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ao/Desktop/CS124/Proj3/"/>
    </mc:Choice>
  </mc:AlternateContent>
  <xr:revisionPtr revIDLastSave="0" documentId="13_ncr:1_{8262435E-B7CC-C741-A6E4-9FD139B637A5}" xr6:coauthVersionLast="45" xr6:coauthVersionMax="45" xr10:uidLastSave="{00000000-0000-0000-0000-000000000000}"/>
  <bookViews>
    <workbookView xWindow="0" yWindow="0" windowWidth="28800" windowHeight="18000" activeTab="1" xr2:uid="{F3DA6F1B-A12E-AB4A-A1FC-9AC160F8E271}"/>
  </bookViews>
  <sheets>
    <sheet name="Values" sheetId="1" r:id="rId1"/>
    <sheet name="Times" sheetId="2" r:id="rId2"/>
  </sheets>
  <definedNames>
    <definedName name="_100trials_output" localSheetId="0">Values!$B$1:$H$101</definedName>
    <definedName name="_100trials_times" localSheetId="1">Times!$A$1:$G$101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2" l="1"/>
  <c r="Q23" i="2"/>
  <c r="P22" i="2"/>
  <c r="Q22" i="2"/>
  <c r="P21" i="2"/>
  <c r="Q21" i="2"/>
  <c r="O21" i="2"/>
  <c r="O22" i="2"/>
  <c r="O23" i="2"/>
  <c r="P20" i="2"/>
  <c r="Q20" i="2"/>
  <c r="O20" i="2"/>
  <c r="P19" i="2"/>
  <c r="Q19" i="2"/>
  <c r="O19" i="2"/>
  <c r="L3" i="2"/>
  <c r="M3" i="2"/>
  <c r="N3" i="2"/>
  <c r="O3" i="2"/>
  <c r="P3" i="2"/>
  <c r="Q3" i="2"/>
  <c r="K3" i="2"/>
  <c r="L20" i="2"/>
  <c r="M20" i="2"/>
  <c r="N20" i="2"/>
  <c r="L21" i="2"/>
  <c r="M21" i="2"/>
  <c r="N21" i="2"/>
  <c r="L22" i="2"/>
  <c r="M22" i="2"/>
  <c r="N22" i="2"/>
  <c r="L23" i="2"/>
  <c r="M23" i="2"/>
  <c r="N23" i="2"/>
  <c r="K21" i="2"/>
  <c r="K22" i="2"/>
  <c r="K23" i="2"/>
  <c r="K20" i="2"/>
  <c r="N19" i="2"/>
  <c r="M19" i="2"/>
  <c r="L19" i="2"/>
  <c r="K19" i="2"/>
  <c r="L10" i="2"/>
  <c r="M10" i="2"/>
  <c r="N10" i="2"/>
  <c r="O10" i="2"/>
  <c r="P10" i="2"/>
  <c r="Q10" i="2"/>
  <c r="L11" i="2"/>
  <c r="M11" i="2"/>
  <c r="N11" i="2"/>
  <c r="O11" i="2"/>
  <c r="P11" i="2"/>
  <c r="Q11" i="2"/>
  <c r="L12" i="2"/>
  <c r="M12" i="2"/>
  <c r="N12" i="2"/>
  <c r="O12" i="2"/>
  <c r="P12" i="2"/>
  <c r="Q12" i="2"/>
  <c r="L13" i="2"/>
  <c r="M13" i="2"/>
  <c r="N13" i="2"/>
  <c r="O13" i="2"/>
  <c r="P13" i="2"/>
  <c r="Q13" i="2"/>
  <c r="L14" i="2"/>
  <c r="M14" i="2"/>
  <c r="N14" i="2"/>
  <c r="O14" i="2"/>
  <c r="P14" i="2"/>
  <c r="Q14" i="2"/>
  <c r="K14" i="2"/>
  <c r="K13" i="2"/>
  <c r="K12" i="2"/>
  <c r="K11" i="2"/>
  <c r="K10" i="2"/>
  <c r="Q2" i="2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18" i="1"/>
  <c r="M18" i="1"/>
  <c r="N18" i="1"/>
  <c r="O18" i="1"/>
  <c r="P18" i="1"/>
  <c r="Q18" i="1"/>
  <c r="K21" i="1"/>
  <c r="K19" i="1"/>
  <c r="K20" i="1"/>
  <c r="Q17" i="1"/>
  <c r="P17" i="1"/>
  <c r="O17" i="1"/>
  <c r="N17" i="1"/>
  <c r="M17" i="1"/>
  <c r="L17" i="1"/>
  <c r="K17" i="1"/>
  <c r="P11" i="1"/>
  <c r="L8" i="1"/>
  <c r="M8" i="1"/>
  <c r="N8" i="1"/>
  <c r="O8" i="1"/>
  <c r="P8" i="1"/>
  <c r="Q8" i="1"/>
  <c r="L9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Q11" i="1"/>
  <c r="L12" i="1"/>
  <c r="M12" i="1"/>
  <c r="N12" i="1"/>
  <c r="O12" i="1"/>
  <c r="P12" i="1"/>
  <c r="Q12" i="1"/>
  <c r="K12" i="1"/>
  <c r="K11" i="1"/>
  <c r="K10" i="1"/>
  <c r="K9" i="1"/>
  <c r="K18" i="1" s="1"/>
  <c r="K8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K2" i="2"/>
  <c r="P2" i="2"/>
  <c r="O2" i="2"/>
  <c r="N2" i="2"/>
  <c r="M2" i="2"/>
  <c r="L2" i="2"/>
  <c r="Q2" i="1"/>
  <c r="P2" i="1"/>
  <c r="O2" i="1"/>
  <c r="N2" i="1"/>
  <c r="M2" i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B2F99-F435-8C45-846B-89706135A42E}" name="100trials_output" type="6" refreshedVersion="6" background="1" saveData="1">
    <textPr codePage="10000" sourceFile="/Users/vmao/Desktop/CS124/Proj3/100trials_output.txt">
      <textFields count="7">
        <textField/>
        <textField/>
        <textField/>
        <textField/>
        <textField/>
        <textField/>
        <textField/>
      </textFields>
    </textPr>
  </connection>
  <connection id="2" xr16:uid="{80D3D744-26AA-EB4C-87DB-A8E7F6609931}" name="100trials_times" type="6" refreshedVersion="6" background="1" saveData="1">
    <textPr codePage="10000" sourceFile="/Users/vmao/Desktop/CS124/Proj3/100trials_tim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<sst xmlns="http://schemas.openxmlformats.org/spreadsheetml/2006/main" count="59" uniqueCount="16">
  <si>
    <t xml:space="preserve">Karmarkar_Karp </t>
  </si>
  <si>
    <t xml:space="preserve"> repeatedRandom </t>
  </si>
  <si>
    <t xml:space="preserve"> hillClimbing </t>
  </si>
  <si>
    <t xml:space="preserve"> simulatedAnnealing </t>
  </si>
  <si>
    <t xml:space="preserve"> PPrepeatedRandom </t>
  </si>
  <si>
    <t xml:space="preserve"> PPhillClimbing </t>
  </si>
  <si>
    <t xml:space="preserve"> PPsimulatedAnnealing</t>
  </si>
  <si>
    <t>Trials</t>
  </si>
  <si>
    <t>Quartiles</t>
  </si>
  <si>
    <t xml:space="preserve">Karmarkar Karp </t>
  </si>
  <si>
    <t xml:space="preserve"> Repeated Random </t>
  </si>
  <si>
    <t xml:space="preserve"> Hill Climbing </t>
  </si>
  <si>
    <t xml:space="preserve"> Simulated Annealing </t>
  </si>
  <si>
    <t xml:space="preserve"> PP Repeated Random </t>
  </si>
  <si>
    <t xml:space="preserve"> PP Hill Climbing </t>
  </si>
  <si>
    <t xml:space="preserve"> PP Simulated Annealing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</si>
</sst>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07372942018611"/>
          <c:y val="2.1484375E-2"/>
          <c:w val="0.84954165519519864"/>
          <c:h val="0.85067882627952751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Values!$K$16:$Q$16</c:f>
              <c:strCache>
                <c:ptCount val="7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  <c:pt idx="4">
                  <c:v> PP Repeated Random </c:v>
                </c:pt>
                <c:pt idx="5">
                  <c:v> PP Hill Climbing </c:v>
                </c:pt>
                <c:pt idx="6">
                  <c:v> PP Simulated Annealing</c:v>
                </c:pt>
              </c:strCache>
            </c:strRef>
          </c:cat>
          <c:val>
            <c:numRef>
              <c:f>Values!$K$17:$Q$17</c:f>
              <c:numCache>
                <c:formatCode>General</c:formatCode>
                <c:ptCount val="7"/>
                <c:pt idx="0">
                  <c:v>283</c:v>
                </c:pt>
                <c:pt idx="1">
                  <c:v>3209912</c:v>
                </c:pt>
                <c:pt idx="2">
                  <c:v>2328355</c:v>
                </c:pt>
                <c:pt idx="3">
                  <c:v>707606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E-244C-AECF-8B5DEA5546E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Values!$K$16:$Q$16</c:f>
              <c:strCache>
                <c:ptCount val="7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  <c:pt idx="4">
                  <c:v> PP Repeated Random </c:v>
                </c:pt>
                <c:pt idx="5">
                  <c:v> PP Hill Climbing </c:v>
                </c:pt>
                <c:pt idx="6">
                  <c:v> PP Simulated Annealing</c:v>
                </c:pt>
              </c:strCache>
            </c:strRef>
          </c:cat>
          <c:val>
            <c:numRef>
              <c:f>Values!$K$18:$Q$18</c:f>
              <c:numCache>
                <c:formatCode>General</c:formatCode>
                <c:ptCount val="7"/>
                <c:pt idx="0">
                  <c:v>50515</c:v>
                </c:pt>
                <c:pt idx="1">
                  <c:v>86620901</c:v>
                </c:pt>
                <c:pt idx="2">
                  <c:v>83559685.25</c:v>
                </c:pt>
                <c:pt idx="3">
                  <c:v>86691063</c:v>
                </c:pt>
                <c:pt idx="4">
                  <c:v>38.75</c:v>
                </c:pt>
                <c:pt idx="5">
                  <c:v>215.25</c:v>
                </c:pt>
                <c:pt idx="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5E-244C-AECF-8B5DEA5546EF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Values!$K$16:$Q$16</c:f>
              <c:strCache>
                <c:ptCount val="7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  <c:pt idx="4">
                  <c:v> PP Repeated Random </c:v>
                </c:pt>
                <c:pt idx="5">
                  <c:v> PP Hill Climbing </c:v>
                </c:pt>
                <c:pt idx="6">
                  <c:v> PP Simulated Annealing</c:v>
                </c:pt>
              </c:strCache>
            </c:strRef>
          </c:cat>
          <c:val>
            <c:numRef>
              <c:f>Values!$K$19:$Q$19</c:f>
              <c:numCache>
                <c:formatCode>General</c:formatCode>
                <c:ptCount val="7"/>
                <c:pt idx="0">
                  <c:v>61063.5</c:v>
                </c:pt>
                <c:pt idx="1">
                  <c:v>171835722</c:v>
                </c:pt>
                <c:pt idx="2">
                  <c:v>118644194.25</c:v>
                </c:pt>
                <c:pt idx="3">
                  <c:v>76452122</c:v>
                </c:pt>
                <c:pt idx="4">
                  <c:v>42.75</c:v>
                </c:pt>
                <c:pt idx="5">
                  <c:v>335.75</c:v>
                </c:pt>
                <c:pt idx="6">
                  <c:v>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5E-244C-AECF-8B5DEA5546EF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Values!$K$16:$Q$16</c:f>
              <c:strCache>
                <c:ptCount val="7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  <c:pt idx="4">
                  <c:v> PP Repeated Random </c:v>
                </c:pt>
                <c:pt idx="5">
                  <c:v> PP Hill Climbing </c:v>
                </c:pt>
                <c:pt idx="6">
                  <c:v> PP Simulated Annealing</c:v>
                </c:pt>
              </c:strCache>
            </c:strRef>
          </c:cat>
          <c:val>
            <c:numRef>
              <c:f>Values!$K$20:$Q$20</c:f>
              <c:numCache>
                <c:formatCode>General</c:formatCode>
                <c:ptCount val="7"/>
                <c:pt idx="0">
                  <c:v>161972.5</c:v>
                </c:pt>
                <c:pt idx="1">
                  <c:v>236409298.25</c:v>
                </c:pt>
                <c:pt idx="2">
                  <c:v>251613297</c:v>
                </c:pt>
                <c:pt idx="3">
                  <c:v>223721769.25</c:v>
                </c:pt>
                <c:pt idx="4">
                  <c:v>130.5</c:v>
                </c:pt>
                <c:pt idx="5">
                  <c:v>582.75</c:v>
                </c:pt>
                <c:pt idx="6">
                  <c:v>118.5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5E-244C-AECF-8B5DEA5546E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Values!$K$16:$Q$16</c:f>
              <c:strCache>
                <c:ptCount val="7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  <c:pt idx="4">
                  <c:v> PP Repeated Random </c:v>
                </c:pt>
                <c:pt idx="5">
                  <c:v> PP Hill Climbing </c:v>
                </c:pt>
                <c:pt idx="6">
                  <c:v> PP Simulated Annealing</c:v>
                </c:pt>
              </c:strCache>
            </c:strRef>
          </c:cat>
          <c:val>
            <c:numRef>
              <c:f>Values!$K$21:$Q$21</c:f>
              <c:numCache>
                <c:formatCode>General</c:formatCode>
                <c:ptCount val="7"/>
                <c:pt idx="0">
                  <c:v>937331</c:v>
                </c:pt>
                <c:pt idx="1">
                  <c:v>657802419.75</c:v>
                </c:pt>
                <c:pt idx="2">
                  <c:v>1025243897.5</c:v>
                </c:pt>
                <c:pt idx="3">
                  <c:v>1442657527.75</c:v>
                </c:pt>
                <c:pt idx="4">
                  <c:v>340</c:v>
                </c:pt>
                <c:pt idx="5">
                  <c:v>4119.25</c:v>
                </c:pt>
                <c:pt idx="6">
                  <c:v>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5E-244C-AECF-8B5DEA554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9576256"/>
        <c:axId val="399877888"/>
      </c:barChart>
      <c:catAx>
        <c:axId val="3995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399877888"/>
        <c:crosses val="autoZero"/>
        <c:auto val="1"/>
        <c:lblAlgn val="ctr"/>
        <c:lblOffset val="100"/>
        <c:noMultiLvlLbl val="0"/>
      </c:catAx>
      <c:valAx>
        <c:axId val="3998778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800" b="1"/>
                  <a:t>log(Residual)</a:t>
                </a:r>
              </a:p>
            </c:rich>
          </c:tx>
          <c:layout>
            <c:manualLayout>
              <c:xMode val="edge"/>
              <c:yMode val="edge"/>
              <c:x val="1.6783216783216783E-2"/>
              <c:y val="0.32569097563976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399576256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Times!$K$18:$N$18</c:f>
              <c:strCache>
                <c:ptCount val="4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</c:strCache>
            </c:strRef>
          </c:cat>
          <c:val>
            <c:numRef>
              <c:f>Times!$K$19:$N$19</c:f>
              <c:numCache>
                <c:formatCode>General</c:formatCode>
                <c:ptCount val="4"/>
                <c:pt idx="0">
                  <c:v>92</c:v>
                </c:pt>
                <c:pt idx="1">
                  <c:v>357625</c:v>
                </c:pt>
                <c:pt idx="2">
                  <c:v>119755</c:v>
                </c:pt>
                <c:pt idx="3">
                  <c:v>120183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2-0344-8136-5B59DAC9BDBB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Times!$K$18:$N$18</c:f>
              <c:strCache>
                <c:ptCount val="4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</c:strCache>
            </c:strRef>
          </c:cat>
          <c:val>
            <c:numRef>
              <c:f>Times!$K$20:$N$20</c:f>
              <c:numCache>
                <c:formatCode>General</c:formatCode>
                <c:ptCount val="4"/>
                <c:pt idx="0">
                  <c:v>10</c:v>
                </c:pt>
                <c:pt idx="1">
                  <c:v>11339.75</c:v>
                </c:pt>
                <c:pt idx="2">
                  <c:v>6051.5</c:v>
                </c:pt>
                <c:pt idx="3">
                  <c:v>7324.25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62-0344-8136-5B59DAC9BDBB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Times!$K$18:$N$18</c:f>
              <c:strCache>
                <c:ptCount val="4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</c:strCache>
            </c:strRef>
          </c:cat>
          <c:val>
            <c:numRef>
              <c:f>Times!$K$21:$N$21</c:f>
              <c:numCache>
                <c:formatCode>General</c:formatCode>
                <c:ptCount val="4"/>
                <c:pt idx="0">
                  <c:v>6</c:v>
                </c:pt>
                <c:pt idx="1">
                  <c:v>6683.25</c:v>
                </c:pt>
                <c:pt idx="2">
                  <c:v>3147</c:v>
                </c:pt>
                <c:pt idx="3">
                  <c:v>3612.25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62-0344-8136-5B59DAC9BDBB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Times!$K$18:$N$18</c:f>
              <c:strCache>
                <c:ptCount val="4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</c:strCache>
            </c:strRef>
          </c:cat>
          <c:val>
            <c:numRef>
              <c:f>Times!$K$22:$N$22</c:f>
              <c:numCache>
                <c:formatCode>General</c:formatCode>
                <c:ptCount val="4"/>
                <c:pt idx="0">
                  <c:v>22.25</c:v>
                </c:pt>
                <c:pt idx="1">
                  <c:v>8618.5</c:v>
                </c:pt>
                <c:pt idx="2">
                  <c:v>5232.5</c:v>
                </c:pt>
                <c:pt idx="3">
                  <c:v>4942.25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62-0344-8136-5B59DAC9BDBB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Times!$K$18:$N$18</c:f>
              <c:strCache>
                <c:ptCount val="4"/>
                <c:pt idx="0">
                  <c:v>Karmarkar Karp </c:v>
                </c:pt>
                <c:pt idx="1">
                  <c:v> Repeated Random </c:v>
                </c:pt>
                <c:pt idx="2">
                  <c:v> Hill Climbing </c:v>
                </c:pt>
                <c:pt idx="3">
                  <c:v> Simulated Annealing </c:v>
                </c:pt>
              </c:strCache>
            </c:strRef>
          </c:cat>
          <c:val>
            <c:numRef>
              <c:f>Times!$K$23:$N$23</c:f>
              <c:numCache>
                <c:formatCode>General</c:formatCode>
                <c:ptCount val="4"/>
                <c:pt idx="0">
                  <c:v>44.75</c:v>
                </c:pt>
                <c:pt idx="1">
                  <c:v>42167.5</c:v>
                </c:pt>
                <c:pt idx="2">
                  <c:v>88767</c:v>
                </c:pt>
                <c:pt idx="3">
                  <c:v>20644.25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62-0344-8136-5B59DAC9B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6888048"/>
        <c:axId val="347212704"/>
      </c:barChart>
      <c:catAx>
        <c:axId val="41688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347212704"/>
        <c:crosses val="autoZero"/>
        <c:auto val="1"/>
        <c:lblAlgn val="ctr"/>
        <c:lblOffset val="100"/>
        <c:noMultiLvlLbl val="0"/>
      </c:catAx>
      <c:valAx>
        <c:axId val="347212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800" b="1"/>
                  <a:t>log(Time) [log(</a:t>
                </a:r>
                <a:r>
                  <a:rPr lang="en-US" sz="1800" b="1" i="0" u="none" strike="noStrike" baseline="0">
                    <a:effectLst/>
                  </a:rPr>
                  <a:t>microseconds)]</a:t>
                </a:r>
                <a:r>
                  <a:rPr lang="en-US" sz="1800" b="1" i="0" u="none" strike="noStrike" baseline="0"/>
                  <a:t> 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1688804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29051551482893"/>
          <c:y val="2.8608582574772431E-2"/>
          <c:w val="0.81654572141896897"/>
          <c:h val="0.90725617685305593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Times!$O$18:$Q$18</c:f>
              <c:strCache>
                <c:ptCount val="3"/>
                <c:pt idx="0">
                  <c:v> PP Repeated Random </c:v>
                </c:pt>
                <c:pt idx="1">
                  <c:v> PP Hill Climbing </c:v>
                </c:pt>
                <c:pt idx="2">
                  <c:v> PP Simulated Annealing</c:v>
                </c:pt>
              </c:strCache>
            </c:strRef>
          </c:cat>
          <c:val>
            <c:numRef>
              <c:f>Times!$O$19:$Q$19</c:f>
              <c:numCache>
                <c:formatCode>General</c:formatCode>
                <c:ptCount val="3"/>
                <c:pt idx="0">
                  <c:v>2750.654</c:v>
                </c:pt>
                <c:pt idx="1">
                  <c:v>2454.71</c:v>
                </c:pt>
                <c:pt idx="2">
                  <c:v>2532.56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5-1746-BBD7-ACA6814356E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Times!$O$18:$Q$18</c:f>
              <c:strCache>
                <c:ptCount val="3"/>
                <c:pt idx="0">
                  <c:v> PP Repeated Random </c:v>
                </c:pt>
                <c:pt idx="1">
                  <c:v> PP Hill Climbing </c:v>
                </c:pt>
                <c:pt idx="2">
                  <c:v> PP Simulated Annealing</c:v>
                </c:pt>
              </c:strCache>
            </c:strRef>
          </c:cat>
          <c:val>
            <c:numRef>
              <c:f>Times!$O$20:$Q$20</c:f>
              <c:numCache>
                <c:formatCode>General</c:formatCode>
                <c:ptCount val="3"/>
                <c:pt idx="0">
                  <c:v>56.780250000000002</c:v>
                </c:pt>
                <c:pt idx="1">
                  <c:v>97.621250000000003</c:v>
                </c:pt>
                <c:pt idx="2">
                  <c:v>72.477249999999998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25-1746-BBD7-ACA6814356E2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Times!$O$18:$Q$18</c:f>
              <c:strCache>
                <c:ptCount val="3"/>
                <c:pt idx="0">
                  <c:v> PP Repeated Random </c:v>
                </c:pt>
                <c:pt idx="1">
                  <c:v> PP Hill Climbing </c:v>
                </c:pt>
                <c:pt idx="2">
                  <c:v> PP Simulated Annealing</c:v>
                </c:pt>
              </c:strCache>
            </c:strRef>
          </c:cat>
          <c:val>
            <c:numRef>
              <c:f>Times!$O$21:$Q$21</c:f>
              <c:numCache>
                <c:formatCode>General</c:formatCode>
                <c:ptCount val="3"/>
                <c:pt idx="0">
                  <c:v>18.91675</c:v>
                </c:pt>
                <c:pt idx="1">
                  <c:v>63.40325</c:v>
                </c:pt>
                <c:pt idx="2">
                  <c:v>30.89425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5-1746-BBD7-ACA6814356E2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Times!$O$18:$Q$18</c:f>
              <c:strCache>
                <c:ptCount val="3"/>
                <c:pt idx="0">
                  <c:v> PP Repeated Random </c:v>
                </c:pt>
                <c:pt idx="1">
                  <c:v> PP Hill Climbing </c:v>
                </c:pt>
                <c:pt idx="2">
                  <c:v> PP Simulated Annealing</c:v>
                </c:pt>
              </c:strCache>
            </c:strRef>
          </c:cat>
          <c:val>
            <c:numRef>
              <c:f>Times!$O$22:$Q$22</c:f>
              <c:numCache>
                <c:formatCode>General</c:formatCode>
                <c:ptCount val="3"/>
                <c:pt idx="0">
                  <c:v>108.8995</c:v>
                </c:pt>
                <c:pt idx="1">
                  <c:v>66.539749999999998</c:v>
                </c:pt>
                <c:pt idx="2">
                  <c:v>54.936750000000004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25-1746-BBD7-ACA6814356E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Times!$O$18:$Q$18</c:f>
              <c:strCache>
                <c:ptCount val="3"/>
                <c:pt idx="0">
                  <c:v> PP Repeated Random </c:v>
                </c:pt>
                <c:pt idx="1">
                  <c:v> PP Hill Climbing </c:v>
                </c:pt>
                <c:pt idx="2">
                  <c:v> PP Simulated Annealing</c:v>
                </c:pt>
              </c:strCache>
            </c:strRef>
          </c:cat>
          <c:val>
            <c:numRef>
              <c:f>Times!$O$23:$Q$23</c:f>
              <c:numCache>
                <c:formatCode>General</c:formatCode>
                <c:ptCount val="3"/>
                <c:pt idx="0">
                  <c:v>666.8895</c:v>
                </c:pt>
                <c:pt idx="1">
                  <c:v>877.85974999999996</c:v>
                </c:pt>
                <c:pt idx="2">
                  <c:v>319.30475000000001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25-1746-BBD7-ACA681435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9571008"/>
        <c:axId val="401401584"/>
      </c:barChart>
      <c:catAx>
        <c:axId val="39957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01401584"/>
        <c:crosses val="autoZero"/>
        <c:auto val="1"/>
        <c:lblAlgn val="ctr"/>
        <c:lblOffset val="100"/>
        <c:noMultiLvlLbl val="0"/>
      </c:catAx>
      <c:valAx>
        <c:axId val="401401584"/>
        <c:scaling>
          <c:orientation val="minMax"/>
          <c:max val="4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 sz="1800" b="1"/>
                  <a:t>Time</a:t>
                </a:r>
                <a:r>
                  <a:rPr lang="en-US" sz="1800" b="1" baseline="0"/>
                  <a:t> [</a:t>
                </a:r>
                <a:r>
                  <a:rPr lang="en-US" sz="1800" b="1"/>
                  <a:t>milliseconds]</a:t>
                </a:r>
              </a:p>
            </c:rich>
          </c:tx>
          <c:layout>
            <c:manualLayout>
              <c:xMode val="edge"/>
              <c:yMode val="edge"/>
              <c:x val="1.5679442508710801E-2"/>
              <c:y val="0.24163849154746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39957100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27</xdr:row>
      <xdr:rowOff>0</xdr:rowOff>
    </xdr:from>
    <xdr:to>
      <xdr:col>20</xdr:col>
      <xdr:colOff>228600</xdr:colOff>
      <xdr:row>57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894F30-9192-B146-B1EC-00FADFFBF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7</xdr:row>
      <xdr:rowOff>6350</xdr:rowOff>
    </xdr:from>
    <xdr:to>
      <xdr:col>28</xdr:col>
      <xdr:colOff>76200</xdr:colOff>
      <xdr:row>32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62B781-D424-E146-906E-9ED4156D7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520700</xdr:colOff>
      <xdr:row>30</xdr:row>
      <xdr:rowOff>19050</xdr:rowOff>
    </xdr:from>
    <xdr:to>
      <xdr:col>21</xdr:col>
      <xdr:colOff>381000</xdr:colOff>
      <xdr:row>54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31E325-FFDE-B240-B1CC-00D196C39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trials_output" connectionId="1" xr16:uid="{E1AB730B-D05F-1741-98ED-DB950D1AEF5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trials_times" connectionId="2" xr16:uid="{8DA18D2C-F7EE-944C-B46E-874086F9B4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2FE7-156A-424A-9E6D-38916D5AE082}">
  <dimension ref="A1:Q101"/>
  <sheetViews>
    <sheetView topLeftCell="G1" workbookViewId="0">
      <selection activeCell="Q2" sqref="Q2"/>
    </sheetView>
  </sheetViews>
  <sheetFormatPr baseColWidth="10" defaultRowHeight="16" x14ac:dyDescent="0.2"/>
  <cols>
    <col min="2" max="2" width="14.83203125" bestFit="1" customWidth="1"/>
    <col min="3" max="3" width="16.5" bestFit="1" customWidth="1"/>
    <col min="4" max="4" width="11.83203125" bestFit="1" customWidth="1"/>
    <col min="5" max="5" width="18.6640625" bestFit="1" customWidth="1"/>
    <col min="6" max="6" width="18.5" bestFit="1" customWidth="1"/>
    <col min="7" max="7" width="13.83203125" bestFit="1" customWidth="1"/>
    <col min="8" max="8" width="20.1640625" bestFit="1" customWidth="1"/>
  </cols>
  <sheetData>
    <row r="1" spans="1:1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">
      <c r="A2">
        <v>1</v>
      </c>
      <c r="B2">
        <v>120599</v>
      </c>
      <c r="C2">
        <v>286879153</v>
      </c>
      <c r="D2">
        <v>91553041</v>
      </c>
      <c r="E2">
        <v>49503727</v>
      </c>
      <c r="F2">
        <v>189</v>
      </c>
      <c r="G2">
        <v>867</v>
      </c>
      <c r="H2">
        <v>127</v>
      </c>
      <c r="K2">
        <f>AVERAGE(B2:B101)</f>
        <v>216999.84</v>
      </c>
      <c r="L2">
        <f>AVERAGE(C2:C101)</f>
        <v>313540713.98000002</v>
      </c>
      <c r="M2">
        <f>AVERAGE(D2:D101)</f>
        <v>290156716.25999999</v>
      </c>
      <c r="N2">
        <f>AVERAGE(E2:E101)</f>
        <v>278932148.25999999</v>
      </c>
      <c r="O2">
        <f>AVERAGE(F2:F101)</f>
        <v>135.08000000000001</v>
      </c>
      <c r="P2">
        <f>AVERAGE(G2:G101)</f>
        <v>852.48</v>
      </c>
      <c r="Q2">
        <f>AVERAGE(H2:H101)</f>
        <v>155.68</v>
      </c>
    </row>
    <row r="3" spans="1:17" x14ac:dyDescent="0.2">
      <c r="A3">
        <f>A2+1</f>
        <v>2</v>
      </c>
      <c r="B3">
        <v>81908</v>
      </c>
      <c r="C3">
        <v>540008628</v>
      </c>
      <c r="D3">
        <v>621221382</v>
      </c>
      <c r="E3">
        <v>884605482</v>
      </c>
      <c r="F3">
        <v>346</v>
      </c>
      <c r="G3">
        <v>976</v>
      </c>
      <c r="H3">
        <v>284</v>
      </c>
    </row>
    <row r="4" spans="1:17" x14ac:dyDescent="0.2">
      <c r="A4">
        <f t="shared" ref="A4:A67" si="0">A3+1</f>
        <v>3</v>
      </c>
      <c r="B4">
        <v>226568</v>
      </c>
      <c r="C4">
        <v>527307026</v>
      </c>
      <c r="D4">
        <v>913768122</v>
      </c>
      <c r="E4">
        <v>109911532</v>
      </c>
      <c r="F4">
        <v>72</v>
      </c>
      <c r="G4">
        <v>636</v>
      </c>
      <c r="H4">
        <v>40</v>
      </c>
    </row>
    <row r="5" spans="1:17" x14ac:dyDescent="0.2">
      <c r="A5">
        <f t="shared" si="0"/>
        <v>4</v>
      </c>
      <c r="B5">
        <v>152663</v>
      </c>
      <c r="C5">
        <v>553254027</v>
      </c>
      <c r="D5">
        <v>271283767</v>
      </c>
      <c r="E5">
        <v>79471343</v>
      </c>
      <c r="F5">
        <v>27</v>
      </c>
      <c r="G5">
        <v>1677</v>
      </c>
      <c r="H5">
        <v>221</v>
      </c>
    </row>
    <row r="6" spans="1:17" x14ac:dyDescent="0.2">
      <c r="A6">
        <f t="shared" si="0"/>
        <v>5</v>
      </c>
      <c r="B6">
        <v>267997</v>
      </c>
      <c r="C6">
        <v>633418027</v>
      </c>
      <c r="D6">
        <v>598732483</v>
      </c>
      <c r="E6">
        <v>792693231</v>
      </c>
      <c r="F6">
        <v>59</v>
      </c>
      <c r="G6">
        <v>5255</v>
      </c>
      <c r="H6">
        <v>57</v>
      </c>
      <c r="K6" t="s">
        <v>8</v>
      </c>
    </row>
    <row r="7" spans="1:17" x14ac:dyDescent="0.2">
      <c r="A7">
        <f t="shared" si="0"/>
        <v>6</v>
      </c>
      <c r="B7">
        <v>239959</v>
      </c>
      <c r="C7">
        <v>110848269</v>
      </c>
      <c r="D7">
        <v>307706123</v>
      </c>
      <c r="E7">
        <v>353602197</v>
      </c>
      <c r="F7">
        <v>55</v>
      </c>
      <c r="G7">
        <v>13</v>
      </c>
      <c r="H7">
        <v>231</v>
      </c>
      <c r="K7" t="s">
        <v>0</v>
      </c>
      <c r="L7" t="s">
        <v>1</v>
      </c>
      <c r="M7" t="s">
        <v>2</v>
      </c>
      <c r="N7" t="s">
        <v>3</v>
      </c>
      <c r="O7" t="s">
        <v>4</v>
      </c>
      <c r="P7" t="s">
        <v>5</v>
      </c>
      <c r="Q7" t="s">
        <v>6</v>
      </c>
    </row>
    <row r="8" spans="1:17" x14ac:dyDescent="0.2">
      <c r="A8">
        <f t="shared" si="0"/>
        <v>7</v>
      </c>
      <c r="B8">
        <v>381123</v>
      </c>
      <c r="C8">
        <v>316732461</v>
      </c>
      <c r="D8">
        <v>141915055</v>
      </c>
      <c r="E8">
        <v>48157527</v>
      </c>
      <c r="F8">
        <v>27</v>
      </c>
      <c r="G8">
        <v>587</v>
      </c>
      <c r="H8">
        <v>187</v>
      </c>
      <c r="K8">
        <f>MIN(B:B)</f>
        <v>283</v>
      </c>
      <c r="L8">
        <f t="shared" ref="L8:Q8" si="1">MIN(C:C)</f>
        <v>3209912</v>
      </c>
      <c r="M8">
        <f t="shared" si="1"/>
        <v>2328355</v>
      </c>
      <c r="N8">
        <f t="shared" si="1"/>
        <v>707606</v>
      </c>
      <c r="O8">
        <f t="shared" si="1"/>
        <v>3</v>
      </c>
      <c r="P8">
        <f t="shared" si="1"/>
        <v>2</v>
      </c>
      <c r="Q8">
        <f t="shared" si="1"/>
        <v>2</v>
      </c>
    </row>
    <row r="9" spans="1:17" x14ac:dyDescent="0.2">
      <c r="A9">
        <f t="shared" si="0"/>
        <v>8</v>
      </c>
      <c r="B9">
        <v>114008</v>
      </c>
      <c r="C9">
        <v>164170416</v>
      </c>
      <c r="D9">
        <v>268243322</v>
      </c>
      <c r="E9">
        <v>689364782</v>
      </c>
      <c r="F9">
        <v>72</v>
      </c>
      <c r="G9">
        <v>2</v>
      </c>
      <c r="H9">
        <v>52</v>
      </c>
      <c r="K9">
        <f>_xlfn.QUARTILE.INC(B:B,1)</f>
        <v>50798</v>
      </c>
      <c r="L9">
        <f t="shared" ref="L9:Q9" si="2">_xlfn.QUARTILE.INC(C:C,1)</f>
        <v>89830813</v>
      </c>
      <c r="M9">
        <f t="shared" si="2"/>
        <v>85888040.25</v>
      </c>
      <c r="N9">
        <f t="shared" si="2"/>
        <v>87398669</v>
      </c>
      <c r="O9">
        <f t="shared" si="2"/>
        <v>41.75</v>
      </c>
      <c r="P9">
        <f t="shared" si="2"/>
        <v>217.25</v>
      </c>
      <c r="Q9">
        <f t="shared" si="2"/>
        <v>47</v>
      </c>
    </row>
    <row r="10" spans="1:17" x14ac:dyDescent="0.2">
      <c r="A10">
        <f t="shared" si="0"/>
        <v>9</v>
      </c>
      <c r="B10">
        <v>169627</v>
      </c>
      <c r="C10">
        <v>168306103</v>
      </c>
      <c r="D10">
        <v>316238683</v>
      </c>
      <c r="E10">
        <v>351815059</v>
      </c>
      <c r="F10">
        <v>85</v>
      </c>
      <c r="G10">
        <v>209</v>
      </c>
      <c r="H10">
        <v>431</v>
      </c>
      <c r="K10">
        <f>_xlfn.QUARTILE.INC(B:B,2)</f>
        <v>111861.5</v>
      </c>
      <c r="L10">
        <f t="shared" ref="L10:Q10" si="3">_xlfn.QUARTILE.INC(C:C,2)</f>
        <v>261666535</v>
      </c>
      <c r="M10">
        <f t="shared" si="3"/>
        <v>204532234.5</v>
      </c>
      <c r="N10">
        <f t="shared" si="3"/>
        <v>163850791</v>
      </c>
      <c r="O10">
        <f t="shared" si="3"/>
        <v>84.5</v>
      </c>
      <c r="P10">
        <f t="shared" si="3"/>
        <v>553</v>
      </c>
      <c r="Q10">
        <f t="shared" si="3"/>
        <v>106.5</v>
      </c>
    </row>
    <row r="11" spans="1:17" x14ac:dyDescent="0.2">
      <c r="A11">
        <f t="shared" si="0"/>
        <v>10</v>
      </c>
      <c r="B11">
        <v>452571</v>
      </c>
      <c r="C11">
        <v>14386951</v>
      </c>
      <c r="D11">
        <v>409539405</v>
      </c>
      <c r="E11">
        <v>203690077</v>
      </c>
      <c r="F11">
        <v>27</v>
      </c>
      <c r="G11">
        <v>1521</v>
      </c>
      <c r="H11">
        <v>33</v>
      </c>
      <c r="K11">
        <f>_xlfn.QUARTILE.INC(B:B,3)</f>
        <v>273834</v>
      </c>
      <c r="L11">
        <f t="shared" ref="L11:Q11" si="4">_xlfn.QUARTILE.INC(C:C,3)</f>
        <v>498075833.25</v>
      </c>
      <c r="M11">
        <f t="shared" si="4"/>
        <v>456145531.5</v>
      </c>
      <c r="N11">
        <f t="shared" si="4"/>
        <v>387572560.25</v>
      </c>
      <c r="O11">
        <f t="shared" si="4"/>
        <v>215</v>
      </c>
      <c r="P11">
        <f>_xlfn.QUARTILE.INC(G:G,3)</f>
        <v>1135.75</v>
      </c>
      <c r="Q11">
        <f t="shared" si="4"/>
        <v>225</v>
      </c>
    </row>
    <row r="12" spans="1:17" x14ac:dyDescent="0.2">
      <c r="A12">
        <f t="shared" si="0"/>
        <v>11</v>
      </c>
      <c r="B12">
        <v>8483</v>
      </c>
      <c r="C12">
        <v>141091317</v>
      </c>
      <c r="D12">
        <v>268462965</v>
      </c>
      <c r="E12">
        <v>143452627</v>
      </c>
      <c r="F12">
        <v>245</v>
      </c>
      <c r="G12">
        <v>537</v>
      </c>
      <c r="H12">
        <v>155</v>
      </c>
      <c r="K12">
        <f>MAX(B:B)</f>
        <v>1211165</v>
      </c>
      <c r="L12">
        <f t="shared" ref="L12:Q12" si="5">MAX(C:C)</f>
        <v>1155878253</v>
      </c>
      <c r="M12">
        <f t="shared" si="5"/>
        <v>1481389429</v>
      </c>
      <c r="N12">
        <f t="shared" si="5"/>
        <v>1830230088</v>
      </c>
      <c r="O12">
        <f t="shared" si="5"/>
        <v>555</v>
      </c>
      <c r="P12">
        <f t="shared" si="5"/>
        <v>5255</v>
      </c>
      <c r="Q12">
        <f t="shared" si="5"/>
        <v>667</v>
      </c>
    </row>
    <row r="13" spans="1:17" x14ac:dyDescent="0.2">
      <c r="A13">
        <f t="shared" si="0"/>
        <v>12</v>
      </c>
      <c r="B13">
        <v>88072</v>
      </c>
      <c r="C13">
        <v>364248254</v>
      </c>
      <c r="D13">
        <v>165794922</v>
      </c>
      <c r="E13">
        <v>1053106442</v>
      </c>
      <c r="F13">
        <v>46</v>
      </c>
      <c r="G13">
        <v>600</v>
      </c>
      <c r="H13">
        <v>68</v>
      </c>
    </row>
    <row r="14" spans="1:17" x14ac:dyDescent="0.2">
      <c r="A14">
        <f t="shared" si="0"/>
        <v>13</v>
      </c>
      <c r="B14">
        <v>97072</v>
      </c>
      <c r="C14">
        <v>522290940</v>
      </c>
      <c r="D14">
        <v>245991034</v>
      </c>
      <c r="E14">
        <v>306604556</v>
      </c>
      <c r="F14">
        <v>510</v>
      </c>
      <c r="G14">
        <v>198</v>
      </c>
      <c r="H14">
        <v>170</v>
      </c>
    </row>
    <row r="15" spans="1:17" x14ac:dyDescent="0.2">
      <c r="A15">
        <f t="shared" si="0"/>
        <v>14</v>
      </c>
      <c r="B15">
        <v>66875</v>
      </c>
      <c r="C15">
        <v>103290213</v>
      </c>
      <c r="D15">
        <v>2328355</v>
      </c>
      <c r="E15">
        <v>119319971</v>
      </c>
      <c r="F15">
        <v>41</v>
      </c>
      <c r="G15">
        <v>533</v>
      </c>
      <c r="H15">
        <v>3</v>
      </c>
    </row>
    <row r="16" spans="1:17" x14ac:dyDescent="0.2">
      <c r="A16">
        <f t="shared" si="0"/>
        <v>15</v>
      </c>
      <c r="B16">
        <v>77113</v>
      </c>
      <c r="C16">
        <v>286781337</v>
      </c>
      <c r="D16">
        <v>187686441</v>
      </c>
      <c r="E16">
        <v>185223225</v>
      </c>
      <c r="F16">
        <v>155</v>
      </c>
      <c r="G16">
        <v>1591</v>
      </c>
      <c r="H16">
        <v>171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</row>
    <row r="17" spans="1:17" x14ac:dyDescent="0.2">
      <c r="A17">
        <f t="shared" si="0"/>
        <v>16</v>
      </c>
      <c r="B17">
        <v>494650</v>
      </c>
      <c r="C17">
        <v>142543580</v>
      </c>
      <c r="D17">
        <v>21832040</v>
      </c>
      <c r="E17">
        <v>515639510</v>
      </c>
      <c r="F17">
        <v>30</v>
      </c>
      <c r="G17">
        <v>148</v>
      </c>
      <c r="H17">
        <v>228</v>
      </c>
      <c r="K17">
        <f>MIN(B:B)</f>
        <v>283</v>
      </c>
      <c r="L17">
        <f t="shared" ref="L17" si="6">MIN(C:C)</f>
        <v>3209912</v>
      </c>
      <c r="M17">
        <f t="shared" ref="M17" si="7">MIN(D:D)</f>
        <v>2328355</v>
      </c>
      <c r="N17">
        <f t="shared" ref="N17" si="8">MIN(E:E)</f>
        <v>707606</v>
      </c>
      <c r="O17">
        <f t="shared" ref="O17" si="9">MIN(F:F)</f>
        <v>3</v>
      </c>
      <c r="P17">
        <f t="shared" ref="P17" si="10">MIN(G:G)</f>
        <v>2</v>
      </c>
      <c r="Q17">
        <f t="shared" ref="Q17" si="11">MIN(H:H)</f>
        <v>2</v>
      </c>
    </row>
    <row r="18" spans="1:17" x14ac:dyDescent="0.2">
      <c r="A18">
        <f t="shared" si="0"/>
        <v>17</v>
      </c>
      <c r="B18">
        <v>802793</v>
      </c>
      <c r="C18">
        <v>13018061</v>
      </c>
      <c r="D18">
        <v>806420733</v>
      </c>
      <c r="E18">
        <v>90041111</v>
      </c>
      <c r="F18">
        <v>15</v>
      </c>
      <c r="G18">
        <v>539</v>
      </c>
      <c r="H18">
        <v>127</v>
      </c>
      <c r="K18">
        <f>K9-K8</f>
        <v>50515</v>
      </c>
      <c r="L18">
        <f t="shared" ref="L18:Q18" si="12">L9-L8</f>
        <v>86620901</v>
      </c>
      <c r="M18">
        <f t="shared" si="12"/>
        <v>83559685.25</v>
      </c>
      <c r="N18">
        <f t="shared" si="12"/>
        <v>86691063</v>
      </c>
      <c r="O18">
        <f t="shared" si="12"/>
        <v>38.75</v>
      </c>
      <c r="P18">
        <f t="shared" si="12"/>
        <v>215.25</v>
      </c>
      <c r="Q18">
        <f t="shared" si="12"/>
        <v>45</v>
      </c>
    </row>
    <row r="19" spans="1:17" x14ac:dyDescent="0.2">
      <c r="A19">
        <f t="shared" si="0"/>
        <v>18</v>
      </c>
      <c r="B19">
        <v>35106</v>
      </c>
      <c r="C19">
        <v>327796454</v>
      </c>
      <c r="D19">
        <v>150697024</v>
      </c>
      <c r="E19">
        <v>92940044</v>
      </c>
      <c r="F19">
        <v>64</v>
      </c>
      <c r="G19">
        <v>308</v>
      </c>
      <c r="H19">
        <v>228</v>
      </c>
      <c r="K19">
        <f>K10-K9</f>
        <v>61063.5</v>
      </c>
      <c r="L19">
        <f t="shared" ref="L19:Q19" si="13">L10-L9</f>
        <v>171835722</v>
      </c>
      <c r="M19">
        <f t="shared" si="13"/>
        <v>118644194.25</v>
      </c>
      <c r="N19">
        <f t="shared" si="13"/>
        <v>76452122</v>
      </c>
      <c r="O19">
        <f t="shared" si="13"/>
        <v>42.75</v>
      </c>
      <c r="P19">
        <f t="shared" si="13"/>
        <v>335.75</v>
      </c>
      <c r="Q19">
        <f t="shared" si="13"/>
        <v>59.5</v>
      </c>
    </row>
    <row r="20" spans="1:17" x14ac:dyDescent="0.2">
      <c r="A20">
        <f t="shared" si="0"/>
        <v>19</v>
      </c>
      <c r="B20">
        <v>5871</v>
      </c>
      <c r="C20">
        <v>479680795</v>
      </c>
      <c r="D20">
        <v>66592655</v>
      </c>
      <c r="E20">
        <v>146411355</v>
      </c>
      <c r="F20">
        <v>61</v>
      </c>
      <c r="G20">
        <v>997</v>
      </c>
      <c r="H20">
        <v>81</v>
      </c>
      <c r="K20">
        <f t="shared" ref="K19:Q21" si="14">K11-K10</f>
        <v>161972.5</v>
      </c>
      <c r="L20">
        <f t="shared" si="14"/>
        <v>236409298.25</v>
      </c>
      <c r="M20">
        <f t="shared" si="14"/>
        <v>251613297</v>
      </c>
      <c r="N20">
        <f t="shared" si="14"/>
        <v>223721769.25</v>
      </c>
      <c r="O20">
        <f t="shared" si="14"/>
        <v>130.5</v>
      </c>
      <c r="P20">
        <f t="shared" si="14"/>
        <v>582.75</v>
      </c>
      <c r="Q20">
        <f t="shared" si="14"/>
        <v>118.5</v>
      </c>
    </row>
    <row r="21" spans="1:17" x14ac:dyDescent="0.2">
      <c r="A21">
        <f t="shared" si="0"/>
        <v>20</v>
      </c>
      <c r="B21">
        <v>250808</v>
      </c>
      <c r="C21">
        <v>528063794</v>
      </c>
      <c r="D21">
        <v>144890806</v>
      </c>
      <c r="E21">
        <v>70686274</v>
      </c>
      <c r="F21">
        <v>14</v>
      </c>
      <c r="G21">
        <v>154</v>
      </c>
      <c r="H21">
        <v>150</v>
      </c>
      <c r="K21">
        <f>K12-K11</f>
        <v>937331</v>
      </c>
      <c r="L21">
        <f t="shared" ref="L21:Q21" si="15">L12-L11</f>
        <v>657802419.75</v>
      </c>
      <c r="M21">
        <f t="shared" si="15"/>
        <v>1025243897.5</v>
      </c>
      <c r="N21">
        <f t="shared" si="15"/>
        <v>1442657527.75</v>
      </c>
      <c r="O21">
        <f t="shared" si="15"/>
        <v>340</v>
      </c>
      <c r="P21">
        <f t="shared" si="15"/>
        <v>4119.25</v>
      </c>
      <c r="Q21">
        <f t="shared" si="15"/>
        <v>442</v>
      </c>
    </row>
    <row r="22" spans="1:17" x14ac:dyDescent="0.2">
      <c r="A22">
        <f t="shared" si="0"/>
        <v>21</v>
      </c>
      <c r="B22">
        <v>106549</v>
      </c>
      <c r="C22">
        <v>1155878253</v>
      </c>
      <c r="D22">
        <v>254601423</v>
      </c>
      <c r="E22">
        <v>52605363</v>
      </c>
      <c r="F22">
        <v>173</v>
      </c>
      <c r="G22">
        <v>173</v>
      </c>
      <c r="H22">
        <v>147</v>
      </c>
    </row>
    <row r="23" spans="1:17" x14ac:dyDescent="0.2">
      <c r="A23">
        <f t="shared" si="0"/>
        <v>22</v>
      </c>
      <c r="B23">
        <v>10186</v>
      </c>
      <c r="C23">
        <v>3209912</v>
      </c>
      <c r="D23">
        <v>130268188</v>
      </c>
      <c r="E23">
        <v>596311300</v>
      </c>
      <c r="F23">
        <v>122</v>
      </c>
      <c r="G23">
        <v>38</v>
      </c>
      <c r="H23">
        <v>168</v>
      </c>
    </row>
    <row r="24" spans="1:17" x14ac:dyDescent="0.2">
      <c r="A24">
        <f t="shared" si="0"/>
        <v>23</v>
      </c>
      <c r="B24">
        <v>92580</v>
      </c>
      <c r="C24">
        <v>120836326</v>
      </c>
      <c r="D24">
        <v>332764256</v>
      </c>
      <c r="E24">
        <v>547209248</v>
      </c>
      <c r="F24">
        <v>218</v>
      </c>
      <c r="G24">
        <v>724</v>
      </c>
      <c r="H24">
        <v>166</v>
      </c>
    </row>
    <row r="25" spans="1:17" x14ac:dyDescent="0.2">
      <c r="A25">
        <f t="shared" si="0"/>
        <v>24</v>
      </c>
      <c r="B25">
        <v>865570</v>
      </c>
      <c r="C25">
        <v>277601850</v>
      </c>
      <c r="D25">
        <v>454374186</v>
      </c>
      <c r="E25">
        <v>317156496</v>
      </c>
      <c r="F25">
        <v>28</v>
      </c>
      <c r="G25">
        <v>950</v>
      </c>
      <c r="H25">
        <v>64</v>
      </c>
    </row>
    <row r="26" spans="1:17" x14ac:dyDescent="0.2">
      <c r="A26">
        <f t="shared" si="0"/>
        <v>25</v>
      </c>
      <c r="B26">
        <v>107961</v>
      </c>
      <c r="C26">
        <v>685025029</v>
      </c>
      <c r="D26">
        <v>107043217</v>
      </c>
      <c r="E26">
        <v>103603799</v>
      </c>
      <c r="F26">
        <v>33</v>
      </c>
      <c r="G26">
        <v>649</v>
      </c>
      <c r="H26">
        <v>145</v>
      </c>
    </row>
    <row r="27" spans="1:17" x14ac:dyDescent="0.2">
      <c r="A27">
        <f t="shared" si="0"/>
        <v>26</v>
      </c>
      <c r="B27">
        <v>14185</v>
      </c>
      <c r="C27">
        <v>21514801</v>
      </c>
      <c r="D27">
        <v>209130943</v>
      </c>
      <c r="E27">
        <v>8912981</v>
      </c>
      <c r="F27">
        <v>295</v>
      </c>
      <c r="G27">
        <v>743</v>
      </c>
      <c r="H27">
        <v>67</v>
      </c>
    </row>
    <row r="28" spans="1:17" x14ac:dyDescent="0.2">
      <c r="A28">
        <f t="shared" si="0"/>
        <v>27</v>
      </c>
      <c r="B28">
        <v>30692</v>
      </c>
      <c r="C28">
        <v>150955418</v>
      </c>
      <c r="D28">
        <v>263070602</v>
      </c>
      <c r="E28">
        <v>31701418</v>
      </c>
      <c r="F28">
        <v>82</v>
      </c>
      <c r="G28">
        <v>878</v>
      </c>
      <c r="H28">
        <v>224</v>
      </c>
    </row>
    <row r="29" spans="1:17" x14ac:dyDescent="0.2">
      <c r="A29">
        <f t="shared" si="0"/>
        <v>28</v>
      </c>
      <c r="B29">
        <v>24360</v>
      </c>
      <c r="C29">
        <v>630512028</v>
      </c>
      <c r="D29">
        <v>334549198</v>
      </c>
      <c r="E29">
        <v>119765182</v>
      </c>
      <c r="F29">
        <v>8</v>
      </c>
      <c r="G29">
        <v>572</v>
      </c>
      <c r="H29">
        <v>82</v>
      </c>
    </row>
    <row r="30" spans="1:17" x14ac:dyDescent="0.2">
      <c r="A30">
        <f t="shared" si="0"/>
        <v>29</v>
      </c>
      <c r="B30">
        <v>8524</v>
      </c>
      <c r="C30">
        <v>493997720</v>
      </c>
      <c r="D30">
        <v>163493088</v>
      </c>
      <c r="E30">
        <v>45975192</v>
      </c>
      <c r="F30">
        <v>166</v>
      </c>
      <c r="G30">
        <v>712</v>
      </c>
      <c r="H30">
        <v>268</v>
      </c>
    </row>
    <row r="31" spans="1:17" x14ac:dyDescent="0.2">
      <c r="A31">
        <f t="shared" si="0"/>
        <v>30</v>
      </c>
      <c r="B31">
        <v>302997</v>
      </c>
      <c r="C31">
        <v>418386055</v>
      </c>
      <c r="D31">
        <v>496856421</v>
      </c>
      <c r="E31">
        <v>115897301</v>
      </c>
      <c r="F31">
        <v>79</v>
      </c>
      <c r="G31">
        <v>385</v>
      </c>
      <c r="H31">
        <v>27</v>
      </c>
    </row>
    <row r="32" spans="1:17" x14ac:dyDescent="0.2">
      <c r="A32">
        <f t="shared" si="0"/>
        <v>31</v>
      </c>
      <c r="B32">
        <v>283</v>
      </c>
      <c r="C32">
        <v>267257491</v>
      </c>
      <c r="D32">
        <v>67798269</v>
      </c>
      <c r="E32">
        <v>10823251</v>
      </c>
      <c r="F32">
        <v>3</v>
      </c>
      <c r="G32">
        <v>75</v>
      </c>
      <c r="H32">
        <v>185</v>
      </c>
    </row>
    <row r="33" spans="1:8" x14ac:dyDescent="0.2">
      <c r="A33">
        <f t="shared" si="0"/>
        <v>32</v>
      </c>
      <c r="B33">
        <v>46721</v>
      </c>
      <c r="C33">
        <v>59448477</v>
      </c>
      <c r="D33">
        <v>6435289</v>
      </c>
      <c r="E33">
        <v>101038343</v>
      </c>
      <c r="F33">
        <v>43</v>
      </c>
      <c r="G33">
        <v>283</v>
      </c>
      <c r="H33">
        <v>511</v>
      </c>
    </row>
    <row r="34" spans="1:8" x14ac:dyDescent="0.2">
      <c r="A34">
        <f t="shared" si="0"/>
        <v>33</v>
      </c>
      <c r="B34">
        <v>271354</v>
      </c>
      <c r="C34">
        <v>905646412</v>
      </c>
      <c r="D34">
        <v>51451250</v>
      </c>
      <c r="E34">
        <v>37841220</v>
      </c>
      <c r="F34">
        <v>304</v>
      </c>
      <c r="G34">
        <v>920</v>
      </c>
      <c r="H34">
        <v>120</v>
      </c>
    </row>
    <row r="35" spans="1:8" x14ac:dyDescent="0.2">
      <c r="A35">
        <f t="shared" si="0"/>
        <v>34</v>
      </c>
      <c r="B35">
        <v>115370</v>
      </c>
      <c r="C35">
        <v>39715340</v>
      </c>
      <c r="D35">
        <v>4398952</v>
      </c>
      <c r="E35">
        <v>115559124</v>
      </c>
      <c r="F35">
        <v>42</v>
      </c>
      <c r="G35">
        <v>78</v>
      </c>
      <c r="H35">
        <v>222</v>
      </c>
    </row>
    <row r="36" spans="1:8" x14ac:dyDescent="0.2">
      <c r="A36">
        <f t="shared" si="0"/>
        <v>35</v>
      </c>
      <c r="B36">
        <v>488140</v>
      </c>
      <c r="C36">
        <v>178602194</v>
      </c>
      <c r="D36">
        <v>340595600</v>
      </c>
      <c r="E36">
        <v>564848614</v>
      </c>
      <c r="F36">
        <v>62</v>
      </c>
      <c r="G36">
        <v>220</v>
      </c>
      <c r="H36">
        <v>196</v>
      </c>
    </row>
    <row r="37" spans="1:8" x14ac:dyDescent="0.2">
      <c r="A37">
        <f t="shared" si="0"/>
        <v>36</v>
      </c>
      <c r="B37">
        <v>88483</v>
      </c>
      <c r="C37">
        <v>81550023</v>
      </c>
      <c r="D37">
        <v>22836419</v>
      </c>
      <c r="E37">
        <v>108562187</v>
      </c>
      <c r="F37">
        <v>139</v>
      </c>
      <c r="G37">
        <v>1639</v>
      </c>
      <c r="H37">
        <v>21</v>
      </c>
    </row>
    <row r="38" spans="1:8" x14ac:dyDescent="0.2">
      <c r="A38">
        <f t="shared" si="0"/>
        <v>37</v>
      </c>
      <c r="B38">
        <v>185573</v>
      </c>
      <c r="C38">
        <v>915437575</v>
      </c>
      <c r="D38">
        <v>72904031</v>
      </c>
      <c r="E38">
        <v>190980157</v>
      </c>
      <c r="F38">
        <v>47</v>
      </c>
      <c r="G38">
        <v>347</v>
      </c>
      <c r="H38">
        <v>387</v>
      </c>
    </row>
    <row r="39" spans="1:8" x14ac:dyDescent="0.2">
      <c r="A39">
        <f t="shared" si="0"/>
        <v>38</v>
      </c>
      <c r="B39">
        <v>870728</v>
      </c>
      <c r="C39">
        <v>65779238</v>
      </c>
      <c r="D39">
        <v>227104860</v>
      </c>
      <c r="E39">
        <v>231047524</v>
      </c>
      <c r="F39">
        <v>148</v>
      </c>
      <c r="G39">
        <v>338</v>
      </c>
      <c r="H39">
        <v>56</v>
      </c>
    </row>
    <row r="40" spans="1:8" x14ac:dyDescent="0.2">
      <c r="A40">
        <f t="shared" si="0"/>
        <v>39</v>
      </c>
      <c r="B40">
        <v>74669</v>
      </c>
      <c r="C40">
        <v>64353123</v>
      </c>
      <c r="D40">
        <v>166458501</v>
      </c>
      <c r="E40">
        <v>509297579</v>
      </c>
      <c r="F40">
        <v>231</v>
      </c>
      <c r="G40">
        <v>1681</v>
      </c>
      <c r="H40">
        <v>23</v>
      </c>
    </row>
    <row r="41" spans="1:8" x14ac:dyDescent="0.2">
      <c r="A41">
        <f t="shared" si="0"/>
        <v>40</v>
      </c>
      <c r="B41">
        <v>51191</v>
      </c>
      <c r="C41">
        <v>29882111</v>
      </c>
      <c r="D41">
        <v>926860715</v>
      </c>
      <c r="E41">
        <v>15622163</v>
      </c>
      <c r="F41">
        <v>201</v>
      </c>
      <c r="G41">
        <v>553</v>
      </c>
      <c r="H41">
        <v>43</v>
      </c>
    </row>
    <row r="42" spans="1:8" x14ac:dyDescent="0.2">
      <c r="A42">
        <f t="shared" si="0"/>
        <v>41</v>
      </c>
      <c r="B42">
        <v>88476</v>
      </c>
      <c r="C42">
        <v>32829172</v>
      </c>
      <c r="D42">
        <v>11146604</v>
      </c>
      <c r="E42">
        <v>355051432</v>
      </c>
      <c r="F42">
        <v>236</v>
      </c>
      <c r="G42">
        <v>52</v>
      </c>
      <c r="H42">
        <v>68</v>
      </c>
    </row>
    <row r="43" spans="1:8" x14ac:dyDescent="0.2">
      <c r="A43">
        <f t="shared" si="0"/>
        <v>42</v>
      </c>
      <c r="B43">
        <v>83173</v>
      </c>
      <c r="C43">
        <v>307514543</v>
      </c>
      <c r="D43">
        <v>74250173</v>
      </c>
      <c r="E43">
        <v>126773581</v>
      </c>
      <c r="F43">
        <v>243</v>
      </c>
      <c r="G43">
        <v>13</v>
      </c>
      <c r="H43">
        <v>137</v>
      </c>
    </row>
    <row r="44" spans="1:8" x14ac:dyDescent="0.2">
      <c r="A44">
        <f t="shared" si="0"/>
        <v>43</v>
      </c>
      <c r="B44">
        <v>4977</v>
      </c>
      <c r="C44">
        <v>189954027</v>
      </c>
      <c r="D44">
        <v>212125733</v>
      </c>
      <c r="E44">
        <v>160343079</v>
      </c>
      <c r="F44">
        <v>231</v>
      </c>
      <c r="G44">
        <v>261</v>
      </c>
      <c r="H44">
        <v>65</v>
      </c>
    </row>
    <row r="45" spans="1:8" x14ac:dyDescent="0.2">
      <c r="A45">
        <f t="shared" si="0"/>
        <v>44</v>
      </c>
      <c r="B45">
        <v>290908</v>
      </c>
      <c r="C45">
        <v>27588364</v>
      </c>
      <c r="D45">
        <v>603234228</v>
      </c>
      <c r="E45">
        <v>131974564</v>
      </c>
      <c r="F45">
        <v>8</v>
      </c>
      <c r="G45">
        <v>90</v>
      </c>
      <c r="H45">
        <v>164</v>
      </c>
    </row>
    <row r="46" spans="1:8" x14ac:dyDescent="0.2">
      <c r="A46">
        <f t="shared" si="0"/>
        <v>45</v>
      </c>
      <c r="B46">
        <v>1022880</v>
      </c>
      <c r="C46">
        <v>92968552</v>
      </c>
      <c r="D46">
        <v>81984396</v>
      </c>
      <c r="E46">
        <v>857066096</v>
      </c>
      <c r="F46">
        <v>156</v>
      </c>
      <c r="G46">
        <v>356</v>
      </c>
      <c r="H46">
        <v>52</v>
      </c>
    </row>
    <row r="47" spans="1:8" x14ac:dyDescent="0.2">
      <c r="A47">
        <f t="shared" si="0"/>
        <v>46</v>
      </c>
      <c r="B47">
        <v>691306</v>
      </c>
      <c r="C47">
        <v>90821916</v>
      </c>
      <c r="D47">
        <v>63342054</v>
      </c>
      <c r="E47">
        <v>111730838</v>
      </c>
      <c r="F47">
        <v>286</v>
      </c>
      <c r="G47">
        <v>1076</v>
      </c>
      <c r="H47">
        <v>4</v>
      </c>
    </row>
    <row r="48" spans="1:8" x14ac:dyDescent="0.2">
      <c r="A48">
        <f t="shared" si="0"/>
        <v>47</v>
      </c>
      <c r="B48">
        <v>14173</v>
      </c>
      <c r="C48">
        <v>746616591</v>
      </c>
      <c r="D48">
        <v>19473109</v>
      </c>
      <c r="E48">
        <v>120875391</v>
      </c>
      <c r="F48">
        <v>11</v>
      </c>
      <c r="G48">
        <v>515</v>
      </c>
      <c r="H48">
        <v>3</v>
      </c>
    </row>
    <row r="49" spans="1:8" x14ac:dyDescent="0.2">
      <c r="A49">
        <f t="shared" si="0"/>
        <v>48</v>
      </c>
      <c r="B49">
        <v>327579</v>
      </c>
      <c r="C49">
        <v>571110885</v>
      </c>
      <c r="D49">
        <v>341397995</v>
      </c>
      <c r="E49">
        <v>167358503</v>
      </c>
      <c r="F49">
        <v>53</v>
      </c>
      <c r="G49">
        <v>4121</v>
      </c>
      <c r="H49">
        <v>41</v>
      </c>
    </row>
    <row r="50" spans="1:8" x14ac:dyDescent="0.2">
      <c r="A50">
        <f t="shared" si="0"/>
        <v>49</v>
      </c>
      <c r="B50">
        <v>261639</v>
      </c>
      <c r="C50">
        <v>993733133</v>
      </c>
      <c r="D50">
        <v>1481389429</v>
      </c>
      <c r="E50">
        <v>132340429</v>
      </c>
      <c r="F50">
        <v>47</v>
      </c>
      <c r="G50">
        <v>323</v>
      </c>
      <c r="H50">
        <v>241</v>
      </c>
    </row>
    <row r="51" spans="1:8" x14ac:dyDescent="0.2">
      <c r="A51">
        <f t="shared" si="0"/>
        <v>50</v>
      </c>
      <c r="B51">
        <v>197011</v>
      </c>
      <c r="C51">
        <v>456336349</v>
      </c>
      <c r="D51">
        <v>162749717</v>
      </c>
      <c r="E51">
        <v>25654987</v>
      </c>
      <c r="F51">
        <v>19</v>
      </c>
      <c r="G51">
        <v>179</v>
      </c>
      <c r="H51">
        <v>53</v>
      </c>
    </row>
    <row r="52" spans="1:8" x14ac:dyDescent="0.2">
      <c r="A52">
        <f t="shared" si="0"/>
        <v>51</v>
      </c>
      <c r="B52">
        <v>36073</v>
      </c>
      <c r="C52">
        <v>172570343</v>
      </c>
      <c r="D52">
        <v>165852885</v>
      </c>
      <c r="E52">
        <v>146163953</v>
      </c>
      <c r="F52">
        <v>51</v>
      </c>
      <c r="G52">
        <v>549</v>
      </c>
      <c r="H52">
        <v>79</v>
      </c>
    </row>
    <row r="53" spans="1:8" x14ac:dyDescent="0.2">
      <c r="A53">
        <f t="shared" si="0"/>
        <v>52</v>
      </c>
      <c r="B53">
        <v>84115</v>
      </c>
      <c r="C53">
        <v>209624115</v>
      </c>
      <c r="D53">
        <v>70766515</v>
      </c>
      <c r="E53">
        <v>70233195</v>
      </c>
      <c r="F53">
        <v>5</v>
      </c>
      <c r="G53">
        <v>885</v>
      </c>
      <c r="H53">
        <v>11</v>
      </c>
    </row>
    <row r="54" spans="1:8" x14ac:dyDescent="0.2">
      <c r="A54">
        <f t="shared" si="0"/>
        <v>53</v>
      </c>
      <c r="B54">
        <v>5866</v>
      </c>
      <c r="C54">
        <v>263717784</v>
      </c>
      <c r="D54">
        <v>83617602</v>
      </c>
      <c r="E54">
        <v>227143376</v>
      </c>
      <c r="F54">
        <v>82</v>
      </c>
      <c r="G54">
        <v>266</v>
      </c>
      <c r="H54">
        <v>44</v>
      </c>
    </row>
    <row r="55" spans="1:8" x14ac:dyDescent="0.2">
      <c r="A55">
        <f t="shared" si="0"/>
        <v>54</v>
      </c>
      <c r="B55">
        <v>111870</v>
      </c>
      <c r="C55">
        <v>454665414</v>
      </c>
      <c r="D55">
        <v>27975708</v>
      </c>
      <c r="E55">
        <v>107122848</v>
      </c>
      <c r="F55">
        <v>12</v>
      </c>
      <c r="G55">
        <v>3242</v>
      </c>
      <c r="H55">
        <v>378</v>
      </c>
    </row>
    <row r="56" spans="1:8" x14ac:dyDescent="0.2">
      <c r="A56">
        <f t="shared" si="0"/>
        <v>55</v>
      </c>
      <c r="B56">
        <v>152407</v>
      </c>
      <c r="C56">
        <v>318376449</v>
      </c>
      <c r="D56">
        <v>79210185</v>
      </c>
      <c r="E56">
        <v>302988303</v>
      </c>
      <c r="F56">
        <v>271</v>
      </c>
      <c r="G56">
        <v>497</v>
      </c>
      <c r="H56">
        <v>113</v>
      </c>
    </row>
    <row r="57" spans="1:8" x14ac:dyDescent="0.2">
      <c r="A57">
        <f t="shared" si="0"/>
        <v>56</v>
      </c>
      <c r="B57">
        <v>52445</v>
      </c>
      <c r="C57">
        <v>221652007</v>
      </c>
      <c r="D57">
        <v>4322237</v>
      </c>
      <c r="E57">
        <v>41972875</v>
      </c>
      <c r="F57">
        <v>101</v>
      </c>
      <c r="G57">
        <v>149</v>
      </c>
      <c r="H57">
        <v>299</v>
      </c>
    </row>
    <row r="58" spans="1:8" x14ac:dyDescent="0.2">
      <c r="A58">
        <f t="shared" si="0"/>
        <v>57</v>
      </c>
      <c r="B58">
        <v>670838</v>
      </c>
      <c r="C58">
        <v>38486966</v>
      </c>
      <c r="D58">
        <v>756484570</v>
      </c>
      <c r="E58">
        <v>173323318</v>
      </c>
      <c r="F58">
        <v>58</v>
      </c>
      <c r="G58">
        <v>1144</v>
      </c>
      <c r="H58">
        <v>44</v>
      </c>
    </row>
    <row r="59" spans="1:8" x14ac:dyDescent="0.2">
      <c r="A59">
        <f t="shared" si="0"/>
        <v>58</v>
      </c>
      <c r="B59">
        <v>199638</v>
      </c>
      <c r="C59">
        <v>314560334</v>
      </c>
      <c r="D59">
        <v>567078052</v>
      </c>
      <c r="E59">
        <v>398452508</v>
      </c>
      <c r="F59">
        <v>84</v>
      </c>
      <c r="G59">
        <v>238</v>
      </c>
      <c r="H59">
        <v>68</v>
      </c>
    </row>
    <row r="60" spans="1:8" x14ac:dyDescent="0.2">
      <c r="A60">
        <f t="shared" si="0"/>
        <v>59</v>
      </c>
      <c r="B60">
        <v>35734</v>
      </c>
      <c r="C60">
        <v>513323236</v>
      </c>
      <c r="D60">
        <v>557854132</v>
      </c>
      <c r="E60">
        <v>205770798</v>
      </c>
      <c r="F60">
        <v>104</v>
      </c>
      <c r="G60">
        <v>3064</v>
      </c>
      <c r="H60">
        <v>150</v>
      </c>
    </row>
    <row r="61" spans="1:8" x14ac:dyDescent="0.2">
      <c r="A61">
        <f t="shared" si="0"/>
        <v>60</v>
      </c>
      <c r="B61">
        <v>38163</v>
      </c>
      <c r="C61">
        <v>569008987</v>
      </c>
      <c r="D61">
        <v>90247467</v>
      </c>
      <c r="E61">
        <v>287492681</v>
      </c>
      <c r="F61">
        <v>27</v>
      </c>
      <c r="G61">
        <v>887</v>
      </c>
      <c r="H61">
        <v>247</v>
      </c>
    </row>
    <row r="62" spans="1:8" x14ac:dyDescent="0.2">
      <c r="A62">
        <f t="shared" si="0"/>
        <v>61</v>
      </c>
      <c r="B62">
        <v>129942</v>
      </c>
      <c r="C62">
        <v>174533198</v>
      </c>
      <c r="D62">
        <v>17783862</v>
      </c>
      <c r="E62">
        <v>58037178</v>
      </c>
      <c r="F62">
        <v>152</v>
      </c>
      <c r="G62">
        <v>182</v>
      </c>
      <c r="H62">
        <v>8</v>
      </c>
    </row>
    <row r="63" spans="1:8" x14ac:dyDescent="0.2">
      <c r="A63">
        <f t="shared" si="0"/>
        <v>62</v>
      </c>
      <c r="B63">
        <v>266090</v>
      </c>
      <c r="C63">
        <v>588864610</v>
      </c>
      <c r="D63">
        <v>39242894</v>
      </c>
      <c r="E63">
        <v>98611156</v>
      </c>
      <c r="F63">
        <v>44</v>
      </c>
      <c r="G63">
        <v>344</v>
      </c>
      <c r="H63">
        <v>34</v>
      </c>
    </row>
    <row r="64" spans="1:8" x14ac:dyDescent="0.2">
      <c r="A64">
        <f t="shared" si="0"/>
        <v>63</v>
      </c>
      <c r="B64">
        <v>336068</v>
      </c>
      <c r="C64">
        <v>795974318</v>
      </c>
      <c r="D64">
        <v>259049674</v>
      </c>
      <c r="E64">
        <v>13328436</v>
      </c>
      <c r="F64">
        <v>14</v>
      </c>
      <c r="G64">
        <v>68</v>
      </c>
      <c r="H64">
        <v>390</v>
      </c>
    </row>
    <row r="65" spans="1:8" x14ac:dyDescent="0.2">
      <c r="A65">
        <f t="shared" si="0"/>
        <v>64</v>
      </c>
      <c r="B65">
        <v>177204</v>
      </c>
      <c r="C65">
        <v>70982450</v>
      </c>
      <c r="D65">
        <v>641098774</v>
      </c>
      <c r="E65">
        <v>707606</v>
      </c>
      <c r="F65">
        <v>232</v>
      </c>
      <c r="G65">
        <v>1254</v>
      </c>
      <c r="H65">
        <v>18</v>
      </c>
    </row>
    <row r="66" spans="1:8" x14ac:dyDescent="0.2">
      <c r="A66">
        <f t="shared" si="0"/>
        <v>65</v>
      </c>
      <c r="B66">
        <v>657236</v>
      </c>
      <c r="C66">
        <v>75746382</v>
      </c>
      <c r="D66">
        <v>199933526</v>
      </c>
      <c r="E66">
        <v>910162540</v>
      </c>
      <c r="F66">
        <v>98</v>
      </c>
      <c r="G66">
        <v>236</v>
      </c>
      <c r="H66">
        <v>48</v>
      </c>
    </row>
    <row r="67" spans="1:8" x14ac:dyDescent="0.2">
      <c r="A67">
        <f t="shared" si="0"/>
        <v>66</v>
      </c>
      <c r="B67">
        <v>97099</v>
      </c>
      <c r="C67">
        <v>515639063</v>
      </c>
      <c r="D67">
        <v>19100405</v>
      </c>
      <c r="E67">
        <v>93103567</v>
      </c>
      <c r="F67">
        <v>187</v>
      </c>
      <c r="G67">
        <v>2529</v>
      </c>
      <c r="H67">
        <v>11</v>
      </c>
    </row>
    <row r="68" spans="1:8" x14ac:dyDescent="0.2">
      <c r="A68">
        <f t="shared" ref="A68:A101" si="16">A67+1</f>
        <v>67</v>
      </c>
      <c r="B68">
        <v>16803</v>
      </c>
      <c r="C68">
        <v>510310173</v>
      </c>
      <c r="D68">
        <v>500879263</v>
      </c>
      <c r="E68">
        <v>66348297</v>
      </c>
      <c r="F68">
        <v>33</v>
      </c>
      <c r="G68">
        <v>2717</v>
      </c>
      <c r="H68">
        <v>323</v>
      </c>
    </row>
    <row r="69" spans="1:8" x14ac:dyDescent="0.2">
      <c r="A69">
        <f t="shared" si="16"/>
        <v>68</v>
      </c>
      <c r="B69">
        <v>94565</v>
      </c>
      <c r="C69">
        <v>50008701</v>
      </c>
      <c r="D69">
        <v>176974001</v>
      </c>
      <c r="E69">
        <v>17662665</v>
      </c>
      <c r="F69">
        <v>19</v>
      </c>
      <c r="G69">
        <v>789</v>
      </c>
      <c r="H69">
        <v>667</v>
      </c>
    </row>
    <row r="70" spans="1:8" x14ac:dyDescent="0.2">
      <c r="A70">
        <f t="shared" si="16"/>
        <v>69</v>
      </c>
      <c r="B70">
        <v>34067</v>
      </c>
      <c r="C70">
        <v>91906927</v>
      </c>
      <c r="D70">
        <v>137667741</v>
      </c>
      <c r="E70">
        <v>418884837</v>
      </c>
      <c r="F70">
        <v>31</v>
      </c>
      <c r="G70">
        <v>1641</v>
      </c>
      <c r="H70">
        <v>119</v>
      </c>
    </row>
    <row r="71" spans="1:8" x14ac:dyDescent="0.2">
      <c r="A71">
        <f t="shared" si="16"/>
        <v>70</v>
      </c>
      <c r="B71">
        <v>226732</v>
      </c>
      <c r="C71">
        <v>917521348</v>
      </c>
      <c r="D71">
        <v>8189644</v>
      </c>
      <c r="E71">
        <v>180887320</v>
      </c>
      <c r="F71">
        <v>10</v>
      </c>
      <c r="G71">
        <v>2556</v>
      </c>
      <c r="H71">
        <v>64</v>
      </c>
    </row>
    <row r="72" spans="1:8" x14ac:dyDescent="0.2">
      <c r="A72">
        <f t="shared" si="16"/>
        <v>71</v>
      </c>
      <c r="B72">
        <v>4897</v>
      </c>
      <c r="C72">
        <v>289586785</v>
      </c>
      <c r="D72">
        <v>271996231</v>
      </c>
      <c r="E72">
        <v>136109841</v>
      </c>
      <c r="F72">
        <v>455</v>
      </c>
      <c r="G72">
        <v>1983</v>
      </c>
      <c r="H72">
        <v>85</v>
      </c>
    </row>
    <row r="73" spans="1:8" x14ac:dyDescent="0.2">
      <c r="A73">
        <f t="shared" si="16"/>
        <v>72</v>
      </c>
      <c r="B73">
        <v>75216</v>
      </c>
      <c r="C73">
        <v>31304536</v>
      </c>
      <c r="D73">
        <v>126351584</v>
      </c>
      <c r="E73">
        <v>309118754</v>
      </c>
      <c r="F73">
        <v>76</v>
      </c>
      <c r="G73">
        <v>856</v>
      </c>
      <c r="H73">
        <v>20</v>
      </c>
    </row>
    <row r="74" spans="1:8" x14ac:dyDescent="0.2">
      <c r="A74">
        <f t="shared" si="16"/>
        <v>73</v>
      </c>
      <c r="B74">
        <v>76674</v>
      </c>
      <c r="C74">
        <v>86857504</v>
      </c>
      <c r="D74">
        <v>759555056</v>
      </c>
      <c r="E74">
        <v>46322120</v>
      </c>
      <c r="F74">
        <v>214</v>
      </c>
      <c r="G74">
        <v>964</v>
      </c>
      <c r="H74">
        <v>100</v>
      </c>
    </row>
    <row r="75" spans="1:8" x14ac:dyDescent="0.2">
      <c r="A75">
        <f t="shared" si="16"/>
        <v>74</v>
      </c>
      <c r="B75">
        <v>11639</v>
      </c>
      <c r="C75">
        <v>944252505</v>
      </c>
      <c r="D75">
        <v>275939469</v>
      </c>
      <c r="E75">
        <v>358087363</v>
      </c>
      <c r="F75">
        <v>111</v>
      </c>
      <c r="G75">
        <v>191</v>
      </c>
      <c r="H75">
        <v>21</v>
      </c>
    </row>
    <row r="76" spans="1:8" x14ac:dyDescent="0.2">
      <c r="A76">
        <f t="shared" si="16"/>
        <v>75</v>
      </c>
      <c r="B76">
        <v>111853</v>
      </c>
      <c r="C76">
        <v>426035151</v>
      </c>
      <c r="D76">
        <v>595730081</v>
      </c>
      <c r="E76">
        <v>504555879</v>
      </c>
      <c r="F76">
        <v>347</v>
      </c>
      <c r="G76">
        <v>1133</v>
      </c>
      <c r="H76">
        <v>243</v>
      </c>
    </row>
    <row r="77" spans="1:8" x14ac:dyDescent="0.2">
      <c r="A77">
        <f t="shared" si="16"/>
        <v>76</v>
      </c>
      <c r="B77">
        <v>115715</v>
      </c>
      <c r="C77">
        <v>53568407</v>
      </c>
      <c r="D77">
        <v>711402525</v>
      </c>
      <c r="E77">
        <v>201383709</v>
      </c>
      <c r="F77">
        <v>61</v>
      </c>
      <c r="G77">
        <v>391</v>
      </c>
      <c r="H77">
        <v>31</v>
      </c>
    </row>
    <row r="78" spans="1:8" x14ac:dyDescent="0.2">
      <c r="A78">
        <f t="shared" si="16"/>
        <v>77</v>
      </c>
      <c r="B78">
        <v>1147796</v>
      </c>
      <c r="C78">
        <v>323750892</v>
      </c>
      <c r="D78">
        <v>461459568</v>
      </c>
      <c r="E78">
        <v>1454955982</v>
      </c>
      <c r="F78">
        <v>40</v>
      </c>
      <c r="G78">
        <v>74</v>
      </c>
      <c r="H78">
        <v>374</v>
      </c>
    </row>
    <row r="79" spans="1:8" x14ac:dyDescent="0.2">
      <c r="A79">
        <f t="shared" si="16"/>
        <v>78</v>
      </c>
      <c r="B79">
        <v>1211165</v>
      </c>
      <c r="C79">
        <v>736843535</v>
      </c>
      <c r="D79">
        <v>632581745</v>
      </c>
      <c r="E79">
        <v>484667813</v>
      </c>
      <c r="F79">
        <v>19</v>
      </c>
      <c r="G79">
        <v>1215</v>
      </c>
      <c r="H79">
        <v>97</v>
      </c>
    </row>
    <row r="80" spans="1:8" x14ac:dyDescent="0.2">
      <c r="A80">
        <f t="shared" si="16"/>
        <v>79</v>
      </c>
      <c r="B80">
        <v>49619</v>
      </c>
      <c r="C80">
        <v>314665859</v>
      </c>
      <c r="D80">
        <v>923103721</v>
      </c>
      <c r="E80">
        <v>434342563</v>
      </c>
      <c r="F80">
        <v>307</v>
      </c>
      <c r="G80">
        <v>79</v>
      </c>
      <c r="H80">
        <v>11</v>
      </c>
    </row>
    <row r="81" spans="1:8" x14ac:dyDescent="0.2">
      <c r="A81">
        <f t="shared" si="16"/>
        <v>80</v>
      </c>
      <c r="B81">
        <v>697238</v>
      </c>
      <c r="C81">
        <v>902573924</v>
      </c>
      <c r="D81">
        <v>38458716</v>
      </c>
      <c r="E81">
        <v>201988598</v>
      </c>
      <c r="F81">
        <v>260</v>
      </c>
      <c r="G81">
        <v>1356</v>
      </c>
      <c r="H81">
        <v>550</v>
      </c>
    </row>
    <row r="82" spans="1:8" x14ac:dyDescent="0.2">
      <c r="A82">
        <f t="shared" si="16"/>
        <v>81</v>
      </c>
      <c r="B82">
        <v>104191</v>
      </c>
      <c r="C82">
        <v>6313635</v>
      </c>
      <c r="D82">
        <v>316988569</v>
      </c>
      <c r="E82">
        <v>511395953</v>
      </c>
      <c r="F82">
        <v>555</v>
      </c>
      <c r="G82">
        <v>163</v>
      </c>
      <c r="H82">
        <v>587</v>
      </c>
    </row>
    <row r="83" spans="1:8" x14ac:dyDescent="0.2">
      <c r="A83">
        <f t="shared" si="16"/>
        <v>82</v>
      </c>
      <c r="B83">
        <v>325255</v>
      </c>
      <c r="C83">
        <v>114879593</v>
      </c>
      <c r="D83">
        <v>168172131</v>
      </c>
      <c r="E83">
        <v>376401963</v>
      </c>
      <c r="F83">
        <v>55</v>
      </c>
      <c r="G83">
        <v>817</v>
      </c>
      <c r="H83">
        <v>89</v>
      </c>
    </row>
    <row r="84" spans="1:8" x14ac:dyDescent="0.2">
      <c r="A84">
        <f t="shared" si="16"/>
        <v>83</v>
      </c>
      <c r="B84">
        <v>95793</v>
      </c>
      <c r="C84">
        <v>237820877</v>
      </c>
      <c r="D84">
        <v>484418023</v>
      </c>
      <c r="E84">
        <v>790154963</v>
      </c>
      <c r="F84">
        <v>9</v>
      </c>
      <c r="G84">
        <v>679</v>
      </c>
      <c r="H84">
        <v>7</v>
      </c>
    </row>
    <row r="85" spans="1:8" x14ac:dyDescent="0.2">
      <c r="A85">
        <f t="shared" si="16"/>
        <v>84</v>
      </c>
      <c r="B85">
        <v>91446</v>
      </c>
      <c r="C85">
        <v>301153604</v>
      </c>
      <c r="D85">
        <v>127895604</v>
      </c>
      <c r="E85">
        <v>474105966</v>
      </c>
      <c r="F85">
        <v>150</v>
      </c>
      <c r="G85">
        <v>442</v>
      </c>
      <c r="H85">
        <v>378</v>
      </c>
    </row>
    <row r="86" spans="1:8" x14ac:dyDescent="0.2">
      <c r="A86">
        <f t="shared" si="16"/>
        <v>85</v>
      </c>
      <c r="B86">
        <v>72773</v>
      </c>
      <c r="C86">
        <v>418119949</v>
      </c>
      <c r="D86">
        <v>230423811</v>
      </c>
      <c r="E86">
        <v>53534601</v>
      </c>
      <c r="F86">
        <v>321</v>
      </c>
      <c r="G86">
        <v>535</v>
      </c>
      <c r="H86">
        <v>53</v>
      </c>
    </row>
    <row r="87" spans="1:8" x14ac:dyDescent="0.2">
      <c r="A87">
        <f t="shared" si="16"/>
        <v>86</v>
      </c>
      <c r="B87">
        <v>103438</v>
      </c>
      <c r="C87">
        <v>35564848</v>
      </c>
      <c r="D87">
        <v>256548500</v>
      </c>
      <c r="E87">
        <v>244575954</v>
      </c>
      <c r="F87">
        <v>86</v>
      </c>
      <c r="G87">
        <v>2726</v>
      </c>
      <c r="H87">
        <v>14</v>
      </c>
    </row>
    <row r="88" spans="1:8" x14ac:dyDescent="0.2">
      <c r="A88">
        <f t="shared" si="16"/>
        <v>87</v>
      </c>
      <c r="B88">
        <v>314247</v>
      </c>
      <c r="C88">
        <v>52355533</v>
      </c>
      <c r="D88">
        <v>170526147</v>
      </c>
      <c r="E88">
        <v>112524397</v>
      </c>
      <c r="F88">
        <v>223</v>
      </c>
      <c r="G88">
        <v>553</v>
      </c>
      <c r="H88">
        <v>259</v>
      </c>
    </row>
    <row r="89" spans="1:8" x14ac:dyDescent="0.2">
      <c r="A89">
        <f t="shared" si="16"/>
        <v>88</v>
      </c>
      <c r="B89">
        <v>513992</v>
      </c>
      <c r="C89">
        <v>200830010</v>
      </c>
      <c r="D89">
        <v>108618124</v>
      </c>
      <c r="E89">
        <v>110344758</v>
      </c>
      <c r="F89">
        <v>408</v>
      </c>
      <c r="G89">
        <v>1582</v>
      </c>
      <c r="H89">
        <v>500</v>
      </c>
    </row>
    <row r="90" spans="1:8" x14ac:dyDescent="0.2">
      <c r="A90">
        <f t="shared" si="16"/>
        <v>89</v>
      </c>
      <c r="B90">
        <v>135947</v>
      </c>
      <c r="C90">
        <v>133429691</v>
      </c>
      <c r="D90">
        <v>282993323</v>
      </c>
      <c r="E90">
        <v>561722461</v>
      </c>
      <c r="F90">
        <v>213</v>
      </c>
      <c r="G90">
        <v>379</v>
      </c>
      <c r="H90">
        <v>411</v>
      </c>
    </row>
    <row r="91" spans="1:8" x14ac:dyDescent="0.2">
      <c r="A91">
        <f t="shared" si="16"/>
        <v>90</v>
      </c>
      <c r="B91">
        <v>7349</v>
      </c>
      <c r="C91">
        <v>136713375</v>
      </c>
      <c r="D91">
        <v>3056877</v>
      </c>
      <c r="E91">
        <v>26937059</v>
      </c>
      <c r="F91">
        <v>291</v>
      </c>
      <c r="G91">
        <v>1055</v>
      </c>
      <c r="H91">
        <v>49</v>
      </c>
    </row>
    <row r="92" spans="1:8" x14ac:dyDescent="0.2">
      <c r="A92">
        <f t="shared" si="16"/>
        <v>91</v>
      </c>
      <c r="B92">
        <v>166496</v>
      </c>
      <c r="C92">
        <v>387034704</v>
      </c>
      <c r="D92">
        <v>109720118</v>
      </c>
      <c r="E92">
        <v>3504656</v>
      </c>
      <c r="F92">
        <v>110</v>
      </c>
      <c r="G92">
        <v>1206</v>
      </c>
      <c r="H92">
        <v>198</v>
      </c>
    </row>
    <row r="93" spans="1:8" x14ac:dyDescent="0.2">
      <c r="A93">
        <f t="shared" si="16"/>
        <v>92</v>
      </c>
      <c r="B93">
        <v>7651</v>
      </c>
      <c r="C93">
        <v>186691159</v>
      </c>
      <c r="D93">
        <v>515654745</v>
      </c>
      <c r="E93">
        <v>383945911</v>
      </c>
      <c r="F93">
        <v>47</v>
      </c>
      <c r="G93">
        <v>1253</v>
      </c>
      <c r="H93">
        <v>185</v>
      </c>
    </row>
    <row r="94" spans="1:8" x14ac:dyDescent="0.2">
      <c r="A94">
        <f t="shared" si="16"/>
        <v>93</v>
      </c>
      <c r="B94">
        <v>16255</v>
      </c>
      <c r="C94">
        <v>329184007</v>
      </c>
      <c r="D94">
        <v>86644853</v>
      </c>
      <c r="E94">
        <v>570963447</v>
      </c>
      <c r="F94">
        <v>149</v>
      </c>
      <c r="G94">
        <v>273</v>
      </c>
      <c r="H94">
        <v>55</v>
      </c>
    </row>
    <row r="95" spans="1:8" x14ac:dyDescent="0.2">
      <c r="A95">
        <f t="shared" si="16"/>
        <v>94</v>
      </c>
      <c r="B95">
        <v>281274</v>
      </c>
      <c r="C95">
        <v>82107462</v>
      </c>
      <c r="D95">
        <v>737147614</v>
      </c>
      <c r="E95">
        <v>511789312</v>
      </c>
      <c r="F95">
        <v>142</v>
      </c>
      <c r="G95">
        <v>2786</v>
      </c>
      <c r="H95">
        <v>330</v>
      </c>
    </row>
    <row r="96" spans="1:8" x14ac:dyDescent="0.2">
      <c r="A96">
        <f t="shared" si="16"/>
        <v>95</v>
      </c>
      <c r="B96">
        <v>116296</v>
      </c>
      <c r="C96">
        <v>48659132</v>
      </c>
      <c r="D96">
        <v>179337008</v>
      </c>
      <c r="E96">
        <v>32831432</v>
      </c>
      <c r="F96">
        <v>148</v>
      </c>
      <c r="G96">
        <v>148</v>
      </c>
      <c r="H96">
        <v>2</v>
      </c>
    </row>
    <row r="97" spans="1:8" x14ac:dyDescent="0.2">
      <c r="A97">
        <f t="shared" si="16"/>
        <v>96</v>
      </c>
      <c r="B97">
        <v>673378</v>
      </c>
      <c r="C97">
        <v>39137006</v>
      </c>
      <c r="D97">
        <v>410417708</v>
      </c>
      <c r="E97">
        <v>236520186</v>
      </c>
      <c r="F97">
        <v>184</v>
      </c>
      <c r="G97">
        <v>1240</v>
      </c>
      <c r="H97">
        <v>160</v>
      </c>
    </row>
    <row r="98" spans="1:8" x14ac:dyDescent="0.2">
      <c r="A98">
        <f t="shared" si="16"/>
        <v>97</v>
      </c>
      <c r="B98">
        <v>431730</v>
      </c>
      <c r="C98">
        <v>259615286</v>
      </c>
      <c r="D98">
        <v>600540138</v>
      </c>
      <c r="E98">
        <v>402541780</v>
      </c>
      <c r="F98">
        <v>348</v>
      </c>
      <c r="G98">
        <v>104</v>
      </c>
      <c r="H98">
        <v>100</v>
      </c>
    </row>
    <row r="99" spans="1:8" x14ac:dyDescent="0.2">
      <c r="A99">
        <f t="shared" si="16"/>
        <v>98</v>
      </c>
      <c r="B99">
        <v>131174</v>
      </c>
      <c r="C99">
        <v>115582282</v>
      </c>
      <c r="D99">
        <v>694748680</v>
      </c>
      <c r="E99">
        <v>26840640</v>
      </c>
      <c r="F99">
        <v>250</v>
      </c>
      <c r="G99">
        <v>116</v>
      </c>
      <c r="H99">
        <v>78</v>
      </c>
    </row>
    <row r="100" spans="1:8" x14ac:dyDescent="0.2">
      <c r="A100">
        <f t="shared" si="16"/>
        <v>99</v>
      </c>
      <c r="B100">
        <v>303270</v>
      </c>
      <c r="C100">
        <v>457333248</v>
      </c>
      <c r="D100">
        <v>485222408</v>
      </c>
      <c r="E100">
        <v>382251806</v>
      </c>
      <c r="F100">
        <v>386</v>
      </c>
      <c r="G100">
        <v>88</v>
      </c>
      <c r="H100">
        <v>40</v>
      </c>
    </row>
    <row r="101" spans="1:8" x14ac:dyDescent="0.2">
      <c r="A101">
        <f t="shared" si="16"/>
        <v>100</v>
      </c>
      <c r="B101">
        <v>11158</v>
      </c>
      <c r="C101">
        <v>535455380</v>
      </c>
      <c r="D101">
        <v>161702208</v>
      </c>
      <c r="E101">
        <v>1830230088</v>
      </c>
      <c r="F101">
        <v>74</v>
      </c>
      <c r="G101">
        <v>1332</v>
      </c>
      <c r="H101">
        <v>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A736-E8C1-9D41-8285-3B9CEC6F1815}">
  <dimension ref="A1:Q101"/>
  <sheetViews>
    <sheetView tabSelected="1" topLeftCell="I7" workbookViewId="0">
      <selection activeCell="Q24" sqref="Q24"/>
    </sheetView>
  </sheetViews>
  <sheetFormatPr baseColWidth="10" defaultRowHeight="16" x14ac:dyDescent="0.2"/>
  <cols>
    <col min="1" max="1" width="14.83203125" bestFit="1" customWidth="1"/>
    <col min="2" max="2" width="16.5" bestFit="1" customWidth="1"/>
    <col min="3" max="3" width="11.83203125" bestFit="1" customWidth="1"/>
    <col min="4" max="4" width="18.6640625" bestFit="1" customWidth="1"/>
    <col min="5" max="5" width="18.5" bestFit="1" customWidth="1"/>
    <col min="6" max="6" width="13.83203125" bestFit="1" customWidth="1"/>
    <col min="7" max="7" width="20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">
      <c r="A2">
        <v>136</v>
      </c>
      <c r="B2">
        <v>373852</v>
      </c>
      <c r="C2">
        <v>125434</v>
      </c>
      <c r="D2">
        <v>129370</v>
      </c>
      <c r="E2">
        <v>2751221</v>
      </c>
      <c r="F2">
        <v>2454710</v>
      </c>
      <c r="G2">
        <v>2573960</v>
      </c>
      <c r="K2">
        <f>AVERAGE(A2:A101)</f>
        <v>116.88</v>
      </c>
      <c r="L2">
        <f>AVERAGE(B2:B101)</f>
        <v>379141.42</v>
      </c>
      <c r="M2">
        <f>AVERAGE(C2:C101)</f>
        <v>132673.51</v>
      </c>
      <c r="N2">
        <f>AVERAGE(D2:D101)</f>
        <v>132696.70000000001</v>
      </c>
      <c r="O2">
        <f>AVERAGE(E2:E101)</f>
        <v>2895339.67</v>
      </c>
      <c r="P2">
        <f>AVERAGE(F2:F101)</f>
        <v>2642383.62</v>
      </c>
      <c r="Q2">
        <f>AVERAGE(G2:G101)</f>
        <v>2674618.29</v>
      </c>
    </row>
    <row r="3" spans="1:17" x14ac:dyDescent="0.2">
      <c r="A3">
        <v>124</v>
      </c>
      <c r="B3">
        <v>365257</v>
      </c>
      <c r="C3">
        <v>125000</v>
      </c>
      <c r="D3">
        <v>126132</v>
      </c>
      <c r="E3">
        <v>2806694</v>
      </c>
      <c r="F3">
        <v>2464187</v>
      </c>
      <c r="G3">
        <v>2581281</v>
      </c>
      <c r="K3">
        <f>K2/1000</f>
        <v>0.11688</v>
      </c>
      <c r="L3">
        <f t="shared" ref="L3:Q3" si="0">L2/1000</f>
        <v>379.14141999999998</v>
      </c>
      <c r="M3">
        <f t="shared" si="0"/>
        <v>132.67351000000002</v>
      </c>
      <c r="N3">
        <f t="shared" si="0"/>
        <v>132.69670000000002</v>
      </c>
      <c r="O3">
        <f t="shared" si="0"/>
        <v>2895.3396699999998</v>
      </c>
      <c r="P3">
        <f t="shared" si="0"/>
        <v>2642.3836200000001</v>
      </c>
      <c r="Q3">
        <f t="shared" si="0"/>
        <v>2674.6182899999999</v>
      </c>
    </row>
    <row r="4" spans="1:17" x14ac:dyDescent="0.2">
      <c r="A4">
        <v>129</v>
      </c>
      <c r="B4">
        <v>384286</v>
      </c>
      <c r="C4">
        <v>126453</v>
      </c>
      <c r="D4">
        <v>133142</v>
      </c>
      <c r="E4">
        <v>2862539</v>
      </c>
      <c r="F4">
        <v>2766142</v>
      </c>
      <c r="G4">
        <v>2663737</v>
      </c>
    </row>
    <row r="5" spans="1:17" x14ac:dyDescent="0.2">
      <c r="A5">
        <v>130</v>
      </c>
      <c r="B5">
        <v>380736</v>
      </c>
      <c r="C5">
        <v>127533</v>
      </c>
      <c r="D5">
        <v>133039</v>
      </c>
      <c r="E5">
        <v>2940244</v>
      </c>
      <c r="F5">
        <v>2629889</v>
      </c>
      <c r="G5">
        <v>2647405</v>
      </c>
    </row>
    <row r="6" spans="1:17" x14ac:dyDescent="0.2">
      <c r="A6">
        <v>99</v>
      </c>
      <c r="B6">
        <v>371960</v>
      </c>
      <c r="C6">
        <v>133074</v>
      </c>
      <c r="D6">
        <v>132993</v>
      </c>
      <c r="E6">
        <v>2951688</v>
      </c>
      <c r="F6">
        <v>2526313</v>
      </c>
      <c r="G6">
        <v>2670073</v>
      </c>
    </row>
    <row r="7" spans="1:17" x14ac:dyDescent="0.2">
      <c r="A7">
        <v>97</v>
      </c>
      <c r="B7">
        <v>375185</v>
      </c>
      <c r="C7">
        <v>125935</v>
      </c>
      <c r="D7">
        <v>131157</v>
      </c>
      <c r="E7">
        <v>2957434</v>
      </c>
      <c r="F7">
        <v>2664588</v>
      </c>
      <c r="G7">
        <v>2695126</v>
      </c>
    </row>
    <row r="8" spans="1:17" x14ac:dyDescent="0.2">
      <c r="A8">
        <v>106</v>
      </c>
      <c r="B8">
        <v>386197</v>
      </c>
      <c r="C8">
        <v>131967</v>
      </c>
      <c r="D8">
        <v>134390</v>
      </c>
      <c r="E8">
        <v>2889757</v>
      </c>
      <c r="F8">
        <v>2709187</v>
      </c>
      <c r="G8">
        <v>2642110</v>
      </c>
      <c r="K8" s="1" t="s">
        <v>8</v>
      </c>
      <c r="L8" s="1"/>
      <c r="M8" s="1"/>
      <c r="N8" s="1"/>
      <c r="O8" s="1"/>
      <c r="P8" s="1"/>
      <c r="Q8" s="1"/>
    </row>
    <row r="9" spans="1:17" x14ac:dyDescent="0.2">
      <c r="A9">
        <v>103</v>
      </c>
      <c r="B9">
        <v>381101</v>
      </c>
      <c r="C9">
        <v>138044</v>
      </c>
      <c r="D9">
        <v>129963</v>
      </c>
      <c r="E9">
        <v>2920983</v>
      </c>
      <c r="F9">
        <v>2660784</v>
      </c>
      <c r="G9">
        <v>2686667</v>
      </c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</row>
    <row r="10" spans="1:17" x14ac:dyDescent="0.2">
      <c r="A10">
        <v>92</v>
      </c>
      <c r="B10">
        <v>371173</v>
      </c>
      <c r="C10">
        <v>125727</v>
      </c>
      <c r="D10">
        <v>127709</v>
      </c>
      <c r="E10">
        <v>2812322</v>
      </c>
      <c r="F10">
        <v>2604997</v>
      </c>
      <c r="G10">
        <v>2645460</v>
      </c>
      <c r="K10" s="1">
        <f>MIN(A:A)</f>
        <v>92</v>
      </c>
      <c r="L10" s="1">
        <f t="shared" ref="L10:Q10" si="1">MIN(B:B)</f>
        <v>357625</v>
      </c>
      <c r="M10" s="1">
        <f t="shared" si="1"/>
        <v>119755</v>
      </c>
      <c r="N10" s="1">
        <f t="shared" si="1"/>
        <v>120183</v>
      </c>
      <c r="O10" s="1">
        <f t="shared" si="1"/>
        <v>2750654</v>
      </c>
      <c r="P10" s="1">
        <f t="shared" si="1"/>
        <v>2454710</v>
      </c>
      <c r="Q10" s="1">
        <f t="shared" si="1"/>
        <v>2532560</v>
      </c>
    </row>
    <row r="11" spans="1:17" x14ac:dyDescent="0.2">
      <c r="A11">
        <v>105</v>
      </c>
      <c r="B11">
        <v>368790</v>
      </c>
      <c r="C11">
        <v>135165</v>
      </c>
      <c r="D11">
        <v>135820</v>
      </c>
      <c r="E11">
        <v>2892425</v>
      </c>
      <c r="F11">
        <v>2640740</v>
      </c>
      <c r="G11">
        <v>2686262</v>
      </c>
      <c r="K11" s="1">
        <f>_xlfn.QUARTILE.INC(A:A, 1)</f>
        <v>102</v>
      </c>
      <c r="L11" s="1">
        <f t="shared" ref="L11:Q11" si="2">_xlfn.QUARTILE.INC(B:B, 1)</f>
        <v>368964.75</v>
      </c>
      <c r="M11" s="1">
        <f t="shared" si="2"/>
        <v>125806.5</v>
      </c>
      <c r="N11" s="1">
        <f t="shared" si="2"/>
        <v>127507.25</v>
      </c>
      <c r="O11" s="1">
        <f t="shared" si="2"/>
        <v>2807434.25</v>
      </c>
      <c r="P11" s="1">
        <f t="shared" si="2"/>
        <v>2552331.25</v>
      </c>
      <c r="Q11" s="1">
        <f t="shared" si="2"/>
        <v>2605037.25</v>
      </c>
    </row>
    <row r="12" spans="1:17" x14ac:dyDescent="0.2">
      <c r="A12">
        <v>105</v>
      </c>
      <c r="B12">
        <v>385786</v>
      </c>
      <c r="C12">
        <v>126697</v>
      </c>
      <c r="D12">
        <v>129145</v>
      </c>
      <c r="E12">
        <v>2854735</v>
      </c>
      <c r="F12">
        <v>2539879</v>
      </c>
      <c r="G12">
        <v>2648754</v>
      </c>
      <c r="K12" s="1">
        <f>_xlfn.QUARTILE.INC(A:A, 2)</f>
        <v>108</v>
      </c>
      <c r="L12" s="1">
        <f t="shared" ref="L12:Q12" si="3">_xlfn.QUARTILE.INC(B:B, 2)</f>
        <v>375648</v>
      </c>
      <c r="M12" s="1">
        <f t="shared" si="3"/>
        <v>128953.5</v>
      </c>
      <c r="N12" s="1">
        <f t="shared" si="3"/>
        <v>131119.5</v>
      </c>
      <c r="O12" s="1">
        <f t="shared" si="3"/>
        <v>2826351</v>
      </c>
      <c r="P12" s="1">
        <f t="shared" si="3"/>
        <v>2615734.5</v>
      </c>
      <c r="Q12" s="1">
        <f t="shared" si="3"/>
        <v>2635931.5</v>
      </c>
    </row>
    <row r="13" spans="1:17" x14ac:dyDescent="0.2">
      <c r="A13">
        <v>94</v>
      </c>
      <c r="B13">
        <v>373549</v>
      </c>
      <c r="C13">
        <v>128610</v>
      </c>
      <c r="D13">
        <v>141535</v>
      </c>
      <c r="E13">
        <v>2891963</v>
      </c>
      <c r="F13">
        <v>2658638</v>
      </c>
      <c r="G13">
        <v>2644017</v>
      </c>
      <c r="K13" s="1">
        <f>_xlfn.QUARTILE.INC(A:A, 3)</f>
        <v>130.25</v>
      </c>
      <c r="L13" s="1">
        <f t="shared" ref="L13:Q13" si="4">_xlfn.QUARTILE.INC(B:B, 3)</f>
        <v>384266.5</v>
      </c>
      <c r="M13" s="1">
        <f t="shared" si="4"/>
        <v>134186</v>
      </c>
      <c r="N13" s="1">
        <f t="shared" si="4"/>
        <v>136061.75</v>
      </c>
      <c r="O13" s="1">
        <f t="shared" si="4"/>
        <v>2935250.5</v>
      </c>
      <c r="P13" s="1">
        <f t="shared" si="4"/>
        <v>2682274.25</v>
      </c>
      <c r="Q13" s="1">
        <f t="shared" si="4"/>
        <v>2690868.25</v>
      </c>
    </row>
    <row r="14" spans="1:17" x14ac:dyDescent="0.2">
      <c r="A14">
        <v>140</v>
      </c>
      <c r="B14">
        <v>364503</v>
      </c>
      <c r="C14">
        <v>124176</v>
      </c>
      <c r="D14">
        <v>137624</v>
      </c>
      <c r="E14">
        <v>2843933</v>
      </c>
      <c r="F14">
        <v>2498939</v>
      </c>
      <c r="G14">
        <v>2680249</v>
      </c>
      <c r="K14" s="1">
        <f>MAX(A:A)</f>
        <v>175</v>
      </c>
      <c r="L14" s="1">
        <f t="shared" ref="L14:Q14" si="5">MAX(B:B)</f>
        <v>426434</v>
      </c>
      <c r="M14" s="1">
        <f t="shared" si="5"/>
        <v>222953</v>
      </c>
      <c r="N14" s="1">
        <f t="shared" si="5"/>
        <v>156706</v>
      </c>
      <c r="O14" s="1">
        <f t="shared" si="5"/>
        <v>3602140</v>
      </c>
      <c r="P14" s="1">
        <f t="shared" si="5"/>
        <v>3560134</v>
      </c>
      <c r="Q14" s="1">
        <f t="shared" si="5"/>
        <v>3010173</v>
      </c>
    </row>
    <row r="15" spans="1:17" x14ac:dyDescent="0.2">
      <c r="A15">
        <v>117</v>
      </c>
      <c r="B15">
        <v>382318</v>
      </c>
      <c r="C15">
        <v>132553</v>
      </c>
      <c r="D15">
        <v>135698</v>
      </c>
      <c r="E15">
        <v>2865425</v>
      </c>
      <c r="F15">
        <v>2563712</v>
      </c>
      <c r="G15">
        <v>2653396</v>
      </c>
      <c r="K15" s="1"/>
      <c r="L15" s="1"/>
      <c r="M15" s="1"/>
      <c r="N15" s="1"/>
      <c r="O15" s="1"/>
      <c r="P15" s="1"/>
      <c r="Q15" s="1"/>
    </row>
    <row r="16" spans="1:17" x14ac:dyDescent="0.2">
      <c r="A16">
        <v>128</v>
      </c>
      <c r="B16">
        <v>368965</v>
      </c>
      <c r="C16">
        <v>132616</v>
      </c>
      <c r="D16">
        <v>125258</v>
      </c>
      <c r="E16">
        <v>2832691</v>
      </c>
      <c r="F16">
        <v>2622289</v>
      </c>
      <c r="G16">
        <v>2635476</v>
      </c>
      <c r="K16" s="1"/>
      <c r="L16" s="1"/>
      <c r="M16" s="1"/>
      <c r="N16" s="1"/>
      <c r="O16" s="1"/>
      <c r="P16" s="1"/>
      <c r="Q16" s="1"/>
    </row>
    <row r="17" spans="1:17" x14ac:dyDescent="0.2">
      <c r="A17">
        <v>136</v>
      </c>
      <c r="B17">
        <v>368657</v>
      </c>
      <c r="C17">
        <v>128785</v>
      </c>
      <c r="D17">
        <v>131407</v>
      </c>
      <c r="E17">
        <v>2788802</v>
      </c>
      <c r="F17">
        <v>2517148</v>
      </c>
      <c r="G17">
        <v>2620488</v>
      </c>
      <c r="K17" s="1"/>
      <c r="L17" s="1"/>
      <c r="M17" s="1"/>
      <c r="N17" s="1"/>
      <c r="O17" s="1"/>
      <c r="P17" s="1"/>
      <c r="Q17" s="1"/>
    </row>
    <row r="18" spans="1:17" x14ac:dyDescent="0.2">
      <c r="A18">
        <v>98</v>
      </c>
      <c r="B18">
        <v>363325</v>
      </c>
      <c r="C18">
        <v>128025</v>
      </c>
      <c r="D18">
        <v>124145</v>
      </c>
      <c r="E18">
        <v>2818836</v>
      </c>
      <c r="F18">
        <v>2563241</v>
      </c>
      <c r="G18">
        <v>2640434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</row>
    <row r="19" spans="1:17" x14ac:dyDescent="0.2">
      <c r="A19">
        <v>134</v>
      </c>
      <c r="B19">
        <v>381502</v>
      </c>
      <c r="C19">
        <v>131750</v>
      </c>
      <c r="D19">
        <v>127665</v>
      </c>
      <c r="E19">
        <v>2854450</v>
      </c>
      <c r="F19">
        <v>2551075</v>
      </c>
      <c r="G19">
        <v>2613488</v>
      </c>
      <c r="K19" s="1">
        <f>MIN(A:A)</f>
        <v>92</v>
      </c>
      <c r="L19" s="1">
        <f t="shared" ref="L19" si="6">MIN(B:B)</f>
        <v>357625</v>
      </c>
      <c r="M19" s="1">
        <f t="shared" ref="M19" si="7">MIN(C:C)</f>
        <v>119755</v>
      </c>
      <c r="N19" s="1">
        <f t="shared" ref="N19" si="8">MIN(D:D)</f>
        <v>120183</v>
      </c>
      <c r="O19" s="1">
        <f>MIN(E:E)/1000</f>
        <v>2750.654</v>
      </c>
      <c r="P19" s="1">
        <f t="shared" ref="P19:Q19" si="9">MIN(F:F)/1000</f>
        <v>2454.71</v>
      </c>
      <c r="Q19" s="1">
        <f t="shared" si="9"/>
        <v>2532.56</v>
      </c>
    </row>
    <row r="20" spans="1:17" x14ac:dyDescent="0.2">
      <c r="A20">
        <v>106</v>
      </c>
      <c r="B20">
        <v>373756</v>
      </c>
      <c r="C20">
        <v>125629</v>
      </c>
      <c r="D20">
        <v>131082</v>
      </c>
      <c r="E20">
        <v>2813995</v>
      </c>
      <c r="F20">
        <v>2533676</v>
      </c>
      <c r="G20">
        <v>2596769</v>
      </c>
      <c r="K20" s="1">
        <f>K11-K10</f>
        <v>10</v>
      </c>
      <c r="L20" s="1">
        <f t="shared" ref="L20:Q20" si="10">L11-L10</f>
        <v>11339.75</v>
      </c>
      <c r="M20" s="1">
        <f t="shared" si="10"/>
        <v>6051.5</v>
      </c>
      <c r="N20" s="1">
        <f t="shared" si="10"/>
        <v>7324.25</v>
      </c>
      <c r="O20" s="1">
        <f>(O11-O10)/1000</f>
        <v>56.780250000000002</v>
      </c>
      <c r="P20" s="1">
        <f t="shared" ref="P20:Q20" si="11">(P11-P10)/1000</f>
        <v>97.621250000000003</v>
      </c>
      <c r="Q20" s="1">
        <f t="shared" si="11"/>
        <v>72.477249999999998</v>
      </c>
    </row>
    <row r="21" spans="1:17" x14ac:dyDescent="0.2">
      <c r="A21">
        <v>133</v>
      </c>
      <c r="B21">
        <v>364796</v>
      </c>
      <c r="C21">
        <v>123194</v>
      </c>
      <c r="D21">
        <v>131680</v>
      </c>
      <c r="E21">
        <v>2830587</v>
      </c>
      <c r="F21">
        <v>2621891</v>
      </c>
      <c r="G21">
        <v>2597960</v>
      </c>
      <c r="K21" s="1">
        <f t="shared" ref="K21:Q23" si="12">K12-K11</f>
        <v>6</v>
      </c>
      <c r="L21" s="1">
        <f t="shared" si="12"/>
        <v>6683.25</v>
      </c>
      <c r="M21" s="1">
        <f t="shared" si="12"/>
        <v>3147</v>
      </c>
      <c r="N21" s="1">
        <f t="shared" si="12"/>
        <v>3612.25</v>
      </c>
      <c r="O21" s="1">
        <f t="shared" ref="O21:Q23" si="13">(O12-O11)/1000</f>
        <v>18.91675</v>
      </c>
      <c r="P21" s="1">
        <f t="shared" si="13"/>
        <v>63.40325</v>
      </c>
      <c r="Q21" s="1">
        <f t="shared" si="13"/>
        <v>30.89425</v>
      </c>
    </row>
    <row r="22" spans="1:17" x14ac:dyDescent="0.2">
      <c r="A22">
        <v>106</v>
      </c>
      <c r="B22">
        <v>379386</v>
      </c>
      <c r="C22">
        <v>125374</v>
      </c>
      <c r="D22">
        <v>127472</v>
      </c>
      <c r="E22">
        <v>2819415</v>
      </c>
      <c r="F22">
        <v>2590527</v>
      </c>
      <c r="G22">
        <v>2592432</v>
      </c>
      <c r="K22" s="1">
        <f t="shared" si="12"/>
        <v>22.25</v>
      </c>
      <c r="L22" s="1">
        <f t="shared" si="12"/>
        <v>8618.5</v>
      </c>
      <c r="M22" s="1">
        <f t="shared" si="12"/>
        <v>5232.5</v>
      </c>
      <c r="N22" s="1">
        <f t="shared" si="12"/>
        <v>4942.25</v>
      </c>
      <c r="O22" s="1">
        <f t="shared" si="13"/>
        <v>108.8995</v>
      </c>
      <c r="P22" s="1">
        <f t="shared" si="13"/>
        <v>66.539749999999998</v>
      </c>
      <c r="Q22" s="1">
        <f t="shared" si="13"/>
        <v>54.936750000000004</v>
      </c>
    </row>
    <row r="23" spans="1:17" x14ac:dyDescent="0.2">
      <c r="A23">
        <v>98</v>
      </c>
      <c r="B23">
        <v>379342</v>
      </c>
      <c r="C23">
        <v>124892</v>
      </c>
      <c r="D23">
        <v>132586</v>
      </c>
      <c r="E23">
        <v>2819092</v>
      </c>
      <c r="F23">
        <v>2468023</v>
      </c>
      <c r="G23">
        <v>2582709</v>
      </c>
      <c r="K23" s="1">
        <f t="shared" si="12"/>
        <v>44.75</v>
      </c>
      <c r="L23" s="1">
        <f t="shared" si="12"/>
        <v>42167.5</v>
      </c>
      <c r="M23" s="1">
        <f t="shared" si="12"/>
        <v>88767</v>
      </c>
      <c r="N23" s="1">
        <f t="shared" si="12"/>
        <v>20644.25</v>
      </c>
      <c r="O23" s="1">
        <f t="shared" si="13"/>
        <v>666.8895</v>
      </c>
      <c r="P23" s="1">
        <f t="shared" si="13"/>
        <v>877.85974999999996</v>
      </c>
      <c r="Q23" s="1">
        <f t="shared" si="13"/>
        <v>319.30475000000001</v>
      </c>
    </row>
    <row r="24" spans="1:17" x14ac:dyDescent="0.2">
      <c r="A24">
        <v>137</v>
      </c>
      <c r="B24">
        <v>373016</v>
      </c>
      <c r="C24">
        <v>136962</v>
      </c>
      <c r="D24">
        <v>129842</v>
      </c>
      <c r="E24">
        <v>2811796</v>
      </c>
      <c r="F24">
        <v>2642487</v>
      </c>
      <c r="G24">
        <v>2635465</v>
      </c>
    </row>
    <row r="25" spans="1:17" x14ac:dyDescent="0.2">
      <c r="A25">
        <v>115</v>
      </c>
      <c r="B25">
        <v>359307</v>
      </c>
      <c r="C25">
        <v>131880</v>
      </c>
      <c r="D25">
        <v>132905</v>
      </c>
      <c r="E25">
        <v>2816931</v>
      </c>
      <c r="F25">
        <v>2623097</v>
      </c>
      <c r="G25">
        <v>2580539</v>
      </c>
    </row>
    <row r="26" spans="1:17" x14ac:dyDescent="0.2">
      <c r="A26">
        <v>98</v>
      </c>
      <c r="B26">
        <v>364840</v>
      </c>
      <c r="C26">
        <v>126962</v>
      </c>
      <c r="D26">
        <v>123535</v>
      </c>
      <c r="E26">
        <v>2798338</v>
      </c>
      <c r="F26">
        <v>2607222</v>
      </c>
      <c r="G26">
        <v>2605550</v>
      </c>
    </row>
    <row r="27" spans="1:17" x14ac:dyDescent="0.2">
      <c r="A27">
        <v>103</v>
      </c>
      <c r="B27">
        <v>380739</v>
      </c>
      <c r="C27">
        <v>125964</v>
      </c>
      <c r="D27">
        <v>129675</v>
      </c>
      <c r="E27">
        <v>2807800</v>
      </c>
      <c r="F27">
        <v>2540928</v>
      </c>
      <c r="G27">
        <v>2622047</v>
      </c>
    </row>
    <row r="28" spans="1:17" x14ac:dyDescent="0.2">
      <c r="A28">
        <v>105</v>
      </c>
      <c r="B28">
        <v>363518</v>
      </c>
      <c r="C28">
        <v>131071</v>
      </c>
      <c r="D28">
        <v>131029</v>
      </c>
      <c r="E28">
        <v>2796339</v>
      </c>
      <c r="F28">
        <v>2733602</v>
      </c>
      <c r="G28">
        <v>2623631</v>
      </c>
    </row>
    <row r="29" spans="1:17" x14ac:dyDescent="0.2">
      <c r="A29">
        <v>116</v>
      </c>
      <c r="B29">
        <v>374865</v>
      </c>
      <c r="C29">
        <v>119807</v>
      </c>
      <c r="D29">
        <v>130096</v>
      </c>
      <c r="E29">
        <v>2799335</v>
      </c>
      <c r="F29">
        <v>2554844</v>
      </c>
      <c r="G29">
        <v>2642734</v>
      </c>
    </row>
    <row r="30" spans="1:17" x14ac:dyDescent="0.2">
      <c r="A30">
        <v>112</v>
      </c>
      <c r="B30">
        <v>370217</v>
      </c>
      <c r="C30">
        <v>128980</v>
      </c>
      <c r="D30">
        <v>126458</v>
      </c>
      <c r="E30">
        <v>2777523</v>
      </c>
      <c r="F30">
        <v>2524080</v>
      </c>
      <c r="G30">
        <v>2626115</v>
      </c>
    </row>
    <row r="31" spans="1:17" x14ac:dyDescent="0.2">
      <c r="A31">
        <v>123</v>
      </c>
      <c r="B31">
        <v>367330</v>
      </c>
      <c r="C31">
        <v>126049</v>
      </c>
      <c r="D31">
        <v>127465</v>
      </c>
      <c r="E31">
        <v>2797199</v>
      </c>
      <c r="F31">
        <v>2663032</v>
      </c>
      <c r="G31">
        <v>2595812</v>
      </c>
    </row>
    <row r="32" spans="1:17" x14ac:dyDescent="0.2">
      <c r="A32">
        <v>132</v>
      </c>
      <c r="B32">
        <v>371910</v>
      </c>
      <c r="C32">
        <v>127992</v>
      </c>
      <c r="D32">
        <v>122757</v>
      </c>
      <c r="E32">
        <v>2805458</v>
      </c>
      <c r="F32">
        <v>2632897</v>
      </c>
      <c r="G32">
        <v>2583869</v>
      </c>
    </row>
    <row r="33" spans="1:7" x14ac:dyDescent="0.2">
      <c r="A33">
        <v>103</v>
      </c>
      <c r="B33">
        <v>365037</v>
      </c>
      <c r="C33">
        <v>125938</v>
      </c>
      <c r="D33">
        <v>124965</v>
      </c>
      <c r="E33">
        <v>2814481</v>
      </c>
      <c r="F33">
        <v>2575681</v>
      </c>
      <c r="G33">
        <v>2621597</v>
      </c>
    </row>
    <row r="34" spans="1:7" x14ac:dyDescent="0.2">
      <c r="A34">
        <v>101</v>
      </c>
      <c r="B34">
        <v>378465</v>
      </c>
      <c r="C34">
        <v>121084</v>
      </c>
      <c r="D34">
        <v>122846</v>
      </c>
      <c r="E34">
        <v>2784204</v>
      </c>
      <c r="F34">
        <v>2549265</v>
      </c>
      <c r="G34">
        <v>2587748</v>
      </c>
    </row>
    <row r="35" spans="1:7" x14ac:dyDescent="0.2">
      <c r="A35">
        <v>121</v>
      </c>
      <c r="B35">
        <v>368896</v>
      </c>
      <c r="C35">
        <v>127567</v>
      </c>
      <c r="D35">
        <v>129918</v>
      </c>
      <c r="E35">
        <v>2785182</v>
      </c>
      <c r="F35">
        <v>2731711</v>
      </c>
      <c r="G35">
        <v>2612388</v>
      </c>
    </row>
    <row r="36" spans="1:7" x14ac:dyDescent="0.2">
      <c r="A36">
        <v>102</v>
      </c>
      <c r="B36">
        <v>374836</v>
      </c>
      <c r="C36">
        <v>131405</v>
      </c>
      <c r="D36">
        <v>129913</v>
      </c>
      <c r="E36">
        <v>2821940</v>
      </c>
      <c r="F36">
        <v>2581414</v>
      </c>
      <c r="G36">
        <v>2617139</v>
      </c>
    </row>
    <row r="37" spans="1:7" x14ac:dyDescent="0.2">
      <c r="A37">
        <v>104</v>
      </c>
      <c r="B37">
        <v>362152</v>
      </c>
      <c r="C37">
        <v>135507</v>
      </c>
      <c r="D37">
        <v>131344</v>
      </c>
      <c r="E37">
        <v>2810899</v>
      </c>
      <c r="F37">
        <v>2463385</v>
      </c>
      <c r="G37">
        <v>2532560</v>
      </c>
    </row>
    <row r="38" spans="1:7" x14ac:dyDescent="0.2">
      <c r="A38">
        <v>127</v>
      </c>
      <c r="B38">
        <v>369799</v>
      </c>
      <c r="C38">
        <v>127746</v>
      </c>
      <c r="D38">
        <v>128652</v>
      </c>
      <c r="E38">
        <v>2793822</v>
      </c>
      <c r="F38">
        <v>2619933</v>
      </c>
      <c r="G38">
        <v>2619466</v>
      </c>
    </row>
    <row r="39" spans="1:7" x14ac:dyDescent="0.2">
      <c r="A39">
        <v>108</v>
      </c>
      <c r="B39">
        <v>364053</v>
      </c>
      <c r="C39">
        <v>133445</v>
      </c>
      <c r="D39">
        <v>120183</v>
      </c>
      <c r="E39">
        <v>2800533</v>
      </c>
      <c r="F39">
        <v>2546104</v>
      </c>
      <c r="G39">
        <v>2584985</v>
      </c>
    </row>
    <row r="40" spans="1:7" x14ac:dyDescent="0.2">
      <c r="A40">
        <v>101</v>
      </c>
      <c r="B40">
        <v>365038</v>
      </c>
      <c r="C40">
        <v>129747</v>
      </c>
      <c r="D40">
        <v>127610</v>
      </c>
      <c r="E40">
        <v>2861171</v>
      </c>
      <c r="F40">
        <v>2540742</v>
      </c>
      <c r="G40">
        <v>2630548</v>
      </c>
    </row>
    <row r="41" spans="1:7" x14ac:dyDescent="0.2">
      <c r="A41">
        <v>98</v>
      </c>
      <c r="B41">
        <v>365612</v>
      </c>
      <c r="C41">
        <v>131957</v>
      </c>
      <c r="D41">
        <v>128614</v>
      </c>
      <c r="E41">
        <v>2797150</v>
      </c>
      <c r="F41">
        <v>2619988</v>
      </c>
      <c r="G41">
        <v>2671478</v>
      </c>
    </row>
    <row r="42" spans="1:7" x14ac:dyDescent="0.2">
      <c r="A42">
        <v>135</v>
      </c>
      <c r="B42">
        <v>383519</v>
      </c>
      <c r="C42">
        <v>125276</v>
      </c>
      <c r="D42">
        <v>123342</v>
      </c>
      <c r="E42">
        <v>2777073</v>
      </c>
      <c r="F42">
        <v>2570069</v>
      </c>
      <c r="G42">
        <v>2561364</v>
      </c>
    </row>
    <row r="43" spans="1:7" x14ac:dyDescent="0.2">
      <c r="A43">
        <v>175</v>
      </c>
      <c r="B43">
        <v>369158</v>
      </c>
      <c r="C43">
        <v>127618</v>
      </c>
      <c r="D43">
        <v>125107</v>
      </c>
      <c r="E43">
        <v>2807681</v>
      </c>
      <c r="F43">
        <v>2537808</v>
      </c>
      <c r="G43">
        <v>2612460</v>
      </c>
    </row>
    <row r="44" spans="1:7" x14ac:dyDescent="0.2">
      <c r="A44">
        <v>108</v>
      </c>
      <c r="B44">
        <v>366742</v>
      </c>
      <c r="C44">
        <v>119755</v>
      </c>
      <c r="D44">
        <v>128922</v>
      </c>
      <c r="E44">
        <v>2848145</v>
      </c>
      <c r="F44">
        <v>2611953</v>
      </c>
      <c r="G44">
        <v>2631620</v>
      </c>
    </row>
    <row r="45" spans="1:7" x14ac:dyDescent="0.2">
      <c r="A45">
        <v>145</v>
      </c>
      <c r="B45">
        <v>370945</v>
      </c>
      <c r="C45">
        <v>128927</v>
      </c>
      <c r="D45">
        <v>133480</v>
      </c>
      <c r="E45">
        <v>2750654</v>
      </c>
      <c r="F45">
        <v>2477456</v>
      </c>
      <c r="G45">
        <v>2564215</v>
      </c>
    </row>
    <row r="46" spans="1:7" x14ac:dyDescent="0.2">
      <c r="A46">
        <v>141</v>
      </c>
      <c r="B46">
        <v>380922</v>
      </c>
      <c r="C46">
        <v>122847</v>
      </c>
      <c r="D46">
        <v>128104</v>
      </c>
      <c r="E46">
        <v>2814755</v>
      </c>
      <c r="F46">
        <v>2722871</v>
      </c>
      <c r="G46">
        <v>2598579</v>
      </c>
    </row>
    <row r="47" spans="1:7" x14ac:dyDescent="0.2">
      <c r="A47">
        <v>132</v>
      </c>
      <c r="B47">
        <v>357625</v>
      </c>
      <c r="C47">
        <v>121055</v>
      </c>
      <c r="D47">
        <v>126012</v>
      </c>
      <c r="E47">
        <v>2792296</v>
      </c>
      <c r="F47">
        <v>2537533</v>
      </c>
      <c r="G47">
        <v>2610643</v>
      </c>
    </row>
    <row r="48" spans="1:7" x14ac:dyDescent="0.2">
      <c r="A48">
        <v>99</v>
      </c>
      <c r="B48">
        <v>362058</v>
      </c>
      <c r="C48">
        <v>121105</v>
      </c>
      <c r="D48">
        <v>125308</v>
      </c>
      <c r="E48">
        <v>2800502</v>
      </c>
      <c r="F48">
        <v>2553512</v>
      </c>
      <c r="G48">
        <v>2650947</v>
      </c>
    </row>
    <row r="49" spans="1:7" x14ac:dyDescent="0.2">
      <c r="A49">
        <v>98</v>
      </c>
      <c r="B49">
        <v>367419</v>
      </c>
      <c r="C49">
        <v>126777</v>
      </c>
      <c r="D49">
        <v>123847</v>
      </c>
      <c r="E49">
        <v>2813180</v>
      </c>
      <c r="F49">
        <v>2478304</v>
      </c>
      <c r="G49">
        <v>2560501</v>
      </c>
    </row>
    <row r="50" spans="1:7" x14ac:dyDescent="0.2">
      <c r="A50">
        <v>106</v>
      </c>
      <c r="B50">
        <v>376631</v>
      </c>
      <c r="C50">
        <v>127137</v>
      </c>
      <c r="D50">
        <v>138945</v>
      </c>
      <c r="E50">
        <v>2808516</v>
      </c>
      <c r="F50">
        <v>2578196</v>
      </c>
      <c r="G50">
        <v>2588793</v>
      </c>
    </row>
    <row r="51" spans="1:7" x14ac:dyDescent="0.2">
      <c r="A51">
        <v>101</v>
      </c>
      <c r="B51">
        <v>371368</v>
      </c>
      <c r="C51">
        <v>121225</v>
      </c>
      <c r="D51">
        <v>123348</v>
      </c>
      <c r="E51">
        <v>2815177</v>
      </c>
      <c r="F51">
        <v>2571282</v>
      </c>
      <c r="G51">
        <v>2601943</v>
      </c>
    </row>
    <row r="52" spans="1:7" x14ac:dyDescent="0.2">
      <c r="A52">
        <v>131</v>
      </c>
      <c r="B52">
        <v>374607</v>
      </c>
      <c r="C52">
        <v>222953</v>
      </c>
      <c r="D52">
        <v>133403</v>
      </c>
      <c r="E52">
        <v>2789336</v>
      </c>
      <c r="F52">
        <v>2608477</v>
      </c>
      <c r="G52">
        <v>2588173</v>
      </c>
    </row>
    <row r="53" spans="1:7" x14ac:dyDescent="0.2">
      <c r="A53">
        <v>115</v>
      </c>
      <c r="B53">
        <v>365333</v>
      </c>
      <c r="C53">
        <v>125833</v>
      </c>
      <c r="D53">
        <v>128840</v>
      </c>
      <c r="E53">
        <v>2815391</v>
      </c>
      <c r="F53">
        <v>2618563</v>
      </c>
      <c r="G53">
        <v>2578552</v>
      </c>
    </row>
    <row r="54" spans="1:7" x14ac:dyDescent="0.2">
      <c r="A54">
        <v>129</v>
      </c>
      <c r="B54">
        <v>376800</v>
      </c>
      <c r="C54">
        <v>124078</v>
      </c>
      <c r="D54">
        <v>129030</v>
      </c>
      <c r="E54">
        <v>2806002</v>
      </c>
      <c r="F54">
        <v>2563985</v>
      </c>
      <c r="G54">
        <v>2721693</v>
      </c>
    </row>
    <row r="55" spans="1:7" x14ac:dyDescent="0.2">
      <c r="A55">
        <v>101</v>
      </c>
      <c r="B55">
        <v>376379</v>
      </c>
      <c r="C55">
        <v>131248</v>
      </c>
      <c r="D55">
        <v>143855</v>
      </c>
      <c r="E55">
        <v>3018762</v>
      </c>
      <c r="F55">
        <v>2875592</v>
      </c>
      <c r="G55">
        <v>2783739</v>
      </c>
    </row>
    <row r="56" spans="1:7" x14ac:dyDescent="0.2">
      <c r="A56">
        <v>108</v>
      </c>
      <c r="B56">
        <v>384746</v>
      </c>
      <c r="C56">
        <v>134047</v>
      </c>
      <c r="D56">
        <v>135087</v>
      </c>
      <c r="E56">
        <v>2998388</v>
      </c>
      <c r="F56">
        <v>2514912</v>
      </c>
      <c r="G56">
        <v>2622990</v>
      </c>
    </row>
    <row r="57" spans="1:7" x14ac:dyDescent="0.2">
      <c r="A57">
        <v>136</v>
      </c>
      <c r="B57">
        <v>372346</v>
      </c>
      <c r="C57">
        <v>128062</v>
      </c>
      <c r="D57">
        <v>125755</v>
      </c>
      <c r="E57">
        <v>2808928</v>
      </c>
      <c r="F57">
        <v>2589271</v>
      </c>
      <c r="G57">
        <v>2603499</v>
      </c>
    </row>
    <row r="58" spans="1:7" x14ac:dyDescent="0.2">
      <c r="A58">
        <v>127</v>
      </c>
      <c r="B58">
        <v>363654</v>
      </c>
      <c r="C58">
        <v>120508</v>
      </c>
      <c r="D58">
        <v>124378</v>
      </c>
      <c r="E58">
        <v>2814847</v>
      </c>
      <c r="F58">
        <v>2522336</v>
      </c>
      <c r="G58">
        <v>2629924</v>
      </c>
    </row>
    <row r="59" spans="1:7" x14ac:dyDescent="0.2">
      <c r="A59">
        <v>115</v>
      </c>
      <c r="B59">
        <v>368964</v>
      </c>
      <c r="C59">
        <v>124510</v>
      </c>
      <c r="D59">
        <v>132103</v>
      </c>
      <c r="E59">
        <v>2813337</v>
      </c>
      <c r="F59">
        <v>2566312</v>
      </c>
      <c r="G59">
        <v>2636387</v>
      </c>
    </row>
    <row r="60" spans="1:7" x14ac:dyDescent="0.2">
      <c r="A60">
        <v>139</v>
      </c>
      <c r="B60">
        <v>370208</v>
      </c>
      <c r="C60">
        <v>128582</v>
      </c>
      <c r="D60">
        <v>124674</v>
      </c>
      <c r="E60">
        <v>2811271</v>
      </c>
      <c r="F60">
        <v>2531822</v>
      </c>
      <c r="G60">
        <v>2619261</v>
      </c>
    </row>
    <row r="61" spans="1:7" x14ac:dyDescent="0.2">
      <c r="A61">
        <v>155</v>
      </c>
      <c r="B61">
        <v>377015</v>
      </c>
      <c r="C61">
        <v>128895</v>
      </c>
      <c r="D61">
        <v>131224</v>
      </c>
      <c r="E61">
        <v>2799562</v>
      </c>
      <c r="F61">
        <v>2654688</v>
      </c>
      <c r="G61">
        <v>2617724</v>
      </c>
    </row>
    <row r="62" spans="1:7" x14ac:dyDescent="0.2">
      <c r="A62">
        <v>104</v>
      </c>
      <c r="B62">
        <v>369956</v>
      </c>
      <c r="C62">
        <v>129166</v>
      </c>
      <c r="D62">
        <v>128474</v>
      </c>
      <c r="E62">
        <v>2818152</v>
      </c>
      <c r="F62">
        <v>2660360</v>
      </c>
      <c r="G62">
        <v>2638902</v>
      </c>
    </row>
    <row r="63" spans="1:7" x14ac:dyDescent="0.2">
      <c r="A63">
        <v>110</v>
      </c>
      <c r="B63">
        <v>376111</v>
      </c>
      <c r="C63">
        <v>122260</v>
      </c>
      <c r="D63">
        <v>127519</v>
      </c>
      <c r="E63">
        <v>2840589</v>
      </c>
      <c r="F63">
        <v>2526127</v>
      </c>
      <c r="G63">
        <v>2611208</v>
      </c>
    </row>
    <row r="64" spans="1:7" x14ac:dyDescent="0.2">
      <c r="A64">
        <v>101</v>
      </c>
      <c r="B64">
        <v>373880</v>
      </c>
      <c r="C64">
        <v>122815</v>
      </c>
      <c r="D64">
        <v>128109</v>
      </c>
      <c r="E64">
        <v>2793585</v>
      </c>
      <c r="F64">
        <v>2716949</v>
      </c>
      <c r="G64">
        <v>2638305</v>
      </c>
    </row>
    <row r="65" spans="1:7" x14ac:dyDescent="0.2">
      <c r="A65">
        <v>96</v>
      </c>
      <c r="B65">
        <v>380941</v>
      </c>
      <c r="C65">
        <v>125465</v>
      </c>
      <c r="D65">
        <v>134327</v>
      </c>
      <c r="E65">
        <v>2903827</v>
      </c>
      <c r="F65">
        <v>2691115</v>
      </c>
      <c r="G65">
        <v>2999634</v>
      </c>
    </row>
    <row r="66" spans="1:7" x14ac:dyDescent="0.2">
      <c r="A66">
        <v>106</v>
      </c>
      <c r="B66">
        <v>423174</v>
      </c>
      <c r="C66">
        <v>165657</v>
      </c>
      <c r="D66">
        <v>152297</v>
      </c>
      <c r="E66">
        <v>3472026</v>
      </c>
      <c r="F66">
        <v>3223238</v>
      </c>
      <c r="G66">
        <v>3010173</v>
      </c>
    </row>
    <row r="67" spans="1:7" x14ac:dyDescent="0.2">
      <c r="A67">
        <v>101</v>
      </c>
      <c r="B67">
        <v>395118</v>
      </c>
      <c r="C67">
        <v>141706</v>
      </c>
      <c r="D67">
        <v>144382</v>
      </c>
      <c r="E67">
        <v>3602140</v>
      </c>
      <c r="F67">
        <v>3095834</v>
      </c>
      <c r="G67">
        <v>2932668</v>
      </c>
    </row>
    <row r="68" spans="1:7" x14ac:dyDescent="0.2">
      <c r="A68">
        <v>128</v>
      </c>
      <c r="B68">
        <v>426434</v>
      </c>
      <c r="C68">
        <v>199602</v>
      </c>
      <c r="D68">
        <v>150510</v>
      </c>
      <c r="E68">
        <v>3351325</v>
      </c>
      <c r="F68">
        <v>3560134</v>
      </c>
      <c r="G68">
        <v>2851051</v>
      </c>
    </row>
    <row r="69" spans="1:7" x14ac:dyDescent="0.2">
      <c r="A69">
        <v>106</v>
      </c>
      <c r="B69">
        <v>391835</v>
      </c>
      <c r="C69">
        <v>133808</v>
      </c>
      <c r="D69">
        <v>139607</v>
      </c>
      <c r="E69">
        <v>2997817</v>
      </c>
      <c r="F69">
        <v>2702117</v>
      </c>
      <c r="G69">
        <v>2833701</v>
      </c>
    </row>
    <row r="70" spans="1:7" x14ac:dyDescent="0.2">
      <c r="A70">
        <v>101</v>
      </c>
      <c r="B70">
        <v>406579</v>
      </c>
      <c r="C70">
        <v>141529</v>
      </c>
      <c r="D70">
        <v>142934</v>
      </c>
      <c r="E70">
        <v>3024492</v>
      </c>
      <c r="F70">
        <v>2627597</v>
      </c>
      <c r="G70">
        <v>2720655</v>
      </c>
    </row>
    <row r="71" spans="1:7" x14ac:dyDescent="0.2">
      <c r="A71">
        <v>106</v>
      </c>
      <c r="B71">
        <v>380166</v>
      </c>
      <c r="C71">
        <v>131604</v>
      </c>
      <c r="D71">
        <v>132625</v>
      </c>
      <c r="E71">
        <v>2922948</v>
      </c>
      <c r="F71">
        <v>2772196</v>
      </c>
      <c r="G71">
        <v>2689449</v>
      </c>
    </row>
    <row r="72" spans="1:7" x14ac:dyDescent="0.2">
      <c r="A72">
        <v>165</v>
      </c>
      <c r="B72">
        <v>395103</v>
      </c>
      <c r="C72">
        <v>136519</v>
      </c>
      <c r="D72">
        <v>147866</v>
      </c>
      <c r="E72">
        <v>3263625</v>
      </c>
      <c r="F72">
        <v>3011657</v>
      </c>
      <c r="G72">
        <v>2880330</v>
      </c>
    </row>
    <row r="73" spans="1:7" x14ac:dyDescent="0.2">
      <c r="A73">
        <v>99</v>
      </c>
      <c r="B73">
        <v>407121</v>
      </c>
      <c r="C73">
        <v>145256</v>
      </c>
      <c r="D73">
        <v>144706</v>
      </c>
      <c r="E73">
        <v>3055934</v>
      </c>
      <c r="F73">
        <v>2699325</v>
      </c>
      <c r="G73">
        <v>2968993</v>
      </c>
    </row>
    <row r="74" spans="1:7" x14ac:dyDescent="0.2">
      <c r="A74">
        <v>148</v>
      </c>
      <c r="B74">
        <v>419426</v>
      </c>
      <c r="C74">
        <v>148184</v>
      </c>
      <c r="D74">
        <v>156706</v>
      </c>
      <c r="E74">
        <v>3165951</v>
      </c>
      <c r="F74">
        <v>2684348</v>
      </c>
      <c r="G74">
        <v>2881833</v>
      </c>
    </row>
    <row r="75" spans="1:7" x14ac:dyDescent="0.2">
      <c r="A75">
        <v>107</v>
      </c>
      <c r="B75">
        <v>399867</v>
      </c>
      <c r="C75">
        <v>140649</v>
      </c>
      <c r="D75">
        <v>147671</v>
      </c>
      <c r="E75">
        <v>3150127</v>
      </c>
      <c r="F75">
        <v>2598454</v>
      </c>
      <c r="G75">
        <v>2735195</v>
      </c>
    </row>
    <row r="76" spans="1:7" x14ac:dyDescent="0.2">
      <c r="A76">
        <v>99</v>
      </c>
      <c r="B76">
        <v>395158</v>
      </c>
      <c r="C76">
        <v>134118</v>
      </c>
      <c r="D76">
        <v>133357</v>
      </c>
      <c r="E76">
        <v>2933586</v>
      </c>
      <c r="F76">
        <v>2640534</v>
      </c>
      <c r="G76">
        <v>2745577</v>
      </c>
    </row>
    <row r="77" spans="1:7" x14ac:dyDescent="0.2">
      <c r="A77">
        <v>171</v>
      </c>
      <c r="B77">
        <v>377064</v>
      </c>
      <c r="C77">
        <v>132694</v>
      </c>
      <c r="D77">
        <v>130641</v>
      </c>
      <c r="E77">
        <v>2944347</v>
      </c>
      <c r="F77">
        <v>2755618</v>
      </c>
      <c r="G77">
        <v>2729721</v>
      </c>
    </row>
    <row r="78" spans="1:7" x14ac:dyDescent="0.2">
      <c r="A78">
        <v>142</v>
      </c>
      <c r="B78">
        <v>386263</v>
      </c>
      <c r="C78">
        <v>134827</v>
      </c>
      <c r="D78">
        <v>135207</v>
      </c>
      <c r="E78">
        <v>2929048</v>
      </c>
      <c r="F78">
        <v>2552750</v>
      </c>
      <c r="G78">
        <v>2683054</v>
      </c>
    </row>
    <row r="79" spans="1:7" x14ac:dyDescent="0.2">
      <c r="A79">
        <v>114</v>
      </c>
      <c r="B79">
        <v>396001</v>
      </c>
      <c r="C79">
        <v>166583</v>
      </c>
      <c r="D79">
        <v>144689</v>
      </c>
      <c r="E79">
        <v>2901748</v>
      </c>
      <c r="F79">
        <v>2692506</v>
      </c>
      <c r="G79">
        <v>2686821</v>
      </c>
    </row>
    <row r="80" spans="1:7" x14ac:dyDescent="0.2">
      <c r="A80">
        <v>117</v>
      </c>
      <c r="B80">
        <v>382998</v>
      </c>
      <c r="C80">
        <v>132139</v>
      </c>
      <c r="D80">
        <v>133907</v>
      </c>
      <c r="E80">
        <v>2897533</v>
      </c>
      <c r="F80">
        <v>2624855</v>
      </c>
      <c r="G80">
        <v>2729392</v>
      </c>
    </row>
    <row r="81" spans="1:7" x14ac:dyDescent="0.2">
      <c r="A81">
        <v>107</v>
      </c>
      <c r="B81">
        <v>395058</v>
      </c>
      <c r="C81">
        <v>134390</v>
      </c>
      <c r="D81">
        <v>138212</v>
      </c>
      <c r="E81">
        <v>2956533</v>
      </c>
      <c r="F81">
        <v>2709753</v>
      </c>
      <c r="G81">
        <v>2827262</v>
      </c>
    </row>
    <row r="82" spans="1:7" x14ac:dyDescent="0.2">
      <c r="A82">
        <v>105</v>
      </c>
      <c r="B82">
        <v>399739</v>
      </c>
      <c r="C82">
        <v>137408</v>
      </c>
      <c r="D82">
        <v>139581</v>
      </c>
      <c r="E82">
        <v>2952674</v>
      </c>
      <c r="F82">
        <v>2612906</v>
      </c>
      <c r="G82">
        <v>2688655</v>
      </c>
    </row>
    <row r="83" spans="1:7" x14ac:dyDescent="0.2">
      <c r="A83">
        <v>96</v>
      </c>
      <c r="B83">
        <v>384260</v>
      </c>
      <c r="C83">
        <v>131300</v>
      </c>
      <c r="D83">
        <v>132545</v>
      </c>
      <c r="E83">
        <v>3088668</v>
      </c>
      <c r="F83">
        <v>2677018</v>
      </c>
      <c r="G83">
        <v>2771926</v>
      </c>
    </row>
    <row r="84" spans="1:7" x14ac:dyDescent="0.2">
      <c r="A84">
        <v>93</v>
      </c>
      <c r="B84">
        <v>378301</v>
      </c>
      <c r="C84">
        <v>134514</v>
      </c>
      <c r="D84">
        <v>136787</v>
      </c>
      <c r="E84">
        <v>2908541</v>
      </c>
      <c r="F84">
        <v>2840392</v>
      </c>
      <c r="G84">
        <v>2963594</v>
      </c>
    </row>
    <row r="85" spans="1:7" x14ac:dyDescent="0.2">
      <c r="A85">
        <v>97</v>
      </c>
      <c r="B85">
        <v>386032</v>
      </c>
      <c r="C85">
        <v>138097</v>
      </c>
      <c r="D85">
        <v>139895</v>
      </c>
      <c r="E85">
        <v>3015734</v>
      </c>
      <c r="F85">
        <v>2681583</v>
      </c>
      <c r="G85">
        <v>2709324</v>
      </c>
    </row>
    <row r="86" spans="1:7" x14ac:dyDescent="0.2">
      <c r="A86">
        <v>129</v>
      </c>
      <c r="B86">
        <v>418600</v>
      </c>
      <c r="C86">
        <v>144442</v>
      </c>
      <c r="D86">
        <v>145530</v>
      </c>
      <c r="E86">
        <v>3089099</v>
      </c>
      <c r="F86">
        <v>2788716</v>
      </c>
      <c r="G86">
        <v>2932152</v>
      </c>
    </row>
    <row r="87" spans="1:7" x14ac:dyDescent="0.2">
      <c r="A87">
        <v>116</v>
      </c>
      <c r="B87">
        <v>411027</v>
      </c>
      <c r="C87">
        <v>144744</v>
      </c>
      <c r="D87">
        <v>144645</v>
      </c>
      <c r="E87">
        <v>3104750</v>
      </c>
      <c r="F87">
        <v>3005655</v>
      </c>
      <c r="G87">
        <v>2926538</v>
      </c>
    </row>
    <row r="88" spans="1:7" x14ac:dyDescent="0.2">
      <c r="A88">
        <v>102</v>
      </c>
      <c r="B88">
        <v>412890</v>
      </c>
      <c r="C88">
        <v>148970</v>
      </c>
      <c r="D88">
        <v>153539</v>
      </c>
      <c r="E88">
        <v>3351988</v>
      </c>
      <c r="F88">
        <v>2879438</v>
      </c>
      <c r="G88">
        <v>2860413</v>
      </c>
    </row>
    <row r="89" spans="1:7" x14ac:dyDescent="0.2">
      <c r="A89">
        <v>147</v>
      </c>
      <c r="B89">
        <v>393996</v>
      </c>
      <c r="C89">
        <v>136911</v>
      </c>
      <c r="D89">
        <v>142731</v>
      </c>
      <c r="E89">
        <v>3060679</v>
      </c>
      <c r="F89">
        <v>2662225</v>
      </c>
      <c r="G89">
        <v>2807829</v>
      </c>
    </row>
    <row r="90" spans="1:7" x14ac:dyDescent="0.2">
      <c r="A90">
        <v>102</v>
      </c>
      <c r="B90">
        <v>412936</v>
      </c>
      <c r="C90">
        <v>150353</v>
      </c>
      <c r="D90">
        <v>139069</v>
      </c>
      <c r="E90">
        <v>3073659</v>
      </c>
      <c r="F90">
        <v>2690858</v>
      </c>
      <c r="G90">
        <v>2863259</v>
      </c>
    </row>
    <row r="91" spans="1:7" x14ac:dyDescent="0.2">
      <c r="A91">
        <v>108</v>
      </c>
      <c r="B91">
        <v>386815</v>
      </c>
      <c r="C91">
        <v>149205</v>
      </c>
      <c r="D91">
        <v>142328</v>
      </c>
      <c r="E91">
        <v>2962378</v>
      </c>
      <c r="F91">
        <v>2694761</v>
      </c>
      <c r="G91">
        <v>2654342</v>
      </c>
    </row>
    <row r="92" spans="1:7" x14ac:dyDescent="0.2">
      <c r="A92">
        <v>108</v>
      </c>
      <c r="B92">
        <v>381682</v>
      </c>
      <c r="C92">
        <v>132720</v>
      </c>
      <c r="D92">
        <v>123889</v>
      </c>
      <c r="E92">
        <v>2852167</v>
      </c>
      <c r="F92">
        <v>2577490</v>
      </c>
      <c r="G92">
        <v>2636918</v>
      </c>
    </row>
    <row r="93" spans="1:7" x14ac:dyDescent="0.2">
      <c r="A93">
        <v>97</v>
      </c>
      <c r="B93">
        <v>378030</v>
      </c>
      <c r="C93">
        <v>126606</v>
      </c>
      <c r="D93">
        <v>126668</v>
      </c>
      <c r="E93">
        <v>2828093</v>
      </c>
      <c r="F93">
        <v>2581843</v>
      </c>
      <c r="G93">
        <v>2619937</v>
      </c>
    </row>
    <row r="94" spans="1:7" x14ac:dyDescent="0.2">
      <c r="A94">
        <v>107</v>
      </c>
      <c r="B94">
        <v>376123</v>
      </c>
      <c r="C94">
        <v>124219</v>
      </c>
      <c r="D94">
        <v>127171</v>
      </c>
      <c r="E94">
        <v>2835210</v>
      </c>
      <c r="F94">
        <v>2578821</v>
      </c>
      <c r="G94">
        <v>2625814</v>
      </c>
    </row>
    <row r="95" spans="1:7" x14ac:dyDescent="0.2">
      <c r="A95">
        <v>138</v>
      </c>
      <c r="B95">
        <v>380932</v>
      </c>
      <c r="C95">
        <v>121784</v>
      </c>
      <c r="D95">
        <v>123755</v>
      </c>
      <c r="E95">
        <v>2826978</v>
      </c>
      <c r="F95">
        <v>2571948</v>
      </c>
      <c r="G95">
        <v>2673823</v>
      </c>
    </row>
    <row r="96" spans="1:7" x14ac:dyDescent="0.2">
      <c r="A96">
        <v>137</v>
      </c>
      <c r="B96">
        <v>368852</v>
      </c>
      <c r="C96">
        <v>128454</v>
      </c>
      <c r="D96">
        <v>130896</v>
      </c>
      <c r="E96">
        <v>2819244</v>
      </c>
      <c r="F96">
        <v>2636033</v>
      </c>
      <c r="G96">
        <v>2596350</v>
      </c>
    </row>
    <row r="97" spans="1:7" x14ac:dyDescent="0.2">
      <c r="A97">
        <v>132</v>
      </c>
      <c r="B97">
        <v>370338</v>
      </c>
      <c r="C97">
        <v>128189</v>
      </c>
      <c r="D97">
        <v>129618</v>
      </c>
      <c r="E97">
        <v>2781724</v>
      </c>
      <c r="F97">
        <v>2671229</v>
      </c>
      <c r="G97">
        <v>2587060</v>
      </c>
    </row>
    <row r="98" spans="1:7" x14ac:dyDescent="0.2">
      <c r="A98">
        <v>127</v>
      </c>
      <c r="B98">
        <v>370573</v>
      </c>
      <c r="C98">
        <v>130981</v>
      </c>
      <c r="D98">
        <v>131837</v>
      </c>
      <c r="E98">
        <v>2806279</v>
      </c>
      <c r="F98">
        <v>2506726</v>
      </c>
      <c r="G98">
        <v>2625884</v>
      </c>
    </row>
    <row r="99" spans="1:7" x14ac:dyDescent="0.2">
      <c r="A99">
        <v>109</v>
      </c>
      <c r="B99">
        <v>362607</v>
      </c>
      <c r="C99">
        <v>129700</v>
      </c>
      <c r="D99">
        <v>122770</v>
      </c>
      <c r="E99">
        <v>2823967</v>
      </c>
      <c r="F99">
        <v>2583780</v>
      </c>
      <c r="G99">
        <v>2598188</v>
      </c>
    </row>
    <row r="100" spans="1:7" x14ac:dyDescent="0.2">
      <c r="A100">
        <v>169</v>
      </c>
      <c r="B100">
        <v>371647</v>
      </c>
      <c r="C100">
        <v>121765</v>
      </c>
      <c r="D100">
        <v>132124</v>
      </c>
      <c r="E100">
        <v>2797943</v>
      </c>
      <c r="F100">
        <v>2522621</v>
      </c>
      <c r="G100">
        <v>2605687</v>
      </c>
    </row>
    <row r="101" spans="1:7" x14ac:dyDescent="0.2">
      <c r="A101">
        <v>123</v>
      </c>
      <c r="B101">
        <v>370018</v>
      </c>
      <c r="C101">
        <v>130884</v>
      </c>
      <c r="D101">
        <v>138963</v>
      </c>
      <c r="E101">
        <v>2825724</v>
      </c>
      <c r="F101">
        <v>2642923</v>
      </c>
      <c r="G101">
        <v>2545281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Values</vt:lpstr>
      <vt:lpstr>Times</vt:lpstr>
      <vt:lpstr>Values!_100trials_output</vt:lpstr>
      <vt:lpstr>Times!_100trials_times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2020-04-26T19:36:33Z</dcterms:created>
  <dcterms:modified xsi:type="dcterms:W3CDTF">2020-04-28T23:15:19Z</dcterms:modified>
</cp:coreProperties>
</file>