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ma9\OneDrive\Plocha\Bakalařka\Temperature-controller-with-ESP8266\"/>
    </mc:Choice>
  </mc:AlternateContent>
  <xr:revisionPtr revIDLastSave="0" documentId="13_ncr:1_{01A827F9-1662-460D-A4DD-B1E8E0109F42}" xr6:coauthVersionLast="45" xr6:coauthVersionMax="45" xr10:uidLastSave="{00000000-0000-0000-0000-000000000000}"/>
  <bookViews>
    <workbookView xWindow="-108" yWindow="-108" windowWidth="23256" windowHeight="12252" activeTab="1" xr2:uid="{1F174FBA-3BD5-41B5-8E53-D9199DA80102}"/>
  </bookViews>
  <sheets>
    <sheet name="PT100" sheetId="1" r:id="rId1"/>
    <sheet name="PTC KTY81-110" sheetId="2" r:id="rId2"/>
    <sheet name="NTC 640-10K " sheetId="3" r:id="rId3"/>
    <sheet name="NTC B57164K0472K00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G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G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G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G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G54" i="1" s="1"/>
  <c r="C55" i="1"/>
  <c r="D55" i="1" s="1"/>
  <c r="E55" i="1" s="1"/>
  <c r="C56" i="1"/>
  <c r="D56" i="1" s="1"/>
  <c r="E56" i="1" s="1"/>
  <c r="C57" i="1"/>
  <c r="D57" i="1" s="1"/>
  <c r="E57" i="1" s="1"/>
  <c r="G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G62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  <c r="B4" i="1"/>
  <c r="B5" i="1"/>
  <c r="B6" i="1"/>
  <c r="B7" i="1"/>
  <c r="B8" i="1"/>
  <c r="D7" i="1"/>
  <c r="E7" i="1" s="1"/>
  <c r="B2" i="1"/>
  <c r="C3" i="1"/>
  <c r="C4" i="1"/>
  <c r="D4" i="1" s="1"/>
  <c r="E4" i="1" s="1"/>
  <c r="C5" i="1"/>
  <c r="D5" i="1" s="1"/>
  <c r="C6" i="1"/>
  <c r="C7" i="1"/>
  <c r="C8" i="1"/>
  <c r="D8" i="1" s="1"/>
  <c r="E8" i="1" s="1"/>
  <c r="F8" i="1" s="1"/>
  <c r="C2" i="1"/>
  <c r="D3" i="1"/>
  <c r="E3" i="1" s="1"/>
  <c r="Q4" i="1"/>
  <c r="Q3" i="1"/>
  <c r="G50" i="1" l="1"/>
  <c r="F50" i="1"/>
  <c r="H50" i="1" s="1"/>
  <c r="G42" i="1"/>
  <c r="F42" i="1"/>
  <c r="H42" i="1" s="1"/>
  <c r="G34" i="1"/>
  <c r="F34" i="1"/>
  <c r="H34" i="1" s="1"/>
  <c r="G58" i="1"/>
  <c r="F58" i="1"/>
  <c r="H58" i="1" s="1"/>
  <c r="G26" i="1"/>
  <c r="F26" i="1"/>
  <c r="H26" i="1" s="1"/>
  <c r="G61" i="1"/>
  <c r="F61" i="1"/>
  <c r="H61" i="1" s="1"/>
  <c r="D6" i="1"/>
  <c r="G60" i="1"/>
  <c r="F60" i="1"/>
  <c r="G52" i="1"/>
  <c r="F52" i="1"/>
  <c r="G32" i="1"/>
  <c r="F32" i="1"/>
  <c r="G56" i="1"/>
  <c r="F56" i="1"/>
  <c r="G48" i="1"/>
  <c r="F48" i="1"/>
  <c r="G44" i="1"/>
  <c r="F44" i="1"/>
  <c r="G40" i="1"/>
  <c r="F40" i="1"/>
  <c r="G36" i="1"/>
  <c r="F36" i="1"/>
  <c r="G28" i="1"/>
  <c r="F28" i="1"/>
  <c r="G24" i="1"/>
  <c r="F24" i="1"/>
  <c r="G20" i="1"/>
  <c r="F20" i="1"/>
  <c r="G16" i="1"/>
  <c r="F16" i="1"/>
  <c r="G12" i="1"/>
  <c r="F12" i="1"/>
  <c r="F59" i="1"/>
  <c r="G59" i="1"/>
  <c r="F51" i="1"/>
  <c r="G51" i="1"/>
  <c r="F43" i="1"/>
  <c r="G43" i="1"/>
  <c r="G35" i="1"/>
  <c r="F35" i="1"/>
  <c r="G27" i="1"/>
  <c r="F27" i="1"/>
  <c r="G19" i="1"/>
  <c r="F19" i="1"/>
  <c r="G11" i="1"/>
  <c r="F11" i="1"/>
  <c r="F14" i="1"/>
  <c r="G14" i="1"/>
  <c r="F46" i="1"/>
  <c r="H46" i="1" s="1"/>
  <c r="G37" i="1"/>
  <c r="F37" i="1"/>
  <c r="H37" i="1" s="1"/>
  <c r="G13" i="1"/>
  <c r="F13" i="1"/>
  <c r="H13" i="1" s="1"/>
  <c r="F57" i="1"/>
  <c r="H57" i="1" s="1"/>
  <c r="G49" i="1"/>
  <c r="F49" i="1"/>
  <c r="F30" i="1"/>
  <c r="H30" i="1" s="1"/>
  <c r="G53" i="1"/>
  <c r="F53" i="1"/>
  <c r="H53" i="1" s="1"/>
  <c r="G45" i="1"/>
  <c r="F45" i="1"/>
  <c r="H45" i="1" s="1"/>
  <c r="G29" i="1"/>
  <c r="F29" i="1"/>
  <c r="H29" i="1" s="1"/>
  <c r="G21" i="1"/>
  <c r="F21" i="1"/>
  <c r="H21" i="1" s="1"/>
  <c r="F18" i="1"/>
  <c r="G18" i="1"/>
  <c r="F10" i="1"/>
  <c r="G10" i="1"/>
  <c r="F62" i="1"/>
  <c r="H62" i="1" s="1"/>
  <c r="F54" i="1"/>
  <c r="H54" i="1" s="1"/>
  <c r="F38" i="1"/>
  <c r="H38" i="1" s="1"/>
  <c r="F22" i="1"/>
  <c r="H22" i="1" s="1"/>
  <c r="G41" i="1"/>
  <c r="F41" i="1"/>
  <c r="H41" i="1" s="1"/>
  <c r="G33" i="1"/>
  <c r="F33" i="1"/>
  <c r="H33" i="1" s="1"/>
  <c r="G25" i="1"/>
  <c r="F25" i="1"/>
  <c r="H25" i="1" s="1"/>
  <c r="G17" i="1"/>
  <c r="F17" i="1"/>
  <c r="H17" i="1" s="1"/>
  <c r="G9" i="1"/>
  <c r="F9" i="1"/>
  <c r="H9" i="1" s="1"/>
  <c r="F55" i="1"/>
  <c r="G55" i="1"/>
  <c r="F47" i="1"/>
  <c r="G47" i="1"/>
  <c r="F39" i="1"/>
  <c r="G39" i="1"/>
  <c r="G31" i="1"/>
  <c r="F31" i="1"/>
  <c r="H31" i="1" s="1"/>
  <c r="G23" i="1"/>
  <c r="F23" i="1"/>
  <c r="H23" i="1" s="1"/>
  <c r="G15" i="1"/>
  <c r="F15" i="1"/>
  <c r="H15" i="1" s="1"/>
  <c r="D2" i="1"/>
  <c r="E2" i="1" s="1"/>
  <c r="G2" i="1" s="1"/>
  <c r="F7" i="1"/>
  <c r="G7" i="1"/>
  <c r="F4" i="1"/>
  <c r="G4" i="1"/>
  <c r="F3" i="1"/>
  <c r="G3" i="1"/>
  <c r="G8" i="1"/>
  <c r="H8" i="1" s="1"/>
  <c r="E6" i="1"/>
  <c r="F2" i="1"/>
  <c r="E5" i="1"/>
  <c r="H14" i="1" l="1"/>
  <c r="H51" i="1"/>
  <c r="H11" i="1"/>
  <c r="H27" i="1"/>
  <c r="H16" i="1"/>
  <c r="H24" i="1"/>
  <c r="H36" i="1"/>
  <c r="H44" i="1"/>
  <c r="H56" i="1"/>
  <c r="H52" i="1"/>
  <c r="H18" i="1"/>
  <c r="H43" i="1"/>
  <c r="H59" i="1"/>
  <c r="H47" i="1"/>
  <c r="H39" i="1"/>
  <c r="H55" i="1"/>
  <c r="H10" i="1"/>
  <c r="H49" i="1"/>
  <c r="H19" i="1"/>
  <c r="H35" i="1"/>
  <c r="H12" i="1"/>
  <c r="H20" i="1"/>
  <c r="H28" i="1"/>
  <c r="H40" i="1"/>
  <c r="H48" i="1"/>
  <c r="H32" i="1"/>
  <c r="H60" i="1"/>
  <c r="F5" i="1"/>
  <c r="G5" i="1"/>
  <c r="H4" i="1"/>
  <c r="F6" i="1"/>
  <c r="G6" i="1"/>
  <c r="H3" i="1"/>
  <c r="H7" i="1"/>
  <c r="H2" i="1"/>
  <c r="H5" i="1" l="1"/>
  <c r="H6" i="1"/>
</calcChain>
</file>

<file path=xl/sharedStrings.xml><?xml version="1.0" encoding="utf-8"?>
<sst xmlns="http://schemas.openxmlformats.org/spreadsheetml/2006/main" count="48" uniqueCount="44">
  <si>
    <t>Us</t>
  </si>
  <si>
    <t>Ur</t>
  </si>
  <si>
    <t>Uout</t>
  </si>
  <si>
    <t>Rs</t>
  </si>
  <si>
    <t>a</t>
  </si>
  <si>
    <t>r1</t>
  </si>
  <si>
    <t>r2</t>
  </si>
  <si>
    <t>r3</t>
  </si>
  <si>
    <t>r4</t>
  </si>
  <si>
    <t>r5</t>
  </si>
  <si>
    <t>r6</t>
  </si>
  <si>
    <t>r7</t>
  </si>
  <si>
    <t>top</t>
  </si>
  <si>
    <t>botton</t>
  </si>
  <si>
    <t>R</t>
  </si>
  <si>
    <t>temp</t>
  </si>
  <si>
    <t>MIN</t>
  </si>
  <si>
    <t>MAX</t>
  </si>
  <si>
    <t>TYP</t>
  </si>
  <si>
    <t>Rt</t>
  </si>
  <si>
    <t>9.2353</t>
  </si>
  <si>
    <t>7.0079</t>
  </si>
  <si>
    <t>5.3654</t>
  </si>
  <si>
    <t>4.126</t>
  </si>
  <si>
    <t>3.2</t>
  </si>
  <si>
    <t>2.4986</t>
  </si>
  <si>
    <t>1.9662</t>
  </si>
  <si>
    <t>1.5596</t>
  </si>
  <si>
    <t>1.2457</t>
  </si>
  <si>
    <t>1.0000</t>
  </si>
  <si>
    <t>0.80355</t>
  </si>
  <si>
    <t>0.65346</t>
  </si>
  <si>
    <t>0.53456</t>
  </si>
  <si>
    <t>0.43966</t>
  </si>
  <si>
    <t>0.36357</t>
  </si>
  <si>
    <t>0.30183</t>
  </si>
  <si>
    <t>0.25189</t>
  </si>
  <si>
    <t>0.21136</t>
  </si>
  <si>
    <t>0.17819</t>
  </si>
  <si>
    <t>0.15089</t>
  </si>
  <si>
    <t>0.12833</t>
  </si>
  <si>
    <t>0.10948</t>
  </si>
  <si>
    <t>0.093748</t>
  </si>
  <si>
    <t>Rt/R25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</si>
</sst>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673293963254594"/>
                  <c:y val="8.5092228054826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'PT100'!$A$2:$A$62</c:f>
              <c:numCache>
                <c:formatCode>General</c:formatCode>
                <c:ptCount val="6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</c:numCache>
            </c:numRef>
          </c:xVal>
          <c:yVal>
            <c:numRef>
              <c:f>'PT100'!$D$2:$D$62</c:f>
              <c:numCache>
                <c:formatCode>General</c:formatCode>
                <c:ptCount val="61"/>
                <c:pt idx="0">
                  <c:v>-0.20351891330610411</c:v>
                </c:pt>
                <c:pt idx="1">
                  <c:v>-0.13565089668872293</c:v>
                </c:pt>
                <c:pt idx="2">
                  <c:v>-6.7811264854537173E-2</c:v>
                </c:pt>
                <c:pt idx="3">
                  <c:v>-6.9388939039072284E-16</c:v>
                </c:pt>
                <c:pt idx="4">
                  <c:v>6.7782915663543164E-2</c:v>
                </c:pt>
                <c:pt idx="5">
                  <c:v>0.1355374999098817</c:v>
                </c:pt>
                <c:pt idx="6">
                  <c:v>0.20326377049794744</c:v>
                </c:pt>
                <c:pt idx="7">
                  <c:v>0.27096174517183336</c:v>
                </c:pt>
                <c:pt idx="8">
                  <c:v>0.33863144166081038</c:v>
                </c:pt>
                <c:pt idx="9">
                  <c:v>0.40627287767933884</c:v>
                </c:pt>
                <c:pt idx="10">
                  <c:v>0.4738860709270869</c:v>
                </c:pt>
                <c:pt idx="11">
                  <c:v>0.54147103908894634</c:v>
                </c:pt>
                <c:pt idx="12">
                  <c:v>0.60902779983504352</c:v>
                </c:pt>
                <c:pt idx="13">
                  <c:v>0.6765563708207647</c:v>
                </c:pt>
                <c:pt idx="14">
                  <c:v>0.74405676968675727</c:v>
                </c:pt>
                <c:pt idx="15">
                  <c:v>0.81152901405895927</c:v>
                </c:pt>
                <c:pt idx="16">
                  <c:v>0.87897312154860274</c:v>
                </c:pt>
                <c:pt idx="17">
                  <c:v>0.94638910975223944</c:v>
                </c:pt>
                <c:pt idx="18">
                  <c:v>1.0137769962517473</c:v>
                </c:pt>
                <c:pt idx="19">
                  <c:v>1.081136798614353</c:v>
                </c:pt>
                <c:pt idx="20">
                  <c:v>1.1484685343926411</c:v>
                </c:pt>
                <c:pt idx="21">
                  <c:v>1.2157722211245696</c:v>
                </c:pt>
                <c:pt idx="22">
                  <c:v>1.2830478763334972</c:v>
                </c:pt>
                <c:pt idx="23">
                  <c:v>1.3502955175281799</c:v>
                </c:pt>
                <c:pt idx="24">
                  <c:v>1.4175151622027982</c:v>
                </c:pt>
                <c:pt idx="25">
                  <c:v>1.4847068278369693</c:v>
                </c:pt>
                <c:pt idx="26">
                  <c:v>1.5518705318957604</c:v>
                </c:pt>
                <c:pt idx="27">
                  <c:v>1.619006291829711</c:v>
                </c:pt>
                <c:pt idx="28">
                  <c:v>1.6861141250748362</c:v>
                </c:pt>
                <c:pt idx="29">
                  <c:v>1.7531940490526532</c:v>
                </c:pt>
                <c:pt idx="30">
                  <c:v>1.8202460811701875</c:v>
                </c:pt>
                <c:pt idx="31">
                  <c:v>1.8872702388199936</c:v>
                </c:pt>
                <c:pt idx="32">
                  <c:v>1.9542665393801715</c:v>
                </c:pt>
                <c:pt idx="33">
                  <c:v>2.0212350002143733</c:v>
                </c:pt>
                <c:pt idx="34">
                  <c:v>2.0881756386718258</c:v>
                </c:pt>
                <c:pt idx="35">
                  <c:v>2.1550884720873449</c:v>
                </c:pt>
                <c:pt idx="36">
                  <c:v>2.2219735177813433</c:v>
                </c:pt>
                <c:pt idx="37">
                  <c:v>2.2888307930598595</c:v>
                </c:pt>
                <c:pt idx="38">
                  <c:v>2.3556603152145583</c:v>
                </c:pt>
                <c:pt idx="39">
                  <c:v>2.4224621015227501</c:v>
                </c:pt>
                <c:pt idx="40">
                  <c:v>2.4892361692474121</c:v>
                </c:pt>
                <c:pt idx="41">
                  <c:v>2.5559825356371939</c:v>
                </c:pt>
                <c:pt idx="42">
                  <c:v>2.6227012179264433</c:v>
                </c:pt>
                <c:pt idx="43">
                  <c:v>2.6893922333352069</c:v>
                </c:pt>
                <c:pt idx="44">
                  <c:v>2.7560555990692572</c:v>
                </c:pt>
                <c:pt idx="45">
                  <c:v>2.8226913323201015</c:v>
                </c:pt>
                <c:pt idx="46">
                  <c:v>2.8892994502649967</c:v>
                </c:pt>
                <c:pt idx="47">
                  <c:v>2.9558799700669711</c:v>
                </c:pt>
                <c:pt idx="48">
                  <c:v>3.0224329088748267</c:v>
                </c:pt>
                <c:pt idx="49">
                  <c:v>3.0889582838231635</c:v>
                </c:pt>
                <c:pt idx="50">
                  <c:v>3.1554561120323927</c:v>
                </c:pt>
                <c:pt idx="51">
                  <c:v>3.2219264106087442</c:v>
                </c:pt>
                <c:pt idx="52">
                  <c:v>3.2883691966442958</c:v>
                </c:pt>
                <c:pt idx="53">
                  <c:v>3.3547844872169734</c:v>
                </c:pt>
                <c:pt idx="54">
                  <c:v>3.4211722993905722</c:v>
                </c:pt>
                <c:pt idx="55">
                  <c:v>3.4875326502147712</c:v>
                </c:pt>
                <c:pt idx="56">
                  <c:v>3.5538655567251456</c:v>
                </c:pt>
                <c:pt idx="57">
                  <c:v>3.6201710359431871</c:v>
                </c:pt>
                <c:pt idx="58">
                  <c:v>3.6864491048763104</c:v>
                </c:pt>
                <c:pt idx="59">
                  <c:v>3.7526997805178723</c:v>
                </c:pt>
                <c:pt idx="60">
                  <c:v>3.8189230798471865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0-41EB-B660-D6F20CEA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29216"/>
        <c:axId val="554015072"/>
      </c:scatterChart>
      <c:valAx>
        <c:axId val="558929216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Rs [</a:t>
                </a:r>
                <a:r>
                  <a:rPr lang="el-GR"/>
                  <a:t>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015072"/>
        <c:crossesAt val="-0.60000000000000009"/>
        <c:crossBetween val="midCat"/>
      </c:valAx>
      <c:valAx>
        <c:axId val="554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out</a:t>
                </a:r>
                <a:r>
                  <a:rPr lang="en-US" sz="1000" b="0" i="0" u="none" strike="noStrike" baseline="-2500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 [V]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8929216"/>
        <c:crossesAt val="-0.6000000000000000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'PT100'!$E$2:$E$62</c:f>
              <c:numCache>
                <c:formatCode>General</c:formatCode>
                <c:ptCount val="61"/>
                <c:pt idx="0">
                  <c:v>-6.1672397971546701E-2</c:v>
                </c:pt>
                <c:pt idx="1">
                  <c:v>-4.1106332329916041E-2</c:v>
                </c:pt>
                <c:pt idx="2">
                  <c:v>-2.0548868137738537E-2</c:v>
                </c:pt>
                <c:pt idx="3">
                  <c:v>-2.1026951223961299E-16</c:v>
                </c:pt>
                <c:pt idx="4">
                  <c:v>2.0540277473800959E-2</c:v>
                </c:pt>
                <c:pt idx="5">
                  <c:v>4.1071969669661125E-2</c:v>
                </c:pt>
                <c:pt idx="6">
                  <c:v>6.1595081969074983E-2</c:v>
                </c:pt>
                <c:pt idx="7">
                  <c:v>8.2109619749040422E-2</c:v>
                </c:pt>
                <c:pt idx="8">
                  <c:v>0.10261558838206376</c:v>
                </c:pt>
                <c:pt idx="9">
                  <c:v>0.12311299323616329</c:v>
                </c:pt>
                <c:pt idx="10">
                  <c:v>0.14360183967487483</c:v>
                </c:pt>
                <c:pt idx="11">
                  <c:v>0.16408213305725647</c:v>
                </c:pt>
                <c:pt idx="12">
                  <c:v>0.18455387873789197</c:v>
                </c:pt>
                <c:pt idx="13">
                  <c:v>0.20501708206689839</c:v>
                </c:pt>
                <c:pt idx="14">
                  <c:v>0.22547174838992645</c:v>
                </c:pt>
                <c:pt idx="15">
                  <c:v>0.2459178830481695</c:v>
                </c:pt>
                <c:pt idx="16">
                  <c:v>0.26635549137836451</c:v>
                </c:pt>
                <c:pt idx="17">
                  <c:v>0.28678457871279983</c:v>
                </c:pt>
                <c:pt idx="18">
                  <c:v>0.30720515037931739</c:v>
                </c:pt>
                <c:pt idx="19">
                  <c:v>0.32761721170131908</c:v>
                </c:pt>
                <c:pt idx="20">
                  <c:v>0.34802076799777004</c:v>
                </c:pt>
                <c:pt idx="21">
                  <c:v>0.36841582458320293</c:v>
                </c:pt>
                <c:pt idx="22">
                  <c:v>0.38880238676772644</c:v>
                </c:pt>
                <c:pt idx="23">
                  <c:v>0.40918045985702423</c:v>
                </c:pt>
                <c:pt idx="24">
                  <c:v>0.42955004915236311</c:v>
                </c:pt>
                <c:pt idx="25">
                  <c:v>0.44991115995059677</c:v>
                </c:pt>
                <c:pt idx="26">
                  <c:v>0.47026379754416986</c:v>
                </c:pt>
                <c:pt idx="27">
                  <c:v>0.4906079672211246</c:v>
                </c:pt>
                <c:pt idx="28">
                  <c:v>0.5109436742651019</c:v>
                </c:pt>
                <c:pt idx="29">
                  <c:v>0.53127092395534947</c:v>
                </c:pt>
                <c:pt idx="30">
                  <c:v>0.55158972156672348</c:v>
                </c:pt>
                <c:pt idx="31">
                  <c:v>0.57190007236969509</c:v>
                </c:pt>
                <c:pt idx="32">
                  <c:v>0.59220198163035498</c:v>
                </c:pt>
                <c:pt idx="33">
                  <c:v>0.61249545461041621</c:v>
                </c:pt>
                <c:pt idx="34">
                  <c:v>0.63278049656721991</c:v>
                </c:pt>
                <c:pt idx="35">
                  <c:v>0.6530571127537409</c:v>
                </c:pt>
                <c:pt idx="36">
                  <c:v>0.67332530841858895</c:v>
                </c:pt>
                <c:pt idx="37">
                  <c:v>0.6935850888060181</c:v>
                </c:pt>
                <c:pt idx="38">
                  <c:v>0.71383645915592675</c:v>
                </c:pt>
                <c:pt idx="39">
                  <c:v>0.73407942470386367</c:v>
                </c:pt>
                <c:pt idx="40">
                  <c:v>0.754313990681034</c:v>
                </c:pt>
                <c:pt idx="41">
                  <c:v>0.77454016231430123</c:v>
                </c:pt>
                <c:pt idx="42">
                  <c:v>0.794757944826195</c:v>
                </c:pt>
                <c:pt idx="43">
                  <c:v>0.81496734343491128</c:v>
                </c:pt>
                <c:pt idx="44">
                  <c:v>0.83516836335432043</c:v>
                </c:pt>
                <c:pt idx="45">
                  <c:v>0.85536100979397023</c:v>
                </c:pt>
                <c:pt idx="46">
                  <c:v>0.87554528795908992</c:v>
                </c:pt>
                <c:pt idx="47">
                  <c:v>0.89572120305059733</c:v>
                </c:pt>
                <c:pt idx="48">
                  <c:v>0.91588876026509902</c:v>
                </c:pt>
                <c:pt idx="49">
                  <c:v>0.93604796479489805</c:v>
                </c:pt>
                <c:pt idx="50">
                  <c:v>0.95619882182799787</c:v>
                </c:pt>
                <c:pt idx="51">
                  <c:v>0.9763413365481044</c:v>
                </c:pt>
                <c:pt idx="52">
                  <c:v>0.9964755141346352</c:v>
                </c:pt>
                <c:pt idx="53">
                  <c:v>1.0166013597627193</c:v>
                </c:pt>
                <c:pt idx="54">
                  <c:v>1.0367188786032038</c:v>
                </c:pt>
                <c:pt idx="55">
                  <c:v>1.056828075822658</c:v>
                </c:pt>
                <c:pt idx="56">
                  <c:v>1.0769289565833775</c:v>
                </c:pt>
                <c:pt idx="57">
                  <c:v>1.0970215260433902</c:v>
                </c:pt>
                <c:pt idx="58">
                  <c:v>1.1171057893564578</c:v>
                </c:pt>
                <c:pt idx="59">
                  <c:v>1.1371817516720826</c:v>
                </c:pt>
                <c:pt idx="60">
                  <c:v>1.1572494181355111</c:v>
                </c:pt>
              </c:numCache>
            </c:numRef>
          </c:xVal>
          <c:yVal>
            <c:numRef>
              <c:f>'PT100'!$H$2:$H$62</c:f>
              <c:numCache>
                <c:formatCode>General</c:formatCode>
                <c:ptCount val="6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82.999999999999986</c:v>
                </c:pt>
                <c:pt idx="4">
                  <c:v>83.999999999999986</c:v>
                </c:pt>
                <c:pt idx="5">
                  <c:v>84.999999999999986</c:v>
                </c:pt>
                <c:pt idx="6">
                  <c:v>85.999999999999986</c:v>
                </c:pt>
                <c:pt idx="7">
                  <c:v>86.999999999999986</c:v>
                </c:pt>
                <c:pt idx="8">
                  <c:v>87.999999999999986</c:v>
                </c:pt>
                <c:pt idx="9">
                  <c:v>89</c:v>
                </c:pt>
                <c:pt idx="10">
                  <c:v>89.999999999999986</c:v>
                </c:pt>
                <c:pt idx="11">
                  <c:v>91</c:v>
                </c:pt>
                <c:pt idx="12">
                  <c:v>91.999999999999986</c:v>
                </c:pt>
                <c:pt idx="13">
                  <c:v>93</c:v>
                </c:pt>
                <c:pt idx="14">
                  <c:v>93.999999999999986</c:v>
                </c:pt>
                <c:pt idx="15">
                  <c:v>95</c:v>
                </c:pt>
                <c:pt idx="16">
                  <c:v>95.999999999999986</c:v>
                </c:pt>
                <c:pt idx="17">
                  <c:v>96.999999999999972</c:v>
                </c:pt>
                <c:pt idx="18">
                  <c:v>97.999999999999972</c:v>
                </c:pt>
                <c:pt idx="19">
                  <c:v>99</c:v>
                </c:pt>
                <c:pt idx="20">
                  <c:v>100.00000000000001</c:v>
                </c:pt>
                <c:pt idx="21">
                  <c:v>100.99999999999999</c:v>
                </c:pt>
                <c:pt idx="22">
                  <c:v>101.99999999999999</c:v>
                </c:pt>
                <c:pt idx="23">
                  <c:v>102.99999999999999</c:v>
                </c:pt>
                <c:pt idx="24">
                  <c:v>103.99999999999999</c:v>
                </c:pt>
                <c:pt idx="25">
                  <c:v>105</c:v>
                </c:pt>
                <c:pt idx="26">
                  <c:v>105.99999999999999</c:v>
                </c:pt>
                <c:pt idx="27">
                  <c:v>107</c:v>
                </c:pt>
                <c:pt idx="28">
                  <c:v>107.99999999999999</c:v>
                </c:pt>
                <c:pt idx="29">
                  <c:v>108.99999999999999</c:v>
                </c:pt>
                <c:pt idx="30">
                  <c:v>110</c:v>
                </c:pt>
                <c:pt idx="31">
                  <c:v>110.99999999999999</c:v>
                </c:pt>
                <c:pt idx="32">
                  <c:v>111.99999999999999</c:v>
                </c:pt>
                <c:pt idx="33">
                  <c:v>113.00000000000001</c:v>
                </c:pt>
                <c:pt idx="34">
                  <c:v>114</c:v>
                </c:pt>
                <c:pt idx="35">
                  <c:v>115</c:v>
                </c:pt>
                <c:pt idx="36">
                  <c:v>115.99999999999997</c:v>
                </c:pt>
                <c:pt idx="37">
                  <c:v>116.99999999999997</c:v>
                </c:pt>
                <c:pt idx="38">
                  <c:v>118</c:v>
                </c:pt>
                <c:pt idx="39">
                  <c:v>119</c:v>
                </c:pt>
                <c:pt idx="40">
                  <c:v>119.99999999999999</c:v>
                </c:pt>
                <c:pt idx="41">
                  <c:v>120.99999999999999</c:v>
                </c:pt>
                <c:pt idx="42">
                  <c:v>121.99999999999999</c:v>
                </c:pt>
                <c:pt idx="43">
                  <c:v>123</c:v>
                </c:pt>
                <c:pt idx="44">
                  <c:v>124</c:v>
                </c:pt>
                <c:pt idx="45">
                  <c:v>124.99999999999999</c:v>
                </c:pt>
                <c:pt idx="46">
                  <c:v>125.99999999999997</c:v>
                </c:pt>
                <c:pt idx="47">
                  <c:v>126.99999999999997</c:v>
                </c:pt>
                <c:pt idx="48">
                  <c:v>127.99999999999997</c:v>
                </c:pt>
                <c:pt idx="49">
                  <c:v>128.99999999999997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134.00000000000003</c:v>
                </c:pt>
                <c:pt idx="55">
                  <c:v>135</c:v>
                </c:pt>
                <c:pt idx="56">
                  <c:v>136</c:v>
                </c:pt>
                <c:pt idx="57">
                  <c:v>136.99999999999997</c:v>
                </c:pt>
                <c:pt idx="58">
                  <c:v>137.99999999999997</c:v>
                </c:pt>
                <c:pt idx="59">
                  <c:v>139</c:v>
                </c:pt>
                <c:pt idx="60">
                  <c:v>140.00000000000003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7-4594-8ADB-C60E6CA9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66208"/>
        <c:axId val="277699056"/>
      </c:scatterChart>
      <c:valAx>
        <c:axId val="5974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out</a:t>
                </a:r>
                <a:r>
                  <a:rPr lang="cs-CZ"/>
                  <a:t>/U</a:t>
                </a:r>
                <a:r>
                  <a:rPr lang="cs-CZ" baseline="-25000"/>
                  <a:t>ref</a:t>
                </a:r>
                <a:r>
                  <a:rPr lang="en-US" baseline="-25000"/>
                  <a:t> </a:t>
                </a:r>
                <a:r>
                  <a:rPr lang="en-US" baseline="0"/>
                  <a:t> [-]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7699056"/>
        <c:crossesAt val="-0.2"/>
        <c:crossBetween val="midCat"/>
      </c:valAx>
      <c:valAx>
        <c:axId val="27769905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Rs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el-GR" baseline="0"/>
                  <a:t>Ω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7466208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757093707881108"/>
                  <c:y val="7.6030818728304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xVal>
          <c:yVal>
            <c:numRef>
              <c:f>'PTC KTY81-110'!$B$2:$B$25</c:f>
              <c:numCache>
                <c:formatCode>General</c:formatCode>
                <c:ptCount val="24"/>
                <c:pt idx="0">
                  <c:v>475</c:v>
                </c:pt>
                <c:pt idx="1">
                  <c:v>500</c:v>
                </c:pt>
                <c:pt idx="2">
                  <c:v>552</c:v>
                </c:pt>
                <c:pt idx="3">
                  <c:v>609</c:v>
                </c:pt>
                <c:pt idx="4">
                  <c:v>669</c:v>
                </c:pt>
                <c:pt idx="5">
                  <c:v>733</c:v>
                </c:pt>
                <c:pt idx="6">
                  <c:v>802</c:v>
                </c:pt>
                <c:pt idx="7">
                  <c:v>874</c:v>
                </c:pt>
                <c:pt idx="8">
                  <c:v>950</c:v>
                </c:pt>
                <c:pt idx="9">
                  <c:v>990</c:v>
                </c:pt>
                <c:pt idx="10">
                  <c:v>1029</c:v>
                </c:pt>
                <c:pt idx="11">
                  <c:v>1108</c:v>
                </c:pt>
                <c:pt idx="12">
                  <c:v>1192</c:v>
                </c:pt>
                <c:pt idx="13">
                  <c:v>1278</c:v>
                </c:pt>
                <c:pt idx="14">
                  <c:v>1369</c:v>
                </c:pt>
                <c:pt idx="15">
                  <c:v>1462</c:v>
                </c:pt>
                <c:pt idx="16">
                  <c:v>1559</c:v>
                </c:pt>
                <c:pt idx="17">
                  <c:v>1659</c:v>
                </c:pt>
                <c:pt idx="18">
                  <c:v>1762</c:v>
                </c:pt>
                <c:pt idx="19">
                  <c:v>1867</c:v>
                </c:pt>
                <c:pt idx="20">
                  <c:v>1919</c:v>
                </c:pt>
                <c:pt idx="21">
                  <c:v>1970</c:v>
                </c:pt>
                <c:pt idx="22">
                  <c:v>2065</c:v>
                </c:pt>
                <c:pt idx="23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5-4734-810B-82984C852F17}"/>
            </c:ext>
          </c:extLst>
        </c:ser>
        <c:ser>
          <c:idx val="1"/>
          <c:order val="1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80517131304532"/>
                  <c:y val="3.7957602351986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xVal>
          <c:yVal>
            <c:numRef>
              <c:f>'PTC KTY81-110'!$C$2:$C$25</c:f>
              <c:numCache>
                <c:formatCode>General</c:formatCode>
                <c:ptCount val="24"/>
                <c:pt idx="0">
                  <c:v>490</c:v>
                </c:pt>
                <c:pt idx="1">
                  <c:v>515</c:v>
                </c:pt>
                <c:pt idx="2">
                  <c:v>567</c:v>
                </c:pt>
                <c:pt idx="3">
                  <c:v>624</c:v>
                </c:pt>
                <c:pt idx="4">
                  <c:v>684</c:v>
                </c:pt>
                <c:pt idx="5">
                  <c:v>747</c:v>
                </c:pt>
                <c:pt idx="6">
                  <c:v>815</c:v>
                </c:pt>
                <c:pt idx="7">
                  <c:v>886</c:v>
                </c:pt>
                <c:pt idx="8">
                  <c:v>961</c:v>
                </c:pt>
                <c:pt idx="9">
                  <c:v>1000</c:v>
                </c:pt>
                <c:pt idx="10">
                  <c:v>1040</c:v>
                </c:pt>
                <c:pt idx="11">
                  <c:v>1122</c:v>
                </c:pt>
                <c:pt idx="12">
                  <c:v>1209</c:v>
                </c:pt>
                <c:pt idx="13">
                  <c:v>1299</c:v>
                </c:pt>
                <c:pt idx="14">
                  <c:v>1392</c:v>
                </c:pt>
                <c:pt idx="15">
                  <c:v>1490</c:v>
                </c:pt>
                <c:pt idx="16">
                  <c:v>1591</c:v>
                </c:pt>
                <c:pt idx="17">
                  <c:v>1696</c:v>
                </c:pt>
                <c:pt idx="18">
                  <c:v>1805</c:v>
                </c:pt>
                <c:pt idx="19">
                  <c:v>1915</c:v>
                </c:pt>
                <c:pt idx="20">
                  <c:v>1970</c:v>
                </c:pt>
                <c:pt idx="21">
                  <c:v>2023</c:v>
                </c:pt>
                <c:pt idx="22">
                  <c:v>2124</c:v>
                </c:pt>
                <c:pt idx="23">
                  <c:v>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5-4734-810B-82984C852F17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0889895013123361"/>
                  <c:y val="2.0446194225721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432769383556785"/>
                  <c:y val="-7.45360111409877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xVal>
          <c:yVal>
            <c:numRef>
              <c:f>'PTC KTY81-110'!$D$2:$D$25</c:f>
              <c:numCache>
                <c:formatCode>General</c:formatCode>
                <c:ptCount val="24"/>
                <c:pt idx="0">
                  <c:v>505</c:v>
                </c:pt>
                <c:pt idx="1">
                  <c:v>530</c:v>
                </c:pt>
                <c:pt idx="2">
                  <c:v>582</c:v>
                </c:pt>
                <c:pt idx="3">
                  <c:v>638</c:v>
                </c:pt>
                <c:pt idx="4">
                  <c:v>698</c:v>
                </c:pt>
                <c:pt idx="5">
                  <c:v>761</c:v>
                </c:pt>
                <c:pt idx="6">
                  <c:v>828</c:v>
                </c:pt>
                <c:pt idx="7">
                  <c:v>898</c:v>
                </c:pt>
                <c:pt idx="8">
                  <c:v>972</c:v>
                </c:pt>
                <c:pt idx="9">
                  <c:v>1010</c:v>
                </c:pt>
                <c:pt idx="10">
                  <c:v>1051</c:v>
                </c:pt>
                <c:pt idx="11">
                  <c:v>1136</c:v>
                </c:pt>
                <c:pt idx="12">
                  <c:v>1225</c:v>
                </c:pt>
                <c:pt idx="13">
                  <c:v>1319</c:v>
                </c:pt>
                <c:pt idx="14">
                  <c:v>1416</c:v>
                </c:pt>
                <c:pt idx="15">
                  <c:v>1518</c:v>
                </c:pt>
                <c:pt idx="16">
                  <c:v>1623</c:v>
                </c:pt>
                <c:pt idx="17">
                  <c:v>1733</c:v>
                </c:pt>
                <c:pt idx="18">
                  <c:v>1847</c:v>
                </c:pt>
                <c:pt idx="19">
                  <c:v>1963</c:v>
                </c:pt>
                <c:pt idx="20">
                  <c:v>2020</c:v>
                </c:pt>
                <c:pt idx="21">
                  <c:v>2077</c:v>
                </c:pt>
                <c:pt idx="22">
                  <c:v>2184</c:v>
                </c:pt>
                <c:pt idx="23">
                  <c:v>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85-4734-810B-82984C85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35472"/>
        <c:axId val="714814368"/>
      </c:scatterChart>
      <c:valAx>
        <c:axId val="597035472"/>
        <c:scaling>
          <c:orientation val="minMax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°C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4814368"/>
        <c:crosses val="autoZero"/>
        <c:crossBetween val="midCat"/>
      </c:valAx>
      <c:valAx>
        <c:axId val="714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Odpor </a:t>
                </a:r>
                <a:r>
                  <a:rPr lang="cs-CZ"/>
                  <a:t>čidla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el-GR" baseline="0"/>
                  <a:t>Ω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7035472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402910162545472"/>
                  <c:y val="-0.10471401734681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KTY81-110'!$B$2:$B$25</c:f>
              <c:numCache>
                <c:formatCode>General</c:formatCode>
                <c:ptCount val="24"/>
                <c:pt idx="0">
                  <c:v>475</c:v>
                </c:pt>
                <c:pt idx="1">
                  <c:v>500</c:v>
                </c:pt>
                <c:pt idx="2">
                  <c:v>552</c:v>
                </c:pt>
                <c:pt idx="3">
                  <c:v>609</c:v>
                </c:pt>
                <c:pt idx="4">
                  <c:v>669</c:v>
                </c:pt>
                <c:pt idx="5">
                  <c:v>733</c:v>
                </c:pt>
                <c:pt idx="6">
                  <c:v>802</c:v>
                </c:pt>
                <c:pt idx="7">
                  <c:v>874</c:v>
                </c:pt>
                <c:pt idx="8">
                  <c:v>950</c:v>
                </c:pt>
                <c:pt idx="9">
                  <c:v>990</c:v>
                </c:pt>
                <c:pt idx="10">
                  <c:v>1029</c:v>
                </c:pt>
                <c:pt idx="11">
                  <c:v>1108</c:v>
                </c:pt>
                <c:pt idx="12">
                  <c:v>1192</c:v>
                </c:pt>
                <c:pt idx="13">
                  <c:v>1278</c:v>
                </c:pt>
                <c:pt idx="14">
                  <c:v>1369</c:v>
                </c:pt>
                <c:pt idx="15">
                  <c:v>1462</c:v>
                </c:pt>
                <c:pt idx="16">
                  <c:v>1559</c:v>
                </c:pt>
                <c:pt idx="17">
                  <c:v>1659</c:v>
                </c:pt>
                <c:pt idx="18">
                  <c:v>1762</c:v>
                </c:pt>
                <c:pt idx="19">
                  <c:v>1867</c:v>
                </c:pt>
                <c:pt idx="20">
                  <c:v>1919</c:v>
                </c:pt>
                <c:pt idx="21">
                  <c:v>1970</c:v>
                </c:pt>
                <c:pt idx="22">
                  <c:v>2065</c:v>
                </c:pt>
                <c:pt idx="23">
                  <c:v>2145</c:v>
                </c:pt>
              </c:numCache>
            </c:numRef>
          </c:xVal>
          <c:y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6-4FF4-8392-3C0028F0F161}"/>
            </c:ext>
          </c:extLst>
        </c:ser>
        <c:ser>
          <c:idx val="1"/>
          <c:order val="1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11689530711495"/>
                  <c:y val="-4.181382149566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KTY81-110'!$C$2:$C$25</c:f>
              <c:numCache>
                <c:formatCode>General</c:formatCode>
                <c:ptCount val="24"/>
                <c:pt idx="0">
                  <c:v>490</c:v>
                </c:pt>
                <c:pt idx="1">
                  <c:v>515</c:v>
                </c:pt>
                <c:pt idx="2">
                  <c:v>567</c:v>
                </c:pt>
                <c:pt idx="3">
                  <c:v>624</c:v>
                </c:pt>
                <c:pt idx="4">
                  <c:v>684</c:v>
                </c:pt>
                <c:pt idx="5">
                  <c:v>747</c:v>
                </c:pt>
                <c:pt idx="6">
                  <c:v>815</c:v>
                </c:pt>
                <c:pt idx="7">
                  <c:v>886</c:v>
                </c:pt>
                <c:pt idx="8">
                  <c:v>961</c:v>
                </c:pt>
                <c:pt idx="9">
                  <c:v>1000</c:v>
                </c:pt>
                <c:pt idx="10">
                  <c:v>1040</c:v>
                </c:pt>
                <c:pt idx="11">
                  <c:v>1122</c:v>
                </c:pt>
                <c:pt idx="12">
                  <c:v>1209</c:v>
                </c:pt>
                <c:pt idx="13">
                  <c:v>1299</c:v>
                </c:pt>
                <c:pt idx="14">
                  <c:v>1392</c:v>
                </c:pt>
                <c:pt idx="15">
                  <c:v>1490</c:v>
                </c:pt>
                <c:pt idx="16">
                  <c:v>1591</c:v>
                </c:pt>
                <c:pt idx="17">
                  <c:v>1696</c:v>
                </c:pt>
                <c:pt idx="18">
                  <c:v>1805</c:v>
                </c:pt>
                <c:pt idx="19">
                  <c:v>1915</c:v>
                </c:pt>
                <c:pt idx="20">
                  <c:v>1970</c:v>
                </c:pt>
                <c:pt idx="21">
                  <c:v>2023</c:v>
                </c:pt>
                <c:pt idx="22">
                  <c:v>2124</c:v>
                </c:pt>
                <c:pt idx="23">
                  <c:v>2211</c:v>
                </c:pt>
              </c:numCache>
            </c:numRef>
          </c:xVal>
          <c:y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6-4FF4-8392-3C0028F0F161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387101915904238"/>
                  <c:y val="2.76789639873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KTY81-110'!$D$2:$D$25</c:f>
              <c:numCache>
                <c:formatCode>General</c:formatCode>
                <c:ptCount val="24"/>
                <c:pt idx="0">
                  <c:v>505</c:v>
                </c:pt>
                <c:pt idx="1">
                  <c:v>530</c:v>
                </c:pt>
                <c:pt idx="2">
                  <c:v>582</c:v>
                </c:pt>
                <c:pt idx="3">
                  <c:v>638</c:v>
                </c:pt>
                <c:pt idx="4">
                  <c:v>698</c:v>
                </c:pt>
                <c:pt idx="5">
                  <c:v>761</c:v>
                </c:pt>
                <c:pt idx="6">
                  <c:v>828</c:v>
                </c:pt>
                <c:pt idx="7">
                  <c:v>898</c:v>
                </c:pt>
                <c:pt idx="8">
                  <c:v>972</c:v>
                </c:pt>
                <c:pt idx="9">
                  <c:v>1010</c:v>
                </c:pt>
                <c:pt idx="10">
                  <c:v>1051</c:v>
                </c:pt>
                <c:pt idx="11">
                  <c:v>1136</c:v>
                </c:pt>
                <c:pt idx="12">
                  <c:v>1225</c:v>
                </c:pt>
                <c:pt idx="13">
                  <c:v>1319</c:v>
                </c:pt>
                <c:pt idx="14">
                  <c:v>1416</c:v>
                </c:pt>
                <c:pt idx="15">
                  <c:v>1518</c:v>
                </c:pt>
                <c:pt idx="16">
                  <c:v>1623</c:v>
                </c:pt>
                <c:pt idx="17">
                  <c:v>1733</c:v>
                </c:pt>
                <c:pt idx="18">
                  <c:v>1847</c:v>
                </c:pt>
                <c:pt idx="19">
                  <c:v>1963</c:v>
                </c:pt>
                <c:pt idx="20">
                  <c:v>2020</c:v>
                </c:pt>
                <c:pt idx="21">
                  <c:v>2077</c:v>
                </c:pt>
                <c:pt idx="22">
                  <c:v>2184</c:v>
                </c:pt>
                <c:pt idx="23">
                  <c:v>2277</c:v>
                </c:pt>
              </c:numCache>
            </c:numRef>
          </c:xVal>
          <c:yVal>
            <c:numRef>
              <c:f>'PTC KTY81-110'!$A$2:$A$25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6-4FF4-8392-3C0028F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18880"/>
        <c:axId val="504327904"/>
      </c:scatterChart>
      <c:valAx>
        <c:axId val="60091888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Odpor čidla [</a:t>
                </a:r>
                <a:r>
                  <a:rPr lang="el-GR"/>
                  <a:t>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327904"/>
        <c:crossesAt val="-60"/>
        <c:crossBetween val="midCat"/>
      </c:valAx>
      <c:valAx>
        <c:axId val="504327904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Teplota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09188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816141732283465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'PTC KTY81-110'!$F$6:$F$17</c:f>
              <c:numCache>
                <c:formatCode>General</c:formatCode>
                <c:ptCount val="12"/>
                <c:pt idx="0">
                  <c:v>684</c:v>
                </c:pt>
                <c:pt idx="1">
                  <c:v>747</c:v>
                </c:pt>
                <c:pt idx="2">
                  <c:v>815</c:v>
                </c:pt>
                <c:pt idx="3">
                  <c:v>886</c:v>
                </c:pt>
                <c:pt idx="4">
                  <c:v>961</c:v>
                </c:pt>
                <c:pt idx="5">
                  <c:v>1040</c:v>
                </c:pt>
                <c:pt idx="6">
                  <c:v>1122</c:v>
                </c:pt>
                <c:pt idx="7">
                  <c:v>1209</c:v>
                </c:pt>
                <c:pt idx="8">
                  <c:v>1299</c:v>
                </c:pt>
                <c:pt idx="9">
                  <c:v>1392</c:v>
                </c:pt>
                <c:pt idx="10">
                  <c:v>1490</c:v>
                </c:pt>
                <c:pt idx="11">
                  <c:v>1591</c:v>
                </c:pt>
              </c:numCache>
            </c:numRef>
          </c:xVal>
          <c:yVal>
            <c:numRef>
              <c:f>'PTC KTY81-110'!$A$6:$A$18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47F-8419-96C831A0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7568"/>
        <c:axId val="721033568"/>
      </c:scatterChart>
      <c:valAx>
        <c:axId val="72158756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033568"/>
        <c:crossesAt val="-30"/>
        <c:crossBetween val="midCat"/>
      </c:valAx>
      <c:valAx>
        <c:axId val="7210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5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'NTC 640-10K '!$A$2:$A$40</c:f>
              <c:numCache>
                <c:formatCode>General</c:formatCode>
                <c:ptCount val="39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</c:numCache>
            </c:numRef>
          </c:xVal>
          <c:yVal>
            <c:numRef>
              <c:f>'NTC 640-10K '!$B$2:$B$40</c:f>
              <c:numCache>
                <c:formatCode>0.0</c:formatCode>
                <c:ptCount val="39"/>
                <c:pt idx="0">
                  <c:v>332094</c:v>
                </c:pt>
                <c:pt idx="1">
                  <c:v>239900</c:v>
                </c:pt>
                <c:pt idx="2">
                  <c:v>175200</c:v>
                </c:pt>
                <c:pt idx="3">
                  <c:v>129287</c:v>
                </c:pt>
                <c:pt idx="4">
                  <c:v>96358</c:v>
                </c:pt>
                <c:pt idx="5">
                  <c:v>72500</c:v>
                </c:pt>
                <c:pt idx="6">
                  <c:v>55046</c:v>
                </c:pt>
                <c:pt idx="7">
                  <c:v>42157</c:v>
                </c:pt>
                <c:pt idx="8">
                  <c:v>32554</c:v>
                </c:pt>
                <c:pt idx="9">
                  <c:v>25339</c:v>
                </c:pt>
                <c:pt idx="10">
                  <c:v>19872</c:v>
                </c:pt>
                <c:pt idx="11">
                  <c:v>15698</c:v>
                </c:pt>
                <c:pt idx="12">
                  <c:v>12488</c:v>
                </c:pt>
                <c:pt idx="13">
                  <c:v>10000</c:v>
                </c:pt>
                <c:pt idx="14">
                  <c:v>8059</c:v>
                </c:pt>
                <c:pt idx="15">
                  <c:v>6535</c:v>
                </c:pt>
                <c:pt idx="16">
                  <c:v>5330</c:v>
                </c:pt>
                <c:pt idx="17">
                  <c:v>4372</c:v>
                </c:pt>
                <c:pt idx="18">
                  <c:v>3605</c:v>
                </c:pt>
                <c:pt idx="19">
                  <c:v>2989</c:v>
                </c:pt>
                <c:pt idx="20">
                  <c:v>2490</c:v>
                </c:pt>
                <c:pt idx="21">
                  <c:v>2084</c:v>
                </c:pt>
                <c:pt idx="22">
                  <c:v>1753</c:v>
                </c:pt>
                <c:pt idx="23">
                  <c:v>1481</c:v>
                </c:pt>
                <c:pt idx="24">
                  <c:v>1256</c:v>
                </c:pt>
                <c:pt idx="25">
                  <c:v>1070</c:v>
                </c:pt>
                <c:pt idx="26">
                  <c:v>915.4</c:v>
                </c:pt>
                <c:pt idx="27">
                  <c:v>786</c:v>
                </c:pt>
                <c:pt idx="28">
                  <c:v>677.3</c:v>
                </c:pt>
                <c:pt idx="29">
                  <c:v>585.70000000000005</c:v>
                </c:pt>
                <c:pt idx="30">
                  <c:v>508.3</c:v>
                </c:pt>
                <c:pt idx="31">
                  <c:v>442.6</c:v>
                </c:pt>
                <c:pt idx="32">
                  <c:v>386.6</c:v>
                </c:pt>
                <c:pt idx="33">
                  <c:v>338.7</c:v>
                </c:pt>
                <c:pt idx="34">
                  <c:v>297.7</c:v>
                </c:pt>
                <c:pt idx="35">
                  <c:v>262.39999999999998</c:v>
                </c:pt>
                <c:pt idx="36">
                  <c:v>231.9</c:v>
                </c:pt>
                <c:pt idx="37">
                  <c:v>205.5</c:v>
                </c:pt>
                <c:pt idx="38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95E-BC01-4B72DC768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70208"/>
        <c:axId val="714035824"/>
      </c:scatterChart>
      <c:valAx>
        <c:axId val="5974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4035824"/>
        <c:crosses val="autoZero"/>
        <c:crossBetween val="midCat"/>
      </c:valAx>
      <c:valAx>
        <c:axId val="714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Odpor čidla [</a:t>
                </a:r>
                <a:r>
                  <a:rPr lang="el-GR"/>
                  <a:t>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7470208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615290901137358"/>
                  <c:y val="-0.44747666958296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'NTC 640-10K '!$B$6:$B$28</c:f>
              <c:numCache>
                <c:formatCode>0.0</c:formatCode>
                <c:ptCount val="23"/>
                <c:pt idx="0">
                  <c:v>96358</c:v>
                </c:pt>
                <c:pt idx="1">
                  <c:v>72500</c:v>
                </c:pt>
                <c:pt idx="2">
                  <c:v>55046</c:v>
                </c:pt>
                <c:pt idx="3">
                  <c:v>42157</c:v>
                </c:pt>
                <c:pt idx="4">
                  <c:v>32554</c:v>
                </c:pt>
                <c:pt idx="5">
                  <c:v>25339</c:v>
                </c:pt>
                <c:pt idx="6">
                  <c:v>19872</c:v>
                </c:pt>
                <c:pt idx="7">
                  <c:v>15698</c:v>
                </c:pt>
                <c:pt idx="8">
                  <c:v>12488</c:v>
                </c:pt>
                <c:pt idx="9">
                  <c:v>10000</c:v>
                </c:pt>
                <c:pt idx="10">
                  <c:v>8059</c:v>
                </c:pt>
                <c:pt idx="11">
                  <c:v>6535</c:v>
                </c:pt>
                <c:pt idx="12">
                  <c:v>5330</c:v>
                </c:pt>
                <c:pt idx="13">
                  <c:v>4372</c:v>
                </c:pt>
                <c:pt idx="14">
                  <c:v>3605</c:v>
                </c:pt>
                <c:pt idx="15">
                  <c:v>2989</c:v>
                </c:pt>
                <c:pt idx="16">
                  <c:v>2490</c:v>
                </c:pt>
                <c:pt idx="17">
                  <c:v>2084</c:v>
                </c:pt>
                <c:pt idx="18">
                  <c:v>1753</c:v>
                </c:pt>
                <c:pt idx="19">
                  <c:v>1481</c:v>
                </c:pt>
                <c:pt idx="20">
                  <c:v>1256</c:v>
                </c:pt>
                <c:pt idx="21">
                  <c:v>1070</c:v>
                </c:pt>
                <c:pt idx="22">
                  <c:v>915.4</c:v>
                </c:pt>
              </c:numCache>
            </c:numRef>
          </c:xVal>
          <c:yVal>
            <c:numRef>
              <c:f>'NTC 640-10K '!$A$6:$A$28</c:f>
              <c:numCache>
                <c:formatCode>General</c:formatCode>
                <c:ptCount val="23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0-4F84-A946-2C563404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01984"/>
        <c:axId val="717577200"/>
      </c:scatterChart>
      <c:valAx>
        <c:axId val="7251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Odpor čidla [</a:t>
                </a:r>
                <a:r>
                  <a:rPr lang="el-GR"/>
                  <a:t>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7577200"/>
        <c:crossesAt val="-60"/>
        <c:crossBetween val="midCat"/>
      </c:valAx>
      <c:valAx>
        <c:axId val="717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51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17</xdr:row>
      <xdr:rowOff>72390</xdr:rowOff>
    </xdr:from>
    <xdr:to>
      <xdr:col>17</xdr:col>
      <xdr:colOff>182880</xdr:colOff>
      <xdr:row>32</xdr:row>
      <xdr:rowOff>72390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2A708F9-B676-4099-B44F-AE7D3588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0</xdr:row>
      <xdr:rowOff>148590</xdr:rowOff>
    </xdr:from>
    <xdr:to>
      <xdr:col>17</xdr:col>
      <xdr:colOff>396240</xdr:colOff>
      <xdr:row>15</xdr:row>
      <xdr:rowOff>148590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90F1E4A-1EDE-4394-9812-E964AD84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114300</xdr:colOff>
      <xdr:row>11</xdr:row>
      <xdr:rowOff>72390</xdr:rowOff>
    </xdr:from>
    <xdr:ext cx="1167050" cy="34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1FF12B76-10D3-425E-A14D-FD57991836F6}"/>
                </a:ext>
              </a:extLst>
            </xdr:cNvPr>
            <xdr:cNvSpPr txBox="1"/>
          </xdr:nvSpPr>
          <xdr:spPr>
            <a:xfrm>
              <a:off x="5151120" y="2084070"/>
              <a:ext cx="116705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1FF12B76-10D3-425E-A14D-FD57991836F6}"/>
                </a:ext>
              </a:extLst>
            </xdr:cNvPr>
            <xdr:cNvSpPr txBox="1"/>
          </xdr:nvSpPr>
          <xdr:spPr>
            <a:xfrm>
              <a:off x="5151120" y="2084070"/>
              <a:ext cx="116705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r>
                <a:rPr lang="cs-CZ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0=  𝑅_2/𝑅_1  (𝑈_2−𝑈_1 )</a:t>
              </a:r>
              <a:endParaRPr lang="cs-CZ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34290</xdr:rowOff>
    </xdr:from>
    <xdr:to>
      <xdr:col>16</xdr:col>
      <xdr:colOff>586740</xdr:colOff>
      <xdr:row>18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68D838-6273-4DA1-BF6B-690CEA05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140970</xdr:rowOff>
    </xdr:from>
    <xdr:to>
      <xdr:col>16</xdr:col>
      <xdr:colOff>579120</xdr:colOff>
      <xdr:row>40</xdr:row>
      <xdr:rowOff>53340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EC6D5-DDD3-4AF9-98FF-85FB0B38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8</xdr:row>
      <xdr:rowOff>5715</xdr:rowOff>
    </xdr:from>
    <xdr:to>
      <xdr:col>24</xdr:col>
      <xdr:colOff>419100</xdr:colOff>
      <xdr:row>23</xdr:row>
      <xdr:rowOff>5715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F6FB583-38D3-4987-912B-6B66966C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13</xdr:row>
      <xdr:rowOff>3810</xdr:rowOff>
    </xdr:from>
    <xdr:to>
      <xdr:col>15</xdr:col>
      <xdr:colOff>487680</xdr:colOff>
      <xdr:row>28</xdr:row>
      <xdr:rowOff>3810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0E9FF3F-A6C4-4BD6-83A0-F19BAF870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</xdr:row>
      <xdr:rowOff>171450</xdr:rowOff>
    </xdr:from>
    <xdr:to>
      <xdr:col>11</xdr:col>
      <xdr:colOff>365760</xdr:colOff>
      <xdr:row>16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629C8EA-D6E4-4156-908A-6B4E76F4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F087-F369-4529-A2C4-4AA12C27069B}">
  <dimension ref="A1:Q62"/>
  <sheetViews>
    <sheetView workbookViewId="0">
      <selection activeCell="J17" sqref="J17"/>
    </sheetView>
  </sheetViews>
  <sheetFormatPr defaultRowHeight="14.4" x14ac:dyDescent="0.3"/>
  <cols>
    <col min="8" max="8" width="11.21875" bestFit="1" customWidth="1"/>
  </cols>
  <sheetData>
    <row r="1" spans="1:17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12</v>
      </c>
      <c r="G1" t="s">
        <v>13</v>
      </c>
      <c r="H1" t="s">
        <v>14</v>
      </c>
      <c r="P1" t="s">
        <v>5</v>
      </c>
      <c r="Q1">
        <v>1000</v>
      </c>
    </row>
    <row r="2" spans="1:17" x14ac:dyDescent="0.3">
      <c r="A2">
        <v>80</v>
      </c>
      <c r="B2">
        <f>3.3*A2/($Q$5+A2)</f>
        <v>5.5230125523012555E-2</v>
      </c>
      <c r="C2">
        <f>3.3*$Q$7/($Q$7+$Q$6)</f>
        <v>5.7265314656073596E-2</v>
      </c>
      <c r="D2">
        <f>$Q$2/$Q$1*(B2-C2)</f>
        <v>-0.20351891330610411</v>
      </c>
      <c r="E2">
        <f>D2/3.3</f>
        <v>-6.1672397971546701E-2</v>
      </c>
      <c r="F2">
        <f>(E2*$Q$1*$Q$5/$Q$2)+($Q$7*$Q$5/($Q$7+$Q$6))</f>
        <v>78.661087866108787</v>
      </c>
      <c r="G2">
        <f>(E2*$Q$1/$Q$2)+($Q$7/($Q$7+$Q$6))-1</f>
        <v>-0.98326359832635979</v>
      </c>
      <c r="H2">
        <f>-F2/G2</f>
        <v>80</v>
      </c>
      <c r="P2" t="s">
        <v>6</v>
      </c>
      <c r="Q2">
        <v>100000</v>
      </c>
    </row>
    <row r="3" spans="1:17" x14ac:dyDescent="0.3">
      <c r="A3">
        <v>81</v>
      </c>
      <c r="B3">
        <f t="shared" ref="B3:B62" si="0">3.3*A3/($Q$5+A3)</f>
        <v>5.5908805689186367E-2</v>
      </c>
      <c r="C3">
        <f t="shared" ref="C3:C62" si="1">3.3*$Q$7/($Q$7+$Q$6)</f>
        <v>5.7265314656073596E-2</v>
      </c>
      <c r="D3">
        <f t="shared" ref="D3:D7" si="2">$Q$2/$Q$1*(B3-C3)</f>
        <v>-0.13565089668872293</v>
      </c>
      <c r="E3">
        <f t="shared" ref="E3:E62" si="3">D3/3.3</f>
        <v>-4.1106332329916041E-2</v>
      </c>
      <c r="F3">
        <f t="shared" ref="F3:F62" si="4">(E3*$Q$1*$Q$5/$Q$2)+($Q$7*$Q$5/($Q$7+$Q$6))</f>
        <v>79.627692951265431</v>
      </c>
      <c r="G3">
        <f t="shared" ref="G3:G62" si="5">(E3*$Q$1/$Q$2)+($Q$7/($Q$7+$Q$6))-1</f>
        <v>-0.98305793766994354</v>
      </c>
      <c r="H3">
        <f t="shared" ref="H3:H62" si="6">-F3/G3</f>
        <v>81</v>
      </c>
      <c r="P3" t="s">
        <v>7</v>
      </c>
      <c r="Q3">
        <f>Q1</f>
        <v>1000</v>
      </c>
    </row>
    <row r="4" spans="1:17" x14ac:dyDescent="0.3">
      <c r="A4">
        <v>82</v>
      </c>
      <c r="B4">
        <f t="shared" si="0"/>
        <v>5.6587202007528224E-2</v>
      </c>
      <c r="C4">
        <f t="shared" si="1"/>
        <v>5.7265314656073596E-2</v>
      </c>
      <c r="D4">
        <f t="shared" si="2"/>
        <v>-6.7811264854537173E-2</v>
      </c>
      <c r="E4">
        <f t="shared" si="3"/>
        <v>-2.0548868137738537E-2</v>
      </c>
      <c r="F4">
        <f t="shared" si="4"/>
        <v>80.593893768297775</v>
      </c>
      <c r="G4">
        <f t="shared" si="5"/>
        <v>-0.9828523630280217</v>
      </c>
      <c r="H4">
        <f t="shared" si="6"/>
        <v>82</v>
      </c>
      <c r="P4" t="s">
        <v>8</v>
      </c>
      <c r="Q4">
        <f>Q2</f>
        <v>100000</v>
      </c>
    </row>
    <row r="5" spans="1:17" x14ac:dyDescent="0.3">
      <c r="A5">
        <v>83</v>
      </c>
      <c r="B5">
        <f t="shared" si="0"/>
        <v>5.7265314656073589E-2</v>
      </c>
      <c r="C5">
        <f t="shared" si="1"/>
        <v>5.7265314656073596E-2</v>
      </c>
      <c r="D5">
        <f t="shared" si="2"/>
        <v>-6.9388939039072284E-16</v>
      </c>
      <c r="E5">
        <f t="shared" si="3"/>
        <v>-2.1026951223961299E-16</v>
      </c>
      <c r="F5">
        <f t="shared" si="4"/>
        <v>81.559690570771465</v>
      </c>
      <c r="G5">
        <f t="shared" si="5"/>
        <v>-0.98264687434664433</v>
      </c>
      <c r="H5">
        <f t="shared" si="6"/>
        <v>82.999999999999986</v>
      </c>
      <c r="P5" t="s">
        <v>9</v>
      </c>
      <c r="Q5">
        <v>4700</v>
      </c>
    </row>
    <row r="6" spans="1:17" x14ac:dyDescent="0.3">
      <c r="A6">
        <v>84</v>
      </c>
      <c r="B6">
        <f t="shared" si="0"/>
        <v>5.7943143812709028E-2</v>
      </c>
      <c r="C6">
        <f t="shared" si="1"/>
        <v>5.7265314656073596E-2</v>
      </c>
      <c r="D6">
        <f t="shared" si="2"/>
        <v>6.7782915663543164E-2</v>
      </c>
      <c r="E6">
        <f t="shared" si="3"/>
        <v>2.0540277473800959E-2</v>
      </c>
      <c r="F6">
        <f t="shared" si="4"/>
        <v>82.52508361204012</v>
      </c>
      <c r="G6">
        <f t="shared" si="5"/>
        <v>-0.98244147157190631</v>
      </c>
      <c r="H6">
        <f t="shared" si="6"/>
        <v>83.999999999999986</v>
      </c>
      <c r="P6" t="s">
        <v>10</v>
      </c>
      <c r="Q6">
        <v>47000</v>
      </c>
    </row>
    <row r="7" spans="1:17" x14ac:dyDescent="0.3">
      <c r="A7">
        <v>85</v>
      </c>
      <c r="B7">
        <f t="shared" si="0"/>
        <v>5.8620689655172413E-2</v>
      </c>
      <c r="C7">
        <f t="shared" si="1"/>
        <v>5.7265314656073596E-2</v>
      </c>
      <c r="D7">
        <f t="shared" si="2"/>
        <v>0.1355374999098817</v>
      </c>
      <c r="E7">
        <f t="shared" si="3"/>
        <v>4.1071969669661125E-2</v>
      </c>
      <c r="F7">
        <f t="shared" si="4"/>
        <v>83.490073145245546</v>
      </c>
      <c r="G7">
        <f t="shared" si="5"/>
        <v>-0.98223615464994773</v>
      </c>
      <c r="H7">
        <f t="shared" si="6"/>
        <v>84.999999999999986</v>
      </c>
      <c r="P7" t="s">
        <v>11</v>
      </c>
      <c r="Q7">
        <v>830</v>
      </c>
    </row>
    <row r="8" spans="1:17" x14ac:dyDescent="0.3">
      <c r="A8">
        <v>86</v>
      </c>
      <c r="B8">
        <f t="shared" si="0"/>
        <v>5.929795236105307E-2</v>
      </c>
      <c r="C8">
        <f t="shared" si="1"/>
        <v>5.7265314656073596E-2</v>
      </c>
      <c r="D8">
        <f>$Q$2/$Q$1*(B8-C8)</f>
        <v>0.20326377049794744</v>
      </c>
      <c r="E8">
        <f t="shared" si="3"/>
        <v>6.1595081969074983E-2</v>
      </c>
      <c r="F8">
        <f t="shared" si="4"/>
        <v>84.454659423318006</v>
      </c>
      <c r="G8">
        <f t="shared" si="5"/>
        <v>-0.98203092352695365</v>
      </c>
      <c r="H8">
        <f t="shared" si="6"/>
        <v>85.999999999999986</v>
      </c>
    </row>
    <row r="9" spans="1:17" x14ac:dyDescent="0.3">
      <c r="A9">
        <v>87</v>
      </c>
      <c r="B9">
        <f t="shared" si="0"/>
        <v>5.997493210779193E-2</v>
      </c>
      <c r="C9">
        <f t="shared" si="1"/>
        <v>5.7265314656073596E-2</v>
      </c>
      <c r="D9">
        <f t="shared" ref="D9:D62" si="7">$Q$2/$Q$1*(B9-C9)</f>
        <v>0.27096174517183336</v>
      </c>
      <c r="E9">
        <f t="shared" si="3"/>
        <v>8.2109619749040422E-2</v>
      </c>
      <c r="F9">
        <f t="shared" si="4"/>
        <v>85.418842698976377</v>
      </c>
      <c r="G9">
        <f t="shared" si="5"/>
        <v>-0.98182577814915395</v>
      </c>
      <c r="H9">
        <f t="shared" si="6"/>
        <v>86.999999999999986</v>
      </c>
    </row>
    <row r="10" spans="1:17" x14ac:dyDescent="0.3">
      <c r="A10">
        <v>88</v>
      </c>
      <c r="B10">
        <f t="shared" si="0"/>
        <v>6.06516290726817E-2</v>
      </c>
      <c r="C10">
        <f t="shared" si="1"/>
        <v>5.7265314656073596E-2</v>
      </c>
      <c r="D10">
        <f t="shared" si="7"/>
        <v>0.33863144166081038</v>
      </c>
      <c r="E10">
        <f t="shared" si="3"/>
        <v>0.10261558838206376</v>
      </c>
      <c r="F10">
        <f t="shared" si="4"/>
        <v>86.382623224728476</v>
      </c>
      <c r="G10">
        <f t="shared" si="5"/>
        <v>-0.98162071846282373</v>
      </c>
      <c r="H10">
        <f t="shared" si="6"/>
        <v>87.999999999999986</v>
      </c>
    </row>
    <row r="11" spans="1:17" x14ac:dyDescent="0.3">
      <c r="A11">
        <v>89</v>
      </c>
      <c r="B11">
        <f t="shared" si="0"/>
        <v>6.1328043432866984E-2</v>
      </c>
      <c r="C11">
        <f t="shared" si="1"/>
        <v>5.7265314656073596E-2</v>
      </c>
      <c r="D11">
        <f t="shared" si="7"/>
        <v>0.40627287767933884</v>
      </c>
      <c r="E11">
        <f t="shared" si="3"/>
        <v>0.12311299323616329</v>
      </c>
      <c r="F11">
        <f t="shared" si="4"/>
        <v>87.346001252871162</v>
      </c>
      <c r="G11">
        <f t="shared" si="5"/>
        <v>-0.9814157444142827</v>
      </c>
      <c r="H11">
        <f t="shared" si="6"/>
        <v>89</v>
      </c>
    </row>
    <row r="12" spans="1:17" x14ac:dyDescent="0.3">
      <c r="A12">
        <v>90</v>
      </c>
      <c r="B12">
        <f t="shared" si="0"/>
        <v>6.2004175365344465E-2</v>
      </c>
      <c r="C12">
        <f t="shared" si="1"/>
        <v>5.7265314656073596E-2</v>
      </c>
      <c r="D12">
        <f t="shared" si="7"/>
        <v>0.4738860709270869</v>
      </c>
      <c r="E12">
        <f t="shared" si="3"/>
        <v>0.14360183967487483</v>
      </c>
      <c r="F12">
        <f t="shared" si="4"/>
        <v>88.308977035490599</v>
      </c>
      <c r="G12">
        <f t="shared" si="5"/>
        <v>-0.98121085594989566</v>
      </c>
      <c r="H12">
        <f t="shared" si="6"/>
        <v>89.999999999999986</v>
      </c>
    </row>
    <row r="13" spans="1:17" x14ac:dyDescent="0.3">
      <c r="A13">
        <v>91</v>
      </c>
      <c r="B13">
        <f t="shared" si="0"/>
        <v>6.2680025046963059E-2</v>
      </c>
      <c r="C13">
        <f t="shared" si="1"/>
        <v>5.7265314656073596E-2</v>
      </c>
      <c r="D13">
        <f t="shared" si="7"/>
        <v>0.54147103908894634</v>
      </c>
      <c r="E13">
        <f t="shared" si="3"/>
        <v>0.16408213305725647</v>
      </c>
      <c r="F13">
        <f t="shared" si="4"/>
        <v>89.271550824462537</v>
      </c>
      <c r="G13">
        <f t="shared" si="5"/>
        <v>-0.9810060530160718</v>
      </c>
      <c r="H13">
        <f t="shared" si="6"/>
        <v>91</v>
      </c>
    </row>
    <row r="14" spans="1:17" x14ac:dyDescent="0.3">
      <c r="A14">
        <v>92</v>
      </c>
      <c r="B14">
        <f t="shared" si="0"/>
        <v>6.3355592654424031E-2</v>
      </c>
      <c r="C14">
        <f t="shared" si="1"/>
        <v>5.7265314656073596E-2</v>
      </c>
      <c r="D14">
        <f t="shared" si="7"/>
        <v>0.60902779983504352</v>
      </c>
      <c r="E14">
        <f t="shared" si="3"/>
        <v>0.18455387873789197</v>
      </c>
      <c r="F14">
        <f t="shared" si="4"/>
        <v>90.2337228714524</v>
      </c>
      <c r="G14">
        <f t="shared" si="5"/>
        <v>-0.98080133555926541</v>
      </c>
      <c r="H14">
        <f t="shared" si="6"/>
        <v>91.999999999999986</v>
      </c>
    </row>
    <row r="15" spans="1:17" x14ac:dyDescent="0.3">
      <c r="A15">
        <v>93</v>
      </c>
      <c r="B15">
        <f t="shared" si="0"/>
        <v>6.4030878364281243E-2</v>
      </c>
      <c r="C15">
        <f t="shared" si="1"/>
        <v>5.7265314656073596E-2</v>
      </c>
      <c r="D15">
        <f t="shared" si="7"/>
        <v>0.6765563708207647</v>
      </c>
      <c r="E15">
        <f t="shared" si="3"/>
        <v>0.20501708206689839</v>
      </c>
      <c r="F15">
        <f t="shared" si="4"/>
        <v>91.195493427915707</v>
      </c>
      <c r="G15">
        <f t="shared" si="5"/>
        <v>-0.98059670352597539</v>
      </c>
      <c r="H15">
        <f t="shared" si="6"/>
        <v>93</v>
      </c>
    </row>
    <row r="16" spans="1:17" x14ac:dyDescent="0.3">
      <c r="A16">
        <v>94</v>
      </c>
      <c r="B16">
        <f t="shared" si="0"/>
        <v>6.4705882352941169E-2</v>
      </c>
      <c r="C16">
        <f t="shared" si="1"/>
        <v>5.7265314656073596E-2</v>
      </c>
      <c r="D16">
        <f t="shared" si="7"/>
        <v>0.74405676968675727</v>
      </c>
      <c r="E16">
        <f t="shared" si="3"/>
        <v>0.22547174838992645</v>
      </c>
      <c r="F16">
        <f t="shared" si="4"/>
        <v>92.156862745098024</v>
      </c>
      <c r="G16">
        <f t="shared" si="5"/>
        <v>-0.98039215686274506</v>
      </c>
      <c r="H16">
        <f t="shared" si="6"/>
        <v>93.999999999999986</v>
      </c>
    </row>
    <row r="17" spans="1:8" x14ac:dyDescent="0.3">
      <c r="A17">
        <v>95</v>
      </c>
      <c r="B17">
        <f t="shared" si="0"/>
        <v>6.5380604796663189E-2</v>
      </c>
      <c r="C17">
        <f t="shared" si="1"/>
        <v>5.7265314656073596E-2</v>
      </c>
      <c r="D17">
        <f t="shared" si="7"/>
        <v>0.81152901405895927</v>
      </c>
      <c r="E17">
        <f t="shared" si="3"/>
        <v>0.2459178830481695</v>
      </c>
      <c r="F17">
        <f t="shared" si="4"/>
        <v>93.11783107403545</v>
      </c>
      <c r="G17">
        <f t="shared" si="5"/>
        <v>-0.98018769551616269</v>
      </c>
      <c r="H17">
        <f t="shared" si="6"/>
        <v>95</v>
      </c>
    </row>
    <row r="18" spans="1:8" x14ac:dyDescent="0.3">
      <c r="A18">
        <v>96</v>
      </c>
      <c r="B18">
        <f t="shared" si="0"/>
        <v>6.6055045871559623E-2</v>
      </c>
      <c r="C18">
        <f t="shared" si="1"/>
        <v>5.7265314656073596E-2</v>
      </c>
      <c r="D18">
        <f t="shared" si="7"/>
        <v>0.87897312154860274</v>
      </c>
      <c r="E18">
        <f t="shared" si="3"/>
        <v>0.26635549137836451</v>
      </c>
      <c r="F18">
        <f t="shared" si="4"/>
        <v>94.078398665554616</v>
      </c>
      <c r="G18">
        <f t="shared" si="5"/>
        <v>-0.97998331943286077</v>
      </c>
      <c r="H18">
        <f t="shared" si="6"/>
        <v>95.999999999999986</v>
      </c>
    </row>
    <row r="19" spans="1:8" x14ac:dyDescent="0.3">
      <c r="A19">
        <v>97</v>
      </c>
      <c r="B19">
        <f t="shared" si="0"/>
        <v>6.6729205753595991E-2</v>
      </c>
      <c r="C19">
        <f t="shared" si="1"/>
        <v>5.7265314656073596E-2</v>
      </c>
      <c r="D19">
        <f t="shared" si="7"/>
        <v>0.94638910975223944</v>
      </c>
      <c r="E19">
        <f t="shared" si="3"/>
        <v>0.28678457871279983</v>
      </c>
      <c r="F19">
        <f t="shared" si="4"/>
        <v>95.038565770273067</v>
      </c>
      <c r="G19">
        <f t="shared" si="5"/>
        <v>-0.97977902855951637</v>
      </c>
      <c r="H19">
        <f t="shared" si="6"/>
        <v>96.999999999999972</v>
      </c>
    </row>
    <row r="20" spans="1:8" x14ac:dyDescent="0.3">
      <c r="A20">
        <v>98</v>
      </c>
      <c r="B20">
        <f t="shared" si="0"/>
        <v>6.7403084618591069E-2</v>
      </c>
      <c r="C20">
        <f t="shared" si="1"/>
        <v>5.7265314656073596E-2</v>
      </c>
      <c r="D20">
        <f t="shared" si="7"/>
        <v>1.0137769962517473</v>
      </c>
      <c r="E20">
        <f t="shared" si="3"/>
        <v>0.30720515037931739</v>
      </c>
      <c r="F20">
        <f t="shared" si="4"/>
        <v>95.998332638599393</v>
      </c>
      <c r="G20">
        <f t="shared" si="5"/>
        <v>-0.97957482284285124</v>
      </c>
      <c r="H20">
        <f t="shared" si="6"/>
        <v>97.999999999999972</v>
      </c>
    </row>
    <row r="21" spans="1:8" x14ac:dyDescent="0.3">
      <c r="A21">
        <v>99</v>
      </c>
      <c r="B21">
        <f t="shared" si="0"/>
        <v>6.8076682642217126E-2</v>
      </c>
      <c r="C21">
        <f t="shared" si="1"/>
        <v>5.7265314656073596E-2</v>
      </c>
      <c r="D21">
        <f t="shared" si="7"/>
        <v>1.081136798614353</v>
      </c>
      <c r="E21">
        <f t="shared" si="3"/>
        <v>0.32761721170131908</v>
      </c>
      <c r="F21">
        <f t="shared" si="4"/>
        <v>96.957699520733485</v>
      </c>
      <c r="G21">
        <f t="shared" si="5"/>
        <v>-0.97937070222963118</v>
      </c>
      <c r="H21">
        <f t="shared" si="6"/>
        <v>99</v>
      </c>
    </row>
    <row r="22" spans="1:8" x14ac:dyDescent="0.3">
      <c r="A22">
        <v>100</v>
      </c>
      <c r="B22">
        <f t="shared" si="0"/>
        <v>6.8750000000000006E-2</v>
      </c>
      <c r="C22">
        <f t="shared" si="1"/>
        <v>5.7265314656073596E-2</v>
      </c>
      <c r="D22">
        <f t="shared" si="7"/>
        <v>1.1484685343926411</v>
      </c>
      <c r="E22">
        <f t="shared" si="3"/>
        <v>0.34802076799777004</v>
      </c>
      <c r="F22">
        <f t="shared" si="4"/>
        <v>97.916666666666671</v>
      </c>
      <c r="G22">
        <f t="shared" si="5"/>
        <v>-0.97916666666666663</v>
      </c>
      <c r="H22">
        <f t="shared" si="6"/>
        <v>100.00000000000001</v>
      </c>
    </row>
    <row r="23" spans="1:8" x14ac:dyDescent="0.3">
      <c r="A23">
        <v>101</v>
      </c>
      <c r="B23">
        <f t="shared" si="0"/>
        <v>6.9423036867319293E-2</v>
      </c>
      <c r="C23">
        <f t="shared" si="1"/>
        <v>5.7265314656073596E-2</v>
      </c>
      <c r="D23">
        <f t="shared" si="7"/>
        <v>1.2157722211245696</v>
      </c>
      <c r="E23">
        <f t="shared" si="3"/>
        <v>0.36841582458320293</v>
      </c>
      <c r="F23">
        <f t="shared" si="4"/>
        <v>98.875234326182024</v>
      </c>
      <c r="G23">
        <f t="shared" si="5"/>
        <v>-0.97896271610081231</v>
      </c>
      <c r="H23">
        <f t="shared" si="6"/>
        <v>100.99999999999999</v>
      </c>
    </row>
    <row r="24" spans="1:8" x14ac:dyDescent="0.3">
      <c r="A24">
        <v>102</v>
      </c>
      <c r="B24">
        <f t="shared" si="0"/>
        <v>7.0095793419408567E-2</v>
      </c>
      <c r="C24">
        <f t="shared" si="1"/>
        <v>5.7265314656073596E-2</v>
      </c>
      <c r="D24">
        <f t="shared" si="7"/>
        <v>1.2830478763334972</v>
      </c>
      <c r="E24">
        <f t="shared" si="3"/>
        <v>0.38880238676772644</v>
      </c>
      <c r="F24">
        <f t="shared" si="4"/>
        <v>99.833402748854624</v>
      </c>
      <c r="G24">
        <f t="shared" si="5"/>
        <v>-0.97875885047896705</v>
      </c>
      <c r="H24">
        <f t="shared" si="6"/>
        <v>101.99999999999999</v>
      </c>
    </row>
    <row r="25" spans="1:8" x14ac:dyDescent="0.3">
      <c r="A25">
        <v>103</v>
      </c>
      <c r="B25">
        <f t="shared" si="0"/>
        <v>7.0768269831355396E-2</v>
      </c>
      <c r="C25">
        <f t="shared" si="1"/>
        <v>5.7265314656073596E-2</v>
      </c>
      <c r="D25">
        <f t="shared" si="7"/>
        <v>1.3502955175281799</v>
      </c>
      <c r="E25">
        <f t="shared" si="3"/>
        <v>0.40918045985702423</v>
      </c>
      <c r="F25">
        <f t="shared" si="4"/>
        <v>100.79117218405162</v>
      </c>
      <c r="G25">
        <f t="shared" si="5"/>
        <v>-0.97855506974807416</v>
      </c>
      <c r="H25">
        <f t="shared" si="6"/>
        <v>102.99999999999999</v>
      </c>
    </row>
    <row r="26" spans="1:8" x14ac:dyDescent="0.3">
      <c r="A26">
        <v>104</v>
      </c>
      <c r="B26">
        <f t="shared" si="0"/>
        <v>7.1440466278101578E-2</v>
      </c>
      <c r="C26">
        <f t="shared" si="1"/>
        <v>5.7265314656073596E-2</v>
      </c>
      <c r="D26">
        <f t="shared" si="7"/>
        <v>1.4175151622027982</v>
      </c>
      <c r="E26">
        <f t="shared" si="3"/>
        <v>0.42955004915236311</v>
      </c>
      <c r="F26">
        <f t="shared" si="4"/>
        <v>101.74854288093255</v>
      </c>
      <c r="G26">
        <f t="shared" si="5"/>
        <v>-0.97835137385512072</v>
      </c>
      <c r="H26">
        <f t="shared" si="6"/>
        <v>103.99999999999999</v>
      </c>
    </row>
    <row r="27" spans="1:8" x14ac:dyDescent="0.3">
      <c r="A27">
        <v>105</v>
      </c>
      <c r="B27">
        <f t="shared" si="0"/>
        <v>7.2112382934443289E-2</v>
      </c>
      <c r="C27">
        <f t="shared" si="1"/>
        <v>5.7265314656073596E-2</v>
      </c>
      <c r="D27">
        <f t="shared" si="7"/>
        <v>1.4847068278369693</v>
      </c>
      <c r="E27">
        <f t="shared" si="3"/>
        <v>0.44991115995059677</v>
      </c>
      <c r="F27">
        <f t="shared" si="4"/>
        <v>102.70551508844953</v>
      </c>
      <c r="G27">
        <f t="shared" si="5"/>
        <v>-0.97814776274713844</v>
      </c>
      <c r="H27">
        <f t="shared" si="6"/>
        <v>105</v>
      </c>
    </row>
    <row r="28" spans="1:8" x14ac:dyDescent="0.3">
      <c r="A28">
        <v>106</v>
      </c>
      <c r="B28">
        <f t="shared" si="0"/>
        <v>7.27840199750312E-2</v>
      </c>
      <c r="C28">
        <f t="shared" si="1"/>
        <v>5.7265314656073596E-2</v>
      </c>
      <c r="D28">
        <f t="shared" si="7"/>
        <v>1.5518705318957604</v>
      </c>
      <c r="E28">
        <f t="shared" si="3"/>
        <v>0.47026379754416986</v>
      </c>
      <c r="F28">
        <f t="shared" si="4"/>
        <v>103.66208905534747</v>
      </c>
      <c r="G28">
        <f t="shared" si="5"/>
        <v>-0.97794423637120265</v>
      </c>
      <c r="H28">
        <f t="shared" si="6"/>
        <v>105.99999999999999</v>
      </c>
    </row>
    <row r="29" spans="1:8" x14ac:dyDescent="0.3">
      <c r="A29">
        <v>107</v>
      </c>
      <c r="B29">
        <f t="shared" si="0"/>
        <v>7.3455377574370706E-2</v>
      </c>
      <c r="C29">
        <f t="shared" si="1"/>
        <v>5.7265314656073596E-2</v>
      </c>
      <c r="D29">
        <f t="shared" si="7"/>
        <v>1.619006291829711</v>
      </c>
      <c r="E29">
        <f t="shared" si="3"/>
        <v>0.4906079672211246</v>
      </c>
      <c r="F29">
        <f t="shared" si="4"/>
        <v>104.61826503016434</v>
      </c>
      <c r="G29">
        <f t="shared" si="5"/>
        <v>-0.97774079467443309</v>
      </c>
      <c r="H29">
        <f t="shared" si="6"/>
        <v>107</v>
      </c>
    </row>
    <row r="30" spans="1:8" x14ac:dyDescent="0.3">
      <c r="A30">
        <v>108</v>
      </c>
      <c r="B30">
        <f t="shared" si="0"/>
        <v>7.4126455906821959E-2</v>
      </c>
      <c r="C30">
        <f t="shared" si="1"/>
        <v>5.7265314656073596E-2</v>
      </c>
      <c r="D30">
        <f t="shared" si="7"/>
        <v>1.6861141250748362</v>
      </c>
      <c r="E30">
        <f t="shared" si="3"/>
        <v>0.5109436742651019</v>
      </c>
      <c r="F30">
        <f t="shared" si="4"/>
        <v>105.57404326123127</v>
      </c>
      <c r="G30">
        <f t="shared" si="5"/>
        <v>-0.97753743760399336</v>
      </c>
      <c r="H30">
        <f t="shared" si="6"/>
        <v>107.99999999999999</v>
      </c>
    </row>
    <row r="31" spans="1:8" x14ac:dyDescent="0.3">
      <c r="A31">
        <v>109</v>
      </c>
      <c r="B31">
        <f t="shared" si="0"/>
        <v>7.4797255146600128E-2</v>
      </c>
      <c r="C31">
        <f t="shared" si="1"/>
        <v>5.7265314656073596E-2</v>
      </c>
      <c r="D31">
        <f t="shared" si="7"/>
        <v>1.7531940490526532</v>
      </c>
      <c r="E31">
        <f t="shared" si="3"/>
        <v>0.53127092395534947</v>
      </c>
      <c r="F31">
        <f t="shared" si="4"/>
        <v>106.5294239966729</v>
      </c>
      <c r="G31">
        <f t="shared" si="5"/>
        <v>-0.97733416510709092</v>
      </c>
      <c r="H31">
        <f t="shared" si="6"/>
        <v>108.99999999999999</v>
      </c>
    </row>
    <row r="32" spans="1:8" x14ac:dyDescent="0.3">
      <c r="A32">
        <v>110</v>
      </c>
      <c r="B32">
        <f t="shared" si="0"/>
        <v>7.5467775467775472E-2</v>
      </c>
      <c r="C32">
        <f t="shared" si="1"/>
        <v>5.7265314656073596E-2</v>
      </c>
      <c r="D32">
        <f t="shared" si="7"/>
        <v>1.8202460811701875</v>
      </c>
      <c r="E32">
        <f t="shared" si="3"/>
        <v>0.55158972156672348</v>
      </c>
      <c r="F32">
        <f t="shared" si="4"/>
        <v>107.48440748440748</v>
      </c>
      <c r="G32">
        <f t="shared" si="5"/>
        <v>-0.97713097713097707</v>
      </c>
      <c r="H32">
        <f t="shared" si="6"/>
        <v>110</v>
      </c>
    </row>
    <row r="33" spans="1:8" x14ac:dyDescent="0.3">
      <c r="A33">
        <v>111</v>
      </c>
      <c r="B33">
        <f t="shared" si="0"/>
        <v>7.6138017044273532E-2</v>
      </c>
      <c r="C33">
        <f t="shared" si="1"/>
        <v>5.7265314656073596E-2</v>
      </c>
      <c r="D33">
        <f t="shared" si="7"/>
        <v>1.8872702388199936</v>
      </c>
      <c r="E33">
        <f t="shared" si="3"/>
        <v>0.57190007236969509</v>
      </c>
      <c r="F33">
        <f t="shared" si="4"/>
        <v>108.43899397214714</v>
      </c>
      <c r="G33">
        <f t="shared" si="5"/>
        <v>-0.97692787362294742</v>
      </c>
      <c r="H33">
        <f t="shared" si="6"/>
        <v>110.99999999999999</v>
      </c>
    </row>
    <row r="34" spans="1:8" x14ac:dyDescent="0.3">
      <c r="A34">
        <v>112</v>
      </c>
      <c r="B34">
        <f t="shared" si="0"/>
        <v>7.680798004987531E-2</v>
      </c>
      <c r="C34">
        <f t="shared" si="1"/>
        <v>5.7265314656073596E-2</v>
      </c>
      <c r="D34">
        <f t="shared" si="7"/>
        <v>1.9542665393801715</v>
      </c>
      <c r="E34">
        <f t="shared" si="3"/>
        <v>0.59220198163035498</v>
      </c>
      <c r="F34">
        <f t="shared" si="4"/>
        <v>109.39318370739817</v>
      </c>
      <c r="G34">
        <f t="shared" si="5"/>
        <v>-0.97672485453034086</v>
      </c>
      <c r="H34">
        <f t="shared" si="6"/>
        <v>111.99999999999999</v>
      </c>
    </row>
    <row r="35" spans="1:8" x14ac:dyDescent="0.3">
      <c r="A35">
        <v>113</v>
      </c>
      <c r="B35">
        <f t="shared" si="0"/>
        <v>7.747766465821733E-2</v>
      </c>
      <c r="C35">
        <f t="shared" si="1"/>
        <v>5.7265314656073596E-2</v>
      </c>
      <c r="D35">
        <f t="shared" si="7"/>
        <v>2.0212350002143733</v>
      </c>
      <c r="E35">
        <f t="shared" si="3"/>
        <v>0.61249545461041621</v>
      </c>
      <c r="F35">
        <f t="shared" si="4"/>
        <v>110.34697693746105</v>
      </c>
      <c r="G35">
        <f t="shared" si="5"/>
        <v>-0.97652191980054015</v>
      </c>
      <c r="H35">
        <f t="shared" si="6"/>
        <v>113.00000000000001</v>
      </c>
    </row>
    <row r="36" spans="1:8" x14ac:dyDescent="0.3">
      <c r="A36">
        <v>114</v>
      </c>
      <c r="B36">
        <f t="shared" si="0"/>
        <v>7.8147071042791852E-2</v>
      </c>
      <c r="C36">
        <f t="shared" si="1"/>
        <v>5.7265314656073596E-2</v>
      </c>
      <c r="D36">
        <f t="shared" si="7"/>
        <v>2.0881756386718258</v>
      </c>
      <c r="E36">
        <f t="shared" si="3"/>
        <v>0.63278049656721991</v>
      </c>
      <c r="F36">
        <f t="shared" si="4"/>
        <v>111.30037390943082</v>
      </c>
      <c r="G36">
        <f t="shared" si="5"/>
        <v>-0.97631906938097213</v>
      </c>
      <c r="H36">
        <f t="shared" si="6"/>
        <v>114</v>
      </c>
    </row>
    <row r="37" spans="1:8" x14ac:dyDescent="0.3">
      <c r="A37">
        <v>115</v>
      </c>
      <c r="B37">
        <f t="shared" si="0"/>
        <v>7.8816199376947046E-2</v>
      </c>
      <c r="C37">
        <f t="shared" si="1"/>
        <v>5.7265314656073596E-2</v>
      </c>
      <c r="D37">
        <f t="shared" si="7"/>
        <v>2.1550884720873449</v>
      </c>
      <c r="E37">
        <f t="shared" si="3"/>
        <v>0.6530571127537409</v>
      </c>
      <c r="F37">
        <f t="shared" si="4"/>
        <v>112.25337487019729</v>
      </c>
      <c r="G37">
        <f t="shared" si="5"/>
        <v>-0.97611630321910692</v>
      </c>
      <c r="H37">
        <f t="shared" si="6"/>
        <v>115</v>
      </c>
    </row>
    <row r="38" spans="1:8" x14ac:dyDescent="0.3">
      <c r="A38">
        <v>116</v>
      </c>
      <c r="B38">
        <f t="shared" si="0"/>
        <v>7.9485049833887031E-2</v>
      </c>
      <c r="C38">
        <f t="shared" si="1"/>
        <v>5.7265314656073596E-2</v>
      </c>
      <c r="D38">
        <f t="shared" si="7"/>
        <v>2.2219735177813433</v>
      </c>
      <c r="E38">
        <f t="shared" si="3"/>
        <v>0.67332530841858895</v>
      </c>
      <c r="F38">
        <f t="shared" si="4"/>
        <v>113.20598006644516</v>
      </c>
      <c r="G38">
        <f t="shared" si="5"/>
        <v>-0.97591362126245851</v>
      </c>
      <c r="H38">
        <f t="shared" si="6"/>
        <v>115.99999999999997</v>
      </c>
    </row>
    <row r="39" spans="1:8" x14ac:dyDescent="0.3">
      <c r="A39">
        <v>117</v>
      </c>
      <c r="B39">
        <f t="shared" si="0"/>
        <v>8.0153622586672191E-2</v>
      </c>
      <c r="C39">
        <f t="shared" si="1"/>
        <v>5.7265314656073596E-2</v>
      </c>
      <c r="D39">
        <f t="shared" si="7"/>
        <v>2.2888307930598595</v>
      </c>
      <c r="E39">
        <f t="shared" si="3"/>
        <v>0.6935850888060181</v>
      </c>
      <c r="F39">
        <f t="shared" si="4"/>
        <v>114.15818974465432</v>
      </c>
      <c r="G39">
        <f t="shared" si="5"/>
        <v>-0.97571102345858418</v>
      </c>
      <c r="H39">
        <f t="shared" si="6"/>
        <v>116.99999999999997</v>
      </c>
    </row>
    <row r="40" spans="1:8" x14ac:dyDescent="0.3">
      <c r="A40">
        <v>118</v>
      </c>
      <c r="B40">
        <f t="shared" si="0"/>
        <v>8.0821917808219179E-2</v>
      </c>
      <c r="C40">
        <f t="shared" si="1"/>
        <v>5.7265314656073596E-2</v>
      </c>
      <c r="D40">
        <f t="shared" si="7"/>
        <v>2.3556603152145583</v>
      </c>
      <c r="E40">
        <f t="shared" si="3"/>
        <v>0.71383645915592675</v>
      </c>
      <c r="F40">
        <f t="shared" si="4"/>
        <v>115.11000415110004</v>
      </c>
      <c r="G40">
        <f t="shared" si="5"/>
        <v>-0.97550850975508507</v>
      </c>
      <c r="H40">
        <f t="shared" si="6"/>
        <v>118</v>
      </c>
    </row>
    <row r="41" spans="1:8" x14ac:dyDescent="0.3">
      <c r="A41">
        <v>119</v>
      </c>
      <c r="B41">
        <f t="shared" si="0"/>
        <v>8.1489935671301097E-2</v>
      </c>
      <c r="C41">
        <f t="shared" si="1"/>
        <v>5.7265314656073596E-2</v>
      </c>
      <c r="D41">
        <f t="shared" si="7"/>
        <v>2.4224621015227501</v>
      </c>
      <c r="E41">
        <f t="shared" si="3"/>
        <v>0.73407942470386367</v>
      </c>
      <c r="F41">
        <f t="shared" si="4"/>
        <v>116.06142353185308</v>
      </c>
      <c r="G41">
        <f t="shared" si="5"/>
        <v>-0.97530608009960573</v>
      </c>
      <c r="H41">
        <f t="shared" si="6"/>
        <v>119</v>
      </c>
    </row>
    <row r="42" spans="1:8" x14ac:dyDescent="0.3">
      <c r="A42">
        <v>120</v>
      </c>
      <c r="B42">
        <f t="shared" si="0"/>
        <v>8.2157676348547717E-2</v>
      </c>
      <c r="C42">
        <f t="shared" si="1"/>
        <v>5.7265314656073596E-2</v>
      </c>
      <c r="D42">
        <f t="shared" si="7"/>
        <v>2.4892361692474121</v>
      </c>
      <c r="E42">
        <f t="shared" si="3"/>
        <v>0.754313990681034</v>
      </c>
      <c r="F42">
        <f t="shared" si="4"/>
        <v>117.01244813278007</v>
      </c>
      <c r="G42">
        <f t="shared" si="5"/>
        <v>-0.975103734439834</v>
      </c>
      <c r="H42">
        <f t="shared" si="6"/>
        <v>119.99999999999999</v>
      </c>
    </row>
    <row r="43" spans="1:8" x14ac:dyDescent="0.3">
      <c r="A43">
        <v>121</v>
      </c>
      <c r="B43">
        <f t="shared" si="0"/>
        <v>8.2825140012445536E-2</v>
      </c>
      <c r="C43">
        <f t="shared" si="1"/>
        <v>5.7265314656073596E-2</v>
      </c>
      <c r="D43">
        <f t="shared" si="7"/>
        <v>2.5559825356371939</v>
      </c>
      <c r="E43">
        <f t="shared" si="3"/>
        <v>0.77454016231430123</v>
      </c>
      <c r="F43">
        <f t="shared" si="4"/>
        <v>117.96307819954365</v>
      </c>
      <c r="G43">
        <f t="shared" si="5"/>
        <v>-0.97490147272350136</v>
      </c>
      <c r="H43">
        <f t="shared" si="6"/>
        <v>120.99999999999999</v>
      </c>
    </row>
    <row r="44" spans="1:8" x14ac:dyDescent="0.3">
      <c r="A44">
        <v>122</v>
      </c>
      <c r="B44">
        <f t="shared" si="0"/>
        <v>8.3492326835338027E-2</v>
      </c>
      <c r="C44">
        <f t="shared" si="1"/>
        <v>5.7265314656073596E-2</v>
      </c>
      <c r="D44">
        <f t="shared" si="7"/>
        <v>2.6227012179264433</v>
      </c>
      <c r="E44">
        <f t="shared" si="3"/>
        <v>0.794757944826195</v>
      </c>
      <c r="F44">
        <f t="shared" si="4"/>
        <v>118.91331397760264</v>
      </c>
      <c r="G44">
        <f t="shared" si="5"/>
        <v>-0.97469929489838236</v>
      </c>
      <c r="H44">
        <f t="shared" si="6"/>
        <v>121.99999999999999</v>
      </c>
    </row>
    <row r="45" spans="1:8" x14ac:dyDescent="0.3">
      <c r="A45">
        <v>123</v>
      </c>
      <c r="B45">
        <f t="shared" si="0"/>
        <v>8.4159236989425665E-2</v>
      </c>
      <c r="C45">
        <f t="shared" si="1"/>
        <v>5.7265314656073596E-2</v>
      </c>
      <c r="D45">
        <f t="shared" si="7"/>
        <v>2.6893922333352069</v>
      </c>
      <c r="E45">
        <f t="shared" si="3"/>
        <v>0.81496734343491128</v>
      </c>
      <c r="F45">
        <f t="shared" si="4"/>
        <v>119.86315571221232</v>
      </c>
      <c r="G45">
        <f t="shared" si="5"/>
        <v>-0.9744972009122953</v>
      </c>
      <c r="H45">
        <f t="shared" si="6"/>
        <v>123</v>
      </c>
    </row>
    <row r="46" spans="1:8" x14ac:dyDescent="0.3">
      <c r="A46">
        <v>124</v>
      </c>
      <c r="B46">
        <f t="shared" si="0"/>
        <v>8.4825870646766166E-2</v>
      </c>
      <c r="C46">
        <f t="shared" si="1"/>
        <v>5.7265314656073596E-2</v>
      </c>
      <c r="D46">
        <f t="shared" si="7"/>
        <v>2.7560555990692572</v>
      </c>
      <c r="E46">
        <f t="shared" si="3"/>
        <v>0.83516836335432043</v>
      </c>
      <c r="F46">
        <f t="shared" si="4"/>
        <v>120.81260364842454</v>
      </c>
      <c r="G46">
        <f t="shared" si="5"/>
        <v>-0.97429519071310111</v>
      </c>
      <c r="H46">
        <f t="shared" si="6"/>
        <v>124</v>
      </c>
    </row>
    <row r="47" spans="1:8" x14ac:dyDescent="0.3">
      <c r="A47">
        <v>125</v>
      </c>
      <c r="B47">
        <f t="shared" si="0"/>
        <v>8.549222797927461E-2</v>
      </c>
      <c r="C47">
        <f t="shared" si="1"/>
        <v>5.7265314656073596E-2</v>
      </c>
      <c r="D47">
        <f t="shared" si="7"/>
        <v>2.8226913323201015</v>
      </c>
      <c r="E47">
        <f t="shared" si="3"/>
        <v>0.85536100979397023</v>
      </c>
      <c r="F47">
        <f t="shared" si="4"/>
        <v>121.76165803108807</v>
      </c>
      <c r="G47">
        <f t="shared" si="5"/>
        <v>-0.97409326424870468</v>
      </c>
      <c r="H47">
        <f t="shared" si="6"/>
        <v>124.99999999999999</v>
      </c>
    </row>
    <row r="48" spans="1:8" x14ac:dyDescent="0.3">
      <c r="A48">
        <v>126</v>
      </c>
      <c r="B48">
        <f t="shared" si="0"/>
        <v>8.6158309158723564E-2</v>
      </c>
      <c r="C48">
        <f t="shared" si="1"/>
        <v>5.7265314656073596E-2</v>
      </c>
      <c r="D48">
        <f t="shared" si="7"/>
        <v>2.8892994502649967</v>
      </c>
      <c r="E48">
        <f t="shared" si="3"/>
        <v>0.87554528795908992</v>
      </c>
      <c r="F48">
        <f t="shared" si="4"/>
        <v>122.71031910484871</v>
      </c>
      <c r="G48">
        <f t="shared" si="5"/>
        <v>-0.97389142146705343</v>
      </c>
      <c r="H48">
        <f t="shared" si="6"/>
        <v>125.99999999999997</v>
      </c>
    </row>
    <row r="49" spans="1:8" x14ac:dyDescent="0.3">
      <c r="A49">
        <v>127</v>
      </c>
      <c r="B49">
        <f t="shared" si="0"/>
        <v>8.6824114356743309E-2</v>
      </c>
      <c r="C49">
        <f t="shared" si="1"/>
        <v>5.7265314656073596E-2</v>
      </c>
      <c r="D49">
        <f t="shared" si="7"/>
        <v>2.9558799700669711</v>
      </c>
      <c r="E49">
        <f t="shared" si="3"/>
        <v>0.89572120305059733</v>
      </c>
      <c r="F49">
        <f t="shared" si="4"/>
        <v>123.65858711414955</v>
      </c>
      <c r="G49">
        <f t="shared" si="5"/>
        <v>-0.9736896623161384</v>
      </c>
      <c r="H49">
        <f t="shared" si="6"/>
        <v>126.99999999999997</v>
      </c>
    </row>
    <row r="50" spans="1:8" x14ac:dyDescent="0.3">
      <c r="A50">
        <v>128</v>
      </c>
      <c r="B50">
        <f t="shared" si="0"/>
        <v>8.7489643744821863E-2</v>
      </c>
      <c r="C50">
        <f t="shared" si="1"/>
        <v>5.7265314656073596E-2</v>
      </c>
      <c r="D50">
        <f t="shared" si="7"/>
        <v>3.0224329088748267</v>
      </c>
      <c r="E50">
        <f t="shared" si="3"/>
        <v>0.91588876026509902</v>
      </c>
      <c r="F50">
        <f t="shared" si="4"/>
        <v>124.60646230323113</v>
      </c>
      <c r="G50">
        <f t="shared" si="5"/>
        <v>-0.97348798674399339</v>
      </c>
      <c r="H50">
        <f t="shared" si="6"/>
        <v>127.99999999999997</v>
      </c>
    </row>
    <row r="51" spans="1:8" x14ac:dyDescent="0.3">
      <c r="A51">
        <v>129</v>
      </c>
      <c r="B51">
        <f t="shared" si="0"/>
        <v>8.8154897494305232E-2</v>
      </c>
      <c r="C51">
        <f t="shared" si="1"/>
        <v>5.7265314656073596E-2</v>
      </c>
      <c r="D51">
        <f t="shared" si="7"/>
        <v>3.0889582838231635</v>
      </c>
      <c r="E51">
        <f t="shared" si="3"/>
        <v>0.93604796479489805</v>
      </c>
      <c r="F51">
        <f t="shared" si="4"/>
        <v>125.55394491613168</v>
      </c>
      <c r="G51">
        <f t="shared" si="5"/>
        <v>-0.97328639469869538</v>
      </c>
      <c r="H51">
        <f t="shared" si="6"/>
        <v>128.99999999999997</v>
      </c>
    </row>
    <row r="52" spans="1:8" x14ac:dyDescent="0.3">
      <c r="A52">
        <v>130</v>
      </c>
      <c r="B52">
        <f t="shared" si="0"/>
        <v>8.8819875776397522E-2</v>
      </c>
      <c r="C52">
        <f t="shared" si="1"/>
        <v>5.7265314656073596E-2</v>
      </c>
      <c r="D52">
        <f t="shared" si="7"/>
        <v>3.1554561120323927</v>
      </c>
      <c r="E52">
        <f t="shared" si="3"/>
        <v>0.95619882182799787</v>
      </c>
      <c r="F52">
        <f t="shared" si="4"/>
        <v>126.50103519668738</v>
      </c>
      <c r="G52">
        <f t="shared" si="5"/>
        <v>-0.97308488612836441</v>
      </c>
      <c r="H52">
        <f t="shared" si="6"/>
        <v>130</v>
      </c>
    </row>
    <row r="53" spans="1:8" x14ac:dyDescent="0.3">
      <c r="A53">
        <v>131</v>
      </c>
      <c r="B53">
        <f t="shared" si="0"/>
        <v>8.9484578762161038E-2</v>
      </c>
      <c r="C53">
        <f t="shared" si="1"/>
        <v>5.7265314656073596E-2</v>
      </c>
      <c r="D53">
        <f t="shared" si="7"/>
        <v>3.2219264106087442</v>
      </c>
      <c r="E53">
        <f t="shared" si="3"/>
        <v>0.9763413365481044</v>
      </c>
      <c r="F53">
        <f t="shared" si="4"/>
        <v>127.44773338853238</v>
      </c>
      <c r="G53">
        <f t="shared" si="5"/>
        <v>-0.97288346098116329</v>
      </c>
      <c r="H53">
        <f t="shared" si="6"/>
        <v>131</v>
      </c>
    </row>
    <row r="54" spans="1:8" x14ac:dyDescent="0.3">
      <c r="A54">
        <v>132</v>
      </c>
      <c r="B54">
        <f t="shared" si="0"/>
        <v>9.0149006622516556E-2</v>
      </c>
      <c r="C54">
        <f t="shared" si="1"/>
        <v>5.7265314656073596E-2</v>
      </c>
      <c r="D54">
        <f t="shared" si="7"/>
        <v>3.2883691966442958</v>
      </c>
      <c r="E54">
        <f t="shared" si="3"/>
        <v>0.9964755141346352</v>
      </c>
      <c r="F54">
        <f t="shared" si="4"/>
        <v>128.39403973509934</v>
      </c>
      <c r="G54">
        <f t="shared" si="5"/>
        <v>-0.97268211920529801</v>
      </c>
      <c r="H54">
        <f t="shared" si="6"/>
        <v>132</v>
      </c>
    </row>
    <row r="55" spans="1:8" x14ac:dyDescent="0.3">
      <c r="A55">
        <v>133</v>
      </c>
      <c r="B55">
        <f t="shared" si="0"/>
        <v>9.0813159528243328E-2</v>
      </c>
      <c r="C55">
        <f t="shared" si="1"/>
        <v>5.7265314656073596E-2</v>
      </c>
      <c r="D55">
        <f t="shared" si="7"/>
        <v>3.3547844872169734</v>
      </c>
      <c r="E55">
        <f t="shared" si="3"/>
        <v>1.0166013597627193</v>
      </c>
      <c r="F55">
        <f t="shared" si="4"/>
        <v>129.33995447961928</v>
      </c>
      <c r="G55">
        <f t="shared" si="5"/>
        <v>-0.97248086074901718</v>
      </c>
      <c r="H55">
        <f t="shared" si="6"/>
        <v>133</v>
      </c>
    </row>
    <row r="56" spans="1:8" x14ac:dyDescent="0.3">
      <c r="A56">
        <v>134</v>
      </c>
      <c r="B56">
        <f t="shared" si="0"/>
        <v>9.1477037649979318E-2</v>
      </c>
      <c r="C56">
        <f t="shared" si="1"/>
        <v>5.7265314656073596E-2</v>
      </c>
      <c r="D56">
        <f t="shared" si="7"/>
        <v>3.4211722993905722</v>
      </c>
      <c r="E56">
        <f t="shared" si="3"/>
        <v>1.0367188786032038</v>
      </c>
      <c r="F56">
        <f t="shared" si="4"/>
        <v>130.28547786512206</v>
      </c>
      <c r="G56">
        <f t="shared" si="5"/>
        <v>-0.97227968556061228</v>
      </c>
      <c r="H56">
        <f t="shared" si="6"/>
        <v>134.00000000000003</v>
      </c>
    </row>
    <row r="57" spans="1:8" x14ac:dyDescent="0.3">
      <c r="A57">
        <v>135</v>
      </c>
      <c r="B57">
        <f t="shared" si="0"/>
        <v>9.2140641158221306E-2</v>
      </c>
      <c r="C57">
        <f t="shared" si="1"/>
        <v>5.7265314656073596E-2</v>
      </c>
      <c r="D57">
        <f t="shared" si="7"/>
        <v>3.4875326502147712</v>
      </c>
      <c r="E57">
        <f t="shared" si="3"/>
        <v>1.056828075822658</v>
      </c>
      <c r="F57">
        <f t="shared" si="4"/>
        <v>131.2306101344364</v>
      </c>
      <c r="G57">
        <f t="shared" si="5"/>
        <v>-0.97207859358841775</v>
      </c>
      <c r="H57">
        <f t="shared" si="6"/>
        <v>135</v>
      </c>
    </row>
    <row r="58" spans="1:8" x14ac:dyDescent="0.3">
      <c r="A58">
        <v>136</v>
      </c>
      <c r="B58">
        <f t="shared" si="0"/>
        <v>9.2803970223325052E-2</v>
      </c>
      <c r="C58">
        <f t="shared" si="1"/>
        <v>5.7265314656073596E-2</v>
      </c>
      <c r="D58">
        <f t="shared" si="7"/>
        <v>3.5538655567251456</v>
      </c>
      <c r="E58">
        <f t="shared" si="3"/>
        <v>1.0769289565833775</v>
      </c>
      <c r="F58">
        <f t="shared" si="4"/>
        <v>132.17535153019023</v>
      </c>
      <c r="G58">
        <f t="shared" si="5"/>
        <v>-0.97187758478081054</v>
      </c>
      <c r="H58">
        <f t="shared" si="6"/>
        <v>136</v>
      </c>
    </row>
    <row r="59" spans="1:8" x14ac:dyDescent="0.3">
      <c r="A59">
        <v>137</v>
      </c>
      <c r="B59">
        <f t="shared" si="0"/>
        <v>9.3467025015505467E-2</v>
      </c>
      <c r="C59">
        <f t="shared" si="1"/>
        <v>5.7265314656073596E-2</v>
      </c>
      <c r="D59">
        <f t="shared" si="7"/>
        <v>3.6201710359431871</v>
      </c>
      <c r="E59">
        <f t="shared" si="3"/>
        <v>1.0970215260433902</v>
      </c>
      <c r="F59">
        <f t="shared" si="4"/>
        <v>133.11970229481082</v>
      </c>
      <c r="G59">
        <f t="shared" si="5"/>
        <v>-0.97167665908621048</v>
      </c>
      <c r="H59">
        <f t="shared" si="6"/>
        <v>136.99999999999997</v>
      </c>
    </row>
    <row r="60" spans="1:8" x14ac:dyDescent="0.3">
      <c r="A60">
        <v>138</v>
      </c>
      <c r="B60">
        <f t="shared" si="0"/>
        <v>9.41298057048367E-2</v>
      </c>
      <c r="C60">
        <f t="shared" si="1"/>
        <v>5.7265314656073596E-2</v>
      </c>
      <c r="D60">
        <f t="shared" si="7"/>
        <v>3.6864491048763104</v>
      </c>
      <c r="E60">
        <f t="shared" si="3"/>
        <v>1.1171057893564578</v>
      </c>
      <c r="F60">
        <f t="shared" si="4"/>
        <v>134.06366267052499</v>
      </c>
      <c r="G60">
        <f t="shared" si="5"/>
        <v>-0.97147581645307979</v>
      </c>
      <c r="H60">
        <f t="shared" si="6"/>
        <v>137.99999999999997</v>
      </c>
    </row>
    <row r="61" spans="1:8" x14ac:dyDescent="0.3">
      <c r="A61">
        <v>139</v>
      </c>
      <c r="B61">
        <f t="shared" si="0"/>
        <v>9.4792312461252318E-2</v>
      </c>
      <c r="C61">
        <f t="shared" si="1"/>
        <v>5.7265314656073596E-2</v>
      </c>
      <c r="D61">
        <f t="shared" si="7"/>
        <v>3.7526997805178723</v>
      </c>
      <c r="E61">
        <f t="shared" si="3"/>
        <v>1.1371817516720826</v>
      </c>
      <c r="F61">
        <f t="shared" si="4"/>
        <v>135.00723289935937</v>
      </c>
      <c r="G61">
        <f t="shared" si="5"/>
        <v>-0.97127505682992354</v>
      </c>
      <c r="H61">
        <f t="shared" si="6"/>
        <v>139</v>
      </c>
    </row>
    <row r="62" spans="1:8" x14ac:dyDescent="0.3">
      <c r="A62">
        <v>140</v>
      </c>
      <c r="B62">
        <f t="shared" si="0"/>
        <v>9.5454545454545459E-2</v>
      </c>
      <c r="C62">
        <f t="shared" si="1"/>
        <v>5.7265314656073596E-2</v>
      </c>
      <c r="D62">
        <f t="shared" si="7"/>
        <v>3.8189230798471865</v>
      </c>
      <c r="E62">
        <f t="shared" si="3"/>
        <v>1.1572494181355111</v>
      </c>
      <c r="F62">
        <f t="shared" si="4"/>
        <v>135.95041322314052</v>
      </c>
      <c r="G62">
        <f t="shared" si="5"/>
        <v>-0.97107438016528924</v>
      </c>
      <c r="H62">
        <f t="shared" si="6"/>
        <v>140.00000000000003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71A7-0802-4394-9871-D1FA28C16BE1}">
  <dimension ref="A1:G25"/>
  <sheetViews>
    <sheetView tabSelected="1" workbookViewId="0">
      <selection activeCell="F6" sqref="F6"/>
    </sheetView>
  </sheetViews>
  <sheetFormatPr defaultRowHeight="14.4" x14ac:dyDescent="0.3"/>
  <sheetData>
    <row r="1" spans="1:7" x14ac:dyDescent="0.3">
      <c r="A1" t="s">
        <v>15</v>
      </c>
      <c r="B1" t="s">
        <v>16</v>
      </c>
      <c r="C1" t="s">
        <v>18</v>
      </c>
      <c r="D1" t="s">
        <v>17</v>
      </c>
    </row>
    <row r="2" spans="1:7" x14ac:dyDescent="0.3">
      <c r="A2">
        <v>-55</v>
      </c>
      <c r="B2">
        <v>475</v>
      </c>
      <c r="C2">
        <v>490</v>
      </c>
      <c r="D2">
        <v>505</v>
      </c>
    </row>
    <row r="3" spans="1:7" x14ac:dyDescent="0.3">
      <c r="A3">
        <v>-50</v>
      </c>
      <c r="B3">
        <v>500</v>
      </c>
      <c r="C3">
        <v>515</v>
      </c>
      <c r="D3">
        <v>530</v>
      </c>
    </row>
    <row r="4" spans="1:7" x14ac:dyDescent="0.3">
      <c r="A4">
        <v>-40</v>
      </c>
      <c r="B4">
        <v>552</v>
      </c>
      <c r="C4">
        <v>567</v>
      </c>
      <c r="D4">
        <v>582</v>
      </c>
    </row>
    <row r="5" spans="1:7" x14ac:dyDescent="0.3">
      <c r="A5">
        <v>-30</v>
      </c>
      <c r="B5">
        <v>609</v>
      </c>
      <c r="C5">
        <v>624</v>
      </c>
      <c r="D5">
        <v>638</v>
      </c>
    </row>
    <row r="6" spans="1:7" x14ac:dyDescent="0.3">
      <c r="A6">
        <v>-20</v>
      </c>
      <c r="B6">
        <v>669</v>
      </c>
      <c r="C6">
        <v>684</v>
      </c>
      <c r="D6">
        <v>698</v>
      </c>
      <c r="E6">
        <v>-20</v>
      </c>
      <c r="F6">
        <v>684</v>
      </c>
      <c r="G6">
        <v>0</v>
      </c>
    </row>
    <row r="7" spans="1:7" x14ac:dyDescent="0.3">
      <c r="A7">
        <v>-10</v>
      </c>
      <c r="B7">
        <v>733</v>
      </c>
      <c r="C7">
        <v>747</v>
      </c>
      <c r="D7">
        <v>761</v>
      </c>
      <c r="E7">
        <v>-10</v>
      </c>
      <c r="F7">
        <v>747</v>
      </c>
      <c r="G7">
        <v>1</v>
      </c>
    </row>
    <row r="8" spans="1:7" x14ac:dyDescent="0.3">
      <c r="A8">
        <v>0</v>
      </c>
      <c r="B8">
        <v>802</v>
      </c>
      <c r="C8">
        <v>815</v>
      </c>
      <c r="D8">
        <v>828</v>
      </c>
      <c r="E8">
        <v>0</v>
      </c>
      <c r="F8">
        <v>815</v>
      </c>
      <c r="G8">
        <v>2</v>
      </c>
    </row>
    <row r="9" spans="1:7" x14ac:dyDescent="0.3">
      <c r="A9">
        <v>10</v>
      </c>
      <c r="B9">
        <v>874</v>
      </c>
      <c r="C9">
        <v>886</v>
      </c>
      <c r="D9">
        <v>898</v>
      </c>
      <c r="E9">
        <v>10</v>
      </c>
      <c r="F9">
        <v>886</v>
      </c>
      <c r="G9">
        <v>3</v>
      </c>
    </row>
    <row r="10" spans="1:7" x14ac:dyDescent="0.3">
      <c r="A10">
        <v>20</v>
      </c>
      <c r="B10">
        <v>950</v>
      </c>
      <c r="C10">
        <v>961</v>
      </c>
      <c r="D10">
        <v>972</v>
      </c>
      <c r="E10">
        <v>20</v>
      </c>
      <c r="F10">
        <v>961</v>
      </c>
      <c r="G10">
        <v>4</v>
      </c>
    </row>
    <row r="11" spans="1:7" x14ac:dyDescent="0.3">
      <c r="A11">
        <v>25</v>
      </c>
      <c r="B11">
        <v>990</v>
      </c>
      <c r="C11">
        <v>1000</v>
      </c>
      <c r="D11">
        <v>1010</v>
      </c>
      <c r="E11">
        <v>30</v>
      </c>
      <c r="F11">
        <v>1040</v>
      </c>
      <c r="G11">
        <v>5</v>
      </c>
    </row>
    <row r="12" spans="1:7" x14ac:dyDescent="0.3">
      <c r="A12">
        <v>30</v>
      </c>
      <c r="B12">
        <v>1029</v>
      </c>
      <c r="C12">
        <v>1040</v>
      </c>
      <c r="D12">
        <v>1051</v>
      </c>
      <c r="E12">
        <v>40</v>
      </c>
      <c r="F12">
        <v>1122</v>
      </c>
      <c r="G12">
        <v>6</v>
      </c>
    </row>
    <row r="13" spans="1:7" x14ac:dyDescent="0.3">
      <c r="A13">
        <v>40</v>
      </c>
      <c r="B13">
        <v>1108</v>
      </c>
      <c r="C13">
        <v>1122</v>
      </c>
      <c r="D13">
        <v>1136</v>
      </c>
      <c r="E13">
        <v>50</v>
      </c>
      <c r="F13">
        <v>1209</v>
      </c>
      <c r="G13">
        <v>7</v>
      </c>
    </row>
    <row r="14" spans="1:7" x14ac:dyDescent="0.3">
      <c r="A14">
        <v>50</v>
      </c>
      <c r="B14">
        <v>1192</v>
      </c>
      <c r="C14">
        <v>1209</v>
      </c>
      <c r="D14">
        <v>1225</v>
      </c>
      <c r="E14">
        <v>60</v>
      </c>
      <c r="F14">
        <v>1299</v>
      </c>
      <c r="G14">
        <v>8</v>
      </c>
    </row>
    <row r="15" spans="1:7" x14ac:dyDescent="0.3">
      <c r="A15">
        <v>60</v>
      </c>
      <c r="B15">
        <v>1278</v>
      </c>
      <c r="C15">
        <v>1299</v>
      </c>
      <c r="D15">
        <v>1319</v>
      </c>
      <c r="E15">
        <v>70</v>
      </c>
      <c r="F15">
        <v>1392</v>
      </c>
      <c r="G15">
        <v>9</v>
      </c>
    </row>
    <row r="16" spans="1:7" x14ac:dyDescent="0.3">
      <c r="A16">
        <v>70</v>
      </c>
      <c r="B16">
        <v>1369</v>
      </c>
      <c r="C16">
        <v>1392</v>
      </c>
      <c r="D16">
        <v>1416</v>
      </c>
      <c r="E16">
        <v>80</v>
      </c>
      <c r="F16">
        <v>1490</v>
      </c>
      <c r="G16">
        <v>10</v>
      </c>
    </row>
    <row r="17" spans="1:7" x14ac:dyDescent="0.3">
      <c r="A17">
        <v>80</v>
      </c>
      <c r="B17">
        <v>1462</v>
      </c>
      <c r="C17">
        <v>1490</v>
      </c>
      <c r="D17">
        <v>1518</v>
      </c>
      <c r="E17">
        <v>90</v>
      </c>
      <c r="F17">
        <v>1591</v>
      </c>
      <c r="G17">
        <v>11</v>
      </c>
    </row>
    <row r="18" spans="1:7" x14ac:dyDescent="0.3">
      <c r="A18">
        <v>90</v>
      </c>
      <c r="B18">
        <v>1559</v>
      </c>
      <c r="C18">
        <v>1591</v>
      </c>
      <c r="D18">
        <v>1623</v>
      </c>
    </row>
    <row r="19" spans="1:7" x14ac:dyDescent="0.3">
      <c r="A19">
        <v>100</v>
      </c>
      <c r="B19">
        <v>1659</v>
      </c>
      <c r="C19">
        <v>1696</v>
      </c>
      <c r="D19">
        <v>1733</v>
      </c>
    </row>
    <row r="20" spans="1:7" x14ac:dyDescent="0.3">
      <c r="A20">
        <v>110</v>
      </c>
      <c r="B20">
        <v>1762</v>
      </c>
      <c r="C20">
        <v>1805</v>
      </c>
      <c r="D20">
        <v>1847</v>
      </c>
    </row>
    <row r="21" spans="1:7" x14ac:dyDescent="0.3">
      <c r="A21">
        <v>120</v>
      </c>
      <c r="B21">
        <v>1867</v>
      </c>
      <c r="C21">
        <v>1915</v>
      </c>
      <c r="D21">
        <v>1963</v>
      </c>
    </row>
    <row r="22" spans="1:7" x14ac:dyDescent="0.3">
      <c r="A22">
        <v>125</v>
      </c>
      <c r="B22">
        <v>1919</v>
      </c>
      <c r="C22">
        <v>1970</v>
      </c>
      <c r="D22">
        <v>2020</v>
      </c>
    </row>
    <row r="23" spans="1:7" x14ac:dyDescent="0.3">
      <c r="A23">
        <v>130</v>
      </c>
      <c r="B23">
        <v>1970</v>
      </c>
      <c r="C23">
        <v>2023</v>
      </c>
      <c r="D23">
        <v>2077</v>
      </c>
    </row>
    <row r="24" spans="1:7" x14ac:dyDescent="0.3">
      <c r="A24">
        <v>140</v>
      </c>
      <c r="B24">
        <v>2065</v>
      </c>
      <c r="C24">
        <v>2124</v>
      </c>
      <c r="D24">
        <v>2184</v>
      </c>
    </row>
    <row r="25" spans="1:7" x14ac:dyDescent="0.3">
      <c r="A25">
        <v>150</v>
      </c>
      <c r="B25">
        <v>2145</v>
      </c>
      <c r="C25">
        <v>2211</v>
      </c>
      <c r="D25">
        <v>2277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968-186D-4075-89AB-FB10B8F7052B}">
  <dimension ref="A1:D40"/>
  <sheetViews>
    <sheetView topLeftCell="A11" workbookViewId="0">
      <selection activeCell="H22" sqref="H22"/>
    </sheetView>
  </sheetViews>
  <sheetFormatPr defaultRowHeight="14.4" x14ac:dyDescent="0.3"/>
  <cols>
    <col min="2" max="2" width="10.44140625" bestFit="1" customWidth="1"/>
  </cols>
  <sheetData>
    <row r="1" spans="1:4" x14ac:dyDescent="0.3">
      <c r="A1" t="s">
        <v>15</v>
      </c>
      <c r="B1" t="s">
        <v>14</v>
      </c>
    </row>
    <row r="2" spans="1:4" x14ac:dyDescent="0.3">
      <c r="A2">
        <v>-40</v>
      </c>
      <c r="B2" s="2">
        <v>332094</v>
      </c>
    </row>
    <row r="3" spans="1:4" x14ac:dyDescent="0.3">
      <c r="A3">
        <v>-35</v>
      </c>
      <c r="B3" s="2">
        <v>239900</v>
      </c>
    </row>
    <row r="4" spans="1:4" x14ac:dyDescent="0.3">
      <c r="A4">
        <v>-30</v>
      </c>
      <c r="B4" s="2">
        <v>175200</v>
      </c>
    </row>
    <row r="5" spans="1:4" x14ac:dyDescent="0.3">
      <c r="A5">
        <v>-25</v>
      </c>
      <c r="B5" s="2">
        <v>129287</v>
      </c>
    </row>
    <row r="6" spans="1:4" x14ac:dyDescent="0.3">
      <c r="A6">
        <v>-20</v>
      </c>
      <c r="B6" s="2">
        <v>96358</v>
      </c>
      <c r="C6" s="3">
        <v>96358</v>
      </c>
      <c r="D6">
        <v>0</v>
      </c>
    </row>
    <row r="7" spans="1:4" x14ac:dyDescent="0.3">
      <c r="A7">
        <v>-15</v>
      </c>
      <c r="B7" s="2">
        <v>72500</v>
      </c>
      <c r="C7" s="3">
        <v>72500</v>
      </c>
      <c r="D7">
        <v>1</v>
      </c>
    </row>
    <row r="8" spans="1:4" x14ac:dyDescent="0.3">
      <c r="A8">
        <v>-10</v>
      </c>
      <c r="B8" s="2">
        <v>55046</v>
      </c>
      <c r="C8" s="3">
        <v>55046</v>
      </c>
      <c r="D8">
        <v>2</v>
      </c>
    </row>
    <row r="9" spans="1:4" x14ac:dyDescent="0.3">
      <c r="A9">
        <v>-5</v>
      </c>
      <c r="B9" s="2">
        <v>42157</v>
      </c>
      <c r="C9" s="3">
        <v>42157</v>
      </c>
      <c r="D9">
        <v>3</v>
      </c>
    </row>
    <row r="10" spans="1:4" x14ac:dyDescent="0.3">
      <c r="A10">
        <v>0</v>
      </c>
      <c r="B10" s="2">
        <v>32554</v>
      </c>
      <c r="C10" s="3">
        <v>32554</v>
      </c>
      <c r="D10">
        <v>4</v>
      </c>
    </row>
    <row r="11" spans="1:4" x14ac:dyDescent="0.3">
      <c r="A11">
        <v>5</v>
      </c>
      <c r="B11" s="2">
        <v>25339</v>
      </c>
      <c r="C11" s="3">
        <v>25339</v>
      </c>
      <c r="D11">
        <v>5</v>
      </c>
    </row>
    <row r="12" spans="1:4" x14ac:dyDescent="0.3">
      <c r="A12">
        <v>10</v>
      </c>
      <c r="B12" s="2">
        <v>19872</v>
      </c>
      <c r="C12" s="3">
        <v>19872</v>
      </c>
      <c r="D12">
        <v>6</v>
      </c>
    </row>
    <row r="13" spans="1:4" x14ac:dyDescent="0.3">
      <c r="A13">
        <v>15</v>
      </c>
      <c r="B13" s="2">
        <v>15698</v>
      </c>
      <c r="C13" s="3">
        <v>15698</v>
      </c>
      <c r="D13">
        <v>7</v>
      </c>
    </row>
    <row r="14" spans="1:4" x14ac:dyDescent="0.3">
      <c r="A14">
        <v>20</v>
      </c>
      <c r="B14" s="2">
        <v>12488</v>
      </c>
      <c r="C14" s="3">
        <v>12488</v>
      </c>
      <c r="D14">
        <v>8</v>
      </c>
    </row>
    <row r="15" spans="1:4" x14ac:dyDescent="0.3">
      <c r="A15">
        <v>25</v>
      </c>
      <c r="B15" s="2">
        <v>10000</v>
      </c>
      <c r="C15" s="3">
        <v>10000</v>
      </c>
      <c r="D15">
        <v>9</v>
      </c>
    </row>
    <row r="16" spans="1:4" x14ac:dyDescent="0.3">
      <c r="A16">
        <v>30</v>
      </c>
      <c r="B16" s="2">
        <v>8059</v>
      </c>
      <c r="C16" s="3">
        <v>8059</v>
      </c>
      <c r="D16">
        <v>10</v>
      </c>
    </row>
    <row r="17" spans="1:4" x14ac:dyDescent="0.3">
      <c r="A17">
        <v>35</v>
      </c>
      <c r="B17" s="2">
        <v>6535</v>
      </c>
      <c r="C17" s="3">
        <v>6535</v>
      </c>
      <c r="D17">
        <v>11</v>
      </c>
    </row>
    <row r="18" spans="1:4" x14ac:dyDescent="0.3">
      <c r="A18">
        <v>40</v>
      </c>
      <c r="B18" s="2">
        <v>5330</v>
      </c>
      <c r="C18" s="3">
        <v>5330</v>
      </c>
      <c r="D18">
        <v>12</v>
      </c>
    </row>
    <row r="19" spans="1:4" x14ac:dyDescent="0.3">
      <c r="A19">
        <v>45</v>
      </c>
      <c r="B19" s="2">
        <v>4372</v>
      </c>
      <c r="C19" s="3">
        <v>4372</v>
      </c>
      <c r="D19">
        <v>13</v>
      </c>
    </row>
    <row r="20" spans="1:4" x14ac:dyDescent="0.3">
      <c r="A20">
        <v>50</v>
      </c>
      <c r="B20" s="2">
        <v>3605</v>
      </c>
      <c r="C20" s="3">
        <v>3605</v>
      </c>
      <c r="D20">
        <v>14</v>
      </c>
    </row>
    <row r="21" spans="1:4" x14ac:dyDescent="0.3">
      <c r="A21">
        <v>55</v>
      </c>
      <c r="B21" s="2">
        <v>2989</v>
      </c>
      <c r="C21" s="3">
        <v>2989</v>
      </c>
      <c r="D21">
        <v>15</v>
      </c>
    </row>
    <row r="22" spans="1:4" x14ac:dyDescent="0.3">
      <c r="A22">
        <v>60</v>
      </c>
      <c r="B22" s="2">
        <v>2490</v>
      </c>
      <c r="C22" s="3">
        <v>2490</v>
      </c>
      <c r="D22">
        <v>16</v>
      </c>
    </row>
    <row r="23" spans="1:4" x14ac:dyDescent="0.3">
      <c r="A23">
        <v>65</v>
      </c>
      <c r="B23" s="2">
        <v>2084</v>
      </c>
      <c r="C23" s="3">
        <v>2084</v>
      </c>
      <c r="D23">
        <v>17</v>
      </c>
    </row>
    <row r="24" spans="1:4" x14ac:dyDescent="0.3">
      <c r="A24">
        <v>70</v>
      </c>
      <c r="B24" s="2">
        <v>1753</v>
      </c>
      <c r="C24" s="3">
        <v>1753</v>
      </c>
      <c r="D24">
        <v>18</v>
      </c>
    </row>
    <row r="25" spans="1:4" x14ac:dyDescent="0.3">
      <c r="A25">
        <v>75</v>
      </c>
      <c r="B25" s="2">
        <v>1481</v>
      </c>
      <c r="C25" s="3">
        <v>1481</v>
      </c>
      <c r="D25">
        <v>19</v>
      </c>
    </row>
    <row r="26" spans="1:4" x14ac:dyDescent="0.3">
      <c r="A26">
        <v>80</v>
      </c>
      <c r="B26" s="2">
        <v>1256</v>
      </c>
      <c r="C26" s="3">
        <v>1256</v>
      </c>
      <c r="D26">
        <v>20</v>
      </c>
    </row>
    <row r="27" spans="1:4" x14ac:dyDescent="0.3">
      <c r="A27">
        <v>85</v>
      </c>
      <c r="B27" s="2">
        <v>1070</v>
      </c>
      <c r="C27" s="3">
        <v>1070</v>
      </c>
      <c r="D27">
        <v>21</v>
      </c>
    </row>
    <row r="28" spans="1:4" x14ac:dyDescent="0.3">
      <c r="A28">
        <v>90</v>
      </c>
      <c r="B28" s="2">
        <v>915.4</v>
      </c>
      <c r="C28" s="2">
        <v>915.4</v>
      </c>
      <c r="D28">
        <v>22</v>
      </c>
    </row>
    <row r="29" spans="1:4" x14ac:dyDescent="0.3">
      <c r="A29">
        <v>95</v>
      </c>
      <c r="B29" s="2">
        <v>786</v>
      </c>
    </row>
    <row r="30" spans="1:4" x14ac:dyDescent="0.3">
      <c r="A30">
        <v>100</v>
      </c>
      <c r="B30" s="2">
        <v>677.3</v>
      </c>
    </row>
    <row r="31" spans="1:4" x14ac:dyDescent="0.3">
      <c r="A31">
        <v>105</v>
      </c>
      <c r="B31" s="2">
        <v>585.70000000000005</v>
      </c>
    </row>
    <row r="32" spans="1:4" x14ac:dyDescent="0.3">
      <c r="A32">
        <v>110</v>
      </c>
      <c r="B32" s="2">
        <v>508.3</v>
      </c>
    </row>
    <row r="33" spans="1:2" x14ac:dyDescent="0.3">
      <c r="A33">
        <v>115</v>
      </c>
      <c r="B33" s="2">
        <v>442.6</v>
      </c>
    </row>
    <row r="34" spans="1:2" x14ac:dyDescent="0.3">
      <c r="A34">
        <v>120</v>
      </c>
      <c r="B34" s="2">
        <v>386.6</v>
      </c>
    </row>
    <row r="35" spans="1:2" x14ac:dyDescent="0.3">
      <c r="A35">
        <v>125</v>
      </c>
      <c r="B35" s="2">
        <v>338.7</v>
      </c>
    </row>
    <row r="36" spans="1:2" x14ac:dyDescent="0.3">
      <c r="A36">
        <v>130</v>
      </c>
      <c r="B36" s="2">
        <v>297.7</v>
      </c>
    </row>
    <row r="37" spans="1:2" x14ac:dyDescent="0.3">
      <c r="A37">
        <v>135</v>
      </c>
      <c r="B37" s="2">
        <v>262.39999999999998</v>
      </c>
    </row>
    <row r="38" spans="1:2" x14ac:dyDescent="0.3">
      <c r="A38">
        <v>140</v>
      </c>
      <c r="B38" s="2">
        <v>231.9</v>
      </c>
    </row>
    <row r="39" spans="1:2" x14ac:dyDescent="0.3">
      <c r="A39">
        <v>145</v>
      </c>
      <c r="B39" s="2">
        <v>205.5</v>
      </c>
    </row>
    <row r="40" spans="1:2" x14ac:dyDescent="0.3">
      <c r="A40">
        <v>150</v>
      </c>
      <c r="B40" s="2">
        <v>182.6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5DB8-50F7-485E-A657-FD86969FAD5C}">
  <dimension ref="A1:E24"/>
  <sheetViews>
    <sheetView workbookViewId="0">
      <selection activeCell="I17" sqref="I17"/>
    </sheetView>
  </sheetViews>
  <sheetFormatPr defaultRowHeight="14.4" x14ac:dyDescent="0.3"/>
  <sheetData>
    <row r="1" spans="1:5" x14ac:dyDescent="0.3">
      <c r="A1" t="s">
        <v>15</v>
      </c>
      <c r="B1" t="s">
        <v>43</v>
      </c>
      <c r="C1" t="s">
        <v>43</v>
      </c>
      <c r="D1" t="s">
        <v>19</v>
      </c>
    </row>
    <row r="2" spans="1:5" x14ac:dyDescent="0.3">
      <c r="A2">
        <v>-20</v>
      </c>
      <c r="B2" s="1">
        <v>9.2353009259259267</v>
      </c>
      <c r="C2" s="4" t="s">
        <v>20</v>
      </c>
      <c r="D2" s="5">
        <f>B2*4700</f>
        <v>43405.914351851854</v>
      </c>
      <c r="E2">
        <v>0</v>
      </c>
    </row>
    <row r="3" spans="1:5" x14ac:dyDescent="0.3">
      <c r="A3">
        <v>-15</v>
      </c>
      <c r="B3">
        <v>7.0079000000000002</v>
      </c>
      <c r="C3" s="4" t="s">
        <v>21</v>
      </c>
      <c r="D3" s="5">
        <f t="shared" ref="D3:D24" si="0">B3*4700</f>
        <v>32937.130000000005</v>
      </c>
      <c r="E3">
        <v>1</v>
      </c>
    </row>
    <row r="4" spans="1:5" x14ac:dyDescent="0.3">
      <c r="A4">
        <v>-10</v>
      </c>
      <c r="B4" s="1">
        <v>5.3654000000000002</v>
      </c>
      <c r="C4" s="4" t="s">
        <v>22</v>
      </c>
      <c r="D4" s="5">
        <f t="shared" si="0"/>
        <v>25217.38</v>
      </c>
      <c r="E4">
        <v>2</v>
      </c>
    </row>
    <row r="5" spans="1:5" x14ac:dyDescent="0.3">
      <c r="A5">
        <v>-5</v>
      </c>
      <c r="B5">
        <v>4.1260000000000003</v>
      </c>
      <c r="C5" t="s">
        <v>23</v>
      </c>
      <c r="D5" s="5">
        <f t="shared" si="0"/>
        <v>19392.2</v>
      </c>
      <c r="E5">
        <v>3</v>
      </c>
    </row>
    <row r="6" spans="1:5" x14ac:dyDescent="0.3">
      <c r="A6">
        <v>0</v>
      </c>
      <c r="B6" s="1">
        <v>3.2</v>
      </c>
      <c r="C6" s="4" t="s">
        <v>24</v>
      </c>
      <c r="D6" s="5">
        <f t="shared" si="0"/>
        <v>15040</v>
      </c>
      <c r="E6">
        <v>4</v>
      </c>
    </row>
    <row r="7" spans="1:5" x14ac:dyDescent="0.3">
      <c r="A7">
        <v>5</v>
      </c>
      <c r="B7" s="1">
        <v>2.4986000000000002</v>
      </c>
      <c r="C7" s="4" t="s">
        <v>25</v>
      </c>
      <c r="D7" s="5">
        <f t="shared" si="0"/>
        <v>11743.42</v>
      </c>
      <c r="E7">
        <v>5</v>
      </c>
    </row>
    <row r="8" spans="1:5" x14ac:dyDescent="0.3">
      <c r="A8">
        <v>10</v>
      </c>
      <c r="B8" s="1">
        <v>1.9661999999999999</v>
      </c>
      <c r="C8" s="4" t="s">
        <v>26</v>
      </c>
      <c r="D8" s="5">
        <f t="shared" si="0"/>
        <v>9241.14</v>
      </c>
      <c r="E8">
        <v>6</v>
      </c>
    </row>
    <row r="9" spans="1:5" x14ac:dyDescent="0.3">
      <c r="A9">
        <v>15</v>
      </c>
      <c r="B9" s="1">
        <v>1.5596000000000001</v>
      </c>
      <c r="C9" s="4" t="s">
        <v>27</v>
      </c>
      <c r="D9" s="5">
        <f t="shared" si="0"/>
        <v>7330.1200000000008</v>
      </c>
      <c r="E9">
        <v>7</v>
      </c>
    </row>
    <row r="10" spans="1:5" x14ac:dyDescent="0.3">
      <c r="A10">
        <v>20</v>
      </c>
      <c r="B10" s="1">
        <v>1.2457</v>
      </c>
      <c r="C10" s="4" t="s">
        <v>28</v>
      </c>
      <c r="D10" s="5">
        <f t="shared" si="0"/>
        <v>5854.79</v>
      </c>
      <c r="E10">
        <v>8</v>
      </c>
    </row>
    <row r="11" spans="1:5" x14ac:dyDescent="0.3">
      <c r="A11">
        <v>25</v>
      </c>
      <c r="B11" s="1">
        <v>1</v>
      </c>
      <c r="C11" s="4" t="s">
        <v>29</v>
      </c>
      <c r="D11" s="5">
        <f t="shared" si="0"/>
        <v>4700</v>
      </c>
      <c r="E11">
        <v>9</v>
      </c>
    </row>
    <row r="12" spans="1:5" x14ac:dyDescent="0.3">
      <c r="A12">
        <v>30</v>
      </c>
      <c r="B12" s="1">
        <v>0.80354999999999999</v>
      </c>
      <c r="C12" s="4" t="s">
        <v>30</v>
      </c>
      <c r="D12" s="5">
        <f t="shared" si="0"/>
        <v>3776.6849999999999</v>
      </c>
      <c r="E12">
        <v>10</v>
      </c>
    </row>
    <row r="13" spans="1:5" x14ac:dyDescent="0.3">
      <c r="A13">
        <v>35</v>
      </c>
      <c r="B13" s="1">
        <v>0.65346000000000004</v>
      </c>
      <c r="C13" s="4" t="s">
        <v>31</v>
      </c>
      <c r="D13" s="5">
        <f t="shared" si="0"/>
        <v>3071.2620000000002</v>
      </c>
      <c r="E13">
        <v>11</v>
      </c>
    </row>
    <row r="14" spans="1:5" x14ac:dyDescent="0.3">
      <c r="A14">
        <v>40</v>
      </c>
      <c r="B14" s="1">
        <v>0.53456000000000004</v>
      </c>
      <c r="C14" s="4" t="s">
        <v>32</v>
      </c>
      <c r="D14" s="5">
        <f t="shared" si="0"/>
        <v>2512.4320000000002</v>
      </c>
      <c r="E14">
        <v>12</v>
      </c>
    </row>
    <row r="15" spans="1:5" x14ac:dyDescent="0.3">
      <c r="A15">
        <v>45</v>
      </c>
      <c r="B15" s="1">
        <v>0.43966</v>
      </c>
      <c r="C15" s="4" t="s">
        <v>33</v>
      </c>
      <c r="D15" s="5">
        <f t="shared" si="0"/>
        <v>2066.402</v>
      </c>
      <c r="E15">
        <v>13</v>
      </c>
    </row>
    <row r="16" spans="1:5" x14ac:dyDescent="0.3">
      <c r="A16">
        <v>50</v>
      </c>
      <c r="B16">
        <v>0.36357</v>
      </c>
      <c r="C16" s="4" t="s">
        <v>34</v>
      </c>
      <c r="D16" s="5">
        <f t="shared" si="0"/>
        <v>1708.779</v>
      </c>
      <c r="E16">
        <v>14</v>
      </c>
    </row>
    <row r="17" spans="1:5" x14ac:dyDescent="0.3">
      <c r="A17">
        <v>55</v>
      </c>
      <c r="B17" s="1">
        <v>0.30182999999999999</v>
      </c>
      <c r="C17" s="4" t="s">
        <v>35</v>
      </c>
      <c r="D17" s="5">
        <f t="shared" si="0"/>
        <v>1418.6009999999999</v>
      </c>
      <c r="E17">
        <v>15</v>
      </c>
    </row>
    <row r="18" spans="1:5" x14ac:dyDescent="0.3">
      <c r="A18">
        <v>60</v>
      </c>
      <c r="B18" s="1">
        <v>0.25189</v>
      </c>
      <c r="C18" s="4" t="s">
        <v>36</v>
      </c>
      <c r="D18" s="5">
        <f t="shared" si="0"/>
        <v>1183.883</v>
      </c>
      <c r="E18">
        <v>16</v>
      </c>
    </row>
    <row r="19" spans="1:5" x14ac:dyDescent="0.3">
      <c r="A19">
        <v>65</v>
      </c>
      <c r="B19" s="1">
        <v>0.21135999999999999</v>
      </c>
      <c r="C19" s="4" t="s">
        <v>37</v>
      </c>
      <c r="D19" s="5">
        <f t="shared" si="0"/>
        <v>993.39199999999994</v>
      </c>
      <c r="E19">
        <v>17</v>
      </c>
    </row>
    <row r="20" spans="1:5" x14ac:dyDescent="0.3">
      <c r="A20">
        <v>70</v>
      </c>
      <c r="B20" s="1">
        <v>0.17818999999999999</v>
      </c>
      <c r="C20" s="4" t="s">
        <v>38</v>
      </c>
      <c r="D20" s="5">
        <f t="shared" si="0"/>
        <v>837.49299999999994</v>
      </c>
      <c r="E20">
        <v>18</v>
      </c>
    </row>
    <row r="21" spans="1:5" x14ac:dyDescent="0.3">
      <c r="A21">
        <v>75</v>
      </c>
      <c r="B21" s="1">
        <v>0.15089</v>
      </c>
      <c r="C21" s="4" t="s">
        <v>39</v>
      </c>
      <c r="D21" s="5">
        <f t="shared" si="0"/>
        <v>709.18299999999999</v>
      </c>
      <c r="E21">
        <v>19</v>
      </c>
    </row>
    <row r="22" spans="1:5" x14ac:dyDescent="0.3">
      <c r="A22">
        <v>80</v>
      </c>
      <c r="B22" s="1">
        <v>0.12833</v>
      </c>
      <c r="C22" s="4" t="s">
        <v>40</v>
      </c>
      <c r="D22" s="5">
        <f t="shared" si="0"/>
        <v>603.15099999999995</v>
      </c>
      <c r="E22">
        <v>20</v>
      </c>
    </row>
    <row r="23" spans="1:5" x14ac:dyDescent="0.3">
      <c r="A23">
        <v>85</v>
      </c>
      <c r="B23" s="1">
        <v>0.10947999999999999</v>
      </c>
      <c r="C23" s="4" t="s">
        <v>41</v>
      </c>
      <c r="D23" s="5">
        <f t="shared" si="0"/>
        <v>514.55599999999993</v>
      </c>
      <c r="E23">
        <v>21</v>
      </c>
    </row>
    <row r="24" spans="1:5" x14ac:dyDescent="0.3">
      <c r="A24">
        <v>90</v>
      </c>
      <c r="B24" s="1">
        <v>9.3747999999999998E-2</v>
      </c>
      <c r="C24" s="4" t="s">
        <v>42</v>
      </c>
      <c r="D24" s="5">
        <f t="shared" si="0"/>
        <v>440.61559999999997</v>
      </c>
      <c r="E24">
        <v>22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PT100</vt:lpstr>
      <vt:lpstr>PTC KTY81-110</vt:lpstr>
      <vt:lpstr>NTC 640-10K </vt:lpstr>
      <vt:lpstr>NTC B57164K0472K000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Vymazal</dc:creator>
  <cp:lastModifiedBy>Tomáš Vymazal</cp:lastModifiedBy>
  <dcterms:created xsi:type="dcterms:W3CDTF">2020-10-16T19:41:43Z</dcterms:created>
  <dcterms:modified xsi:type="dcterms:W3CDTF">2020-10-21T10:49:52Z</dcterms:modified>
</cp:coreProperties>
</file>