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5" i="1" l="1"/>
  <c r="AC4" i="1"/>
  <c r="AB5" i="1"/>
  <c r="AB4" i="1"/>
  <c r="AA5" i="1"/>
  <c r="AA4" i="1"/>
  <c r="Z5" i="1"/>
  <c r="Z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" i="1"/>
  <c r="T3" i="1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N28" i="1"/>
  <c r="N29" i="1"/>
  <c r="N30" i="1"/>
  <c r="N3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3" i="1"/>
  <c r="K12" i="1"/>
  <c r="K13" i="1"/>
  <c r="K14" i="1"/>
  <c r="K11" i="1"/>
  <c r="I12" i="1"/>
  <c r="I13" i="1"/>
  <c r="I14" i="1"/>
  <c r="I11" i="1"/>
  <c r="H12" i="1"/>
  <c r="H13" i="1"/>
  <c r="H14" i="1"/>
  <c r="H11" i="1"/>
</calcChain>
</file>

<file path=xl/sharedStrings.xml><?xml version="1.0" encoding="utf-8"?>
<sst xmlns="http://schemas.openxmlformats.org/spreadsheetml/2006/main" count="135" uniqueCount="44">
  <si>
    <t>Age</t>
  </si>
  <si>
    <t>Education</t>
  </si>
  <si>
    <t>Gender</t>
  </si>
  <si>
    <t>Hours worked</t>
  </si>
  <si>
    <t>Income</t>
  </si>
  <si>
    <t xml:space="preserve"> Male</t>
  </si>
  <si>
    <t xml:space="preserve"> &lt;=50K</t>
  </si>
  <si>
    <t xml:space="preserve"> Female</t>
  </si>
  <si>
    <t xml:space="preserve"> &gt;50K</t>
  </si>
  <si>
    <t>Education_Years</t>
  </si>
  <si>
    <t>Hours_worked</t>
  </si>
  <si>
    <t>Training Data</t>
  </si>
  <si>
    <t>Testing Data</t>
  </si>
  <si>
    <t>Normalised Testing Data</t>
  </si>
  <si>
    <t>Normalised Training Data</t>
  </si>
  <si>
    <t>Normalizing data-</t>
  </si>
  <si>
    <t>Normalazing age- Min=15, Max=65, x-15/65-15 = x-15/50</t>
  </si>
  <si>
    <t>Normalized education- Min=0, Max=16, x-0/16-0 = x/16</t>
  </si>
  <si>
    <t>Normalized gender- Male=1, Female=0</t>
  </si>
  <si>
    <t>Normalized Income- &lt;=5K = 0, &gt;50K = 1</t>
  </si>
  <si>
    <t>Knn Equation-</t>
  </si>
  <si>
    <t>Y = ((Y1* W1) + (Y2 * W2))/(W1+W2)</t>
  </si>
  <si>
    <t xml:space="preserve">Since given that Age is between 15 and 65 </t>
  </si>
  <si>
    <t>Education between 0 and 16</t>
  </si>
  <si>
    <t>Average hours between 0 and 80</t>
  </si>
  <si>
    <t>Let us consider these values as min and max and normalize the data.</t>
  </si>
  <si>
    <t>Distance formula for test data with training</t>
  </si>
  <si>
    <t>Nearest</t>
  </si>
  <si>
    <t>k=1</t>
  </si>
  <si>
    <t>k=2</t>
  </si>
  <si>
    <t>Test1</t>
  </si>
  <si>
    <t>Test2</t>
  </si>
  <si>
    <t>Test3</t>
  </si>
  <si>
    <t>Test4</t>
  </si>
  <si>
    <t>Prediction/Weight</t>
  </si>
  <si>
    <t>Since all the prediction/weight is zero</t>
  </si>
  <si>
    <t>Even if we use the equation for weight it will be 0</t>
  </si>
  <si>
    <t>Hence all the target value for test data will be 0</t>
  </si>
  <si>
    <t>i.e &lt;= 50</t>
  </si>
  <si>
    <t>Therefore</t>
  </si>
  <si>
    <t>&lt;=50</t>
  </si>
  <si>
    <t>1st nearest</t>
  </si>
  <si>
    <t>2nd nearest</t>
  </si>
  <si>
    <t>Vyom Shah 10446209 Q3-KNN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</si>
</sst>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0" fillId="0" borderId="0" xfId="0"/>
    <xf numFmtId="0" fontId="0" fillId="0" borderId="0" xfId="0"/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2" fontId="5" fillId="0" borderId="3" xfId="0" applyNumberFormat="1" applyFont="1" applyBorder="1" applyAlignment="1">
      <alignment horizontal="right" vertical="center"/>
    </xf>
    <xf numFmtId="0" fontId="0" fillId="0" borderId="0" xfId="0"/>
    <xf numFmtId="164" fontId="5" fillId="0" borderId="3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164" fontId="1" fillId="2" borderId="3" xfId="1" applyNumberFormat="1" applyBorder="1" applyAlignment="1">
      <alignment horizontal="right" vertical="center"/>
    </xf>
    <xf numFmtId="164" fontId="2" fillId="3" borderId="3" xfId="2" applyNumberFormat="1" applyBorder="1" applyAlignment="1">
      <alignment horizontal="right" vertical="center"/>
    </xf>
    <xf numFmtId="0" fontId="1" fillId="2" borderId="4" xfId="1" applyBorder="1" applyAlignment="1">
      <alignment horizontal="right" vertical="center"/>
    </xf>
    <xf numFmtId="0" fontId="2" fillId="3" borderId="4" xfId="2" applyBorder="1" applyAlignment="1">
      <alignment horizontal="right" vertical="center"/>
    </xf>
    <xf numFmtId="0" fontId="1" fillId="2" borderId="4" xfId="1" applyBorder="1" applyAlignment="1">
      <alignment vertical="center"/>
    </xf>
    <xf numFmtId="0" fontId="2" fillId="3" borderId="4" xfId="2" applyBorder="1" applyAlignment="1">
      <alignment vertical="center"/>
    </xf>
    <xf numFmtId="0" fontId="0" fillId="0" borderId="0" xfId="0" applyFont="1"/>
    <xf numFmtId="0" fontId="0" fillId="0" borderId="0" xfId="0"/>
    <xf numFmtId="0" fontId="1" fillId="2" borderId="2" xfId="1" applyBorder="1" applyAlignment="1">
      <alignment vertical="center"/>
    </xf>
    <xf numFmtId="0" fontId="2" fillId="3" borderId="0" xfId="2"/>
    <xf numFmtId="0" fontId="1" fillId="2" borderId="0" xfId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0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eutral" xfId="2" builtinId="28"/>
    <cellStyle name="Neutral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6"/>
  <sheetViews>
    <sheetView tabSelected="1" zoomScaleNormal="100" workbookViewId="0">
      <selection activeCell="H2" sqref="H2:K2"/>
    </sheetView>
  </sheetViews>
  <sheetFormatPr defaultRowHeight="14.4" x14ac:dyDescent="0.3"/>
  <cols>
    <col min="3" max="3" width="11.21875" bestFit="1" customWidth="1"/>
    <col min="5" max="5" width="14.6640625" bestFit="1" customWidth="1"/>
    <col min="9" max="9" width="18.21875" bestFit="1" customWidth="1"/>
    <col min="11" max="11" width="15.21875" bestFit="1" customWidth="1"/>
    <col min="15" max="15" width="11.21875" bestFit="1" customWidth="1"/>
    <col min="16" max="16" width="8.5546875" bestFit="1" customWidth="1"/>
    <col min="17" max="17" width="14.6640625" bestFit="1" customWidth="1"/>
    <col min="21" max="21" width="11.21875" bestFit="1" customWidth="1"/>
    <col min="22" max="22" width="12.88671875" customWidth="1"/>
    <col min="23" max="23" width="14.6640625" bestFit="1" customWidth="1"/>
    <col min="25" max="25" width="19.109375" bestFit="1" customWidth="1"/>
    <col min="26" max="26" width="18.21875" bestFit="1" customWidth="1"/>
    <col min="28" max="28" width="14.6640625" bestFit="1" customWidth="1"/>
  </cols>
  <sheetData>
    <row r="1" spans="2:29" ht="15" thickBot="1" x14ac:dyDescent="0.35">
      <c r="B1" s="26" t="s">
        <v>11</v>
      </c>
      <c r="C1" s="26"/>
      <c r="D1" s="26"/>
      <c r="E1" s="26"/>
      <c r="F1" s="26"/>
      <c r="H1" s="28" t="s">
        <v>43</v>
      </c>
      <c r="I1" s="27"/>
      <c r="J1" s="27"/>
      <c r="N1" s="26" t="s">
        <v>14</v>
      </c>
      <c r="O1" s="26"/>
      <c r="P1" s="26"/>
      <c r="Q1" s="26"/>
      <c r="R1" s="26"/>
      <c r="T1" s="26" t="s">
        <v>26</v>
      </c>
      <c r="U1" s="26"/>
      <c r="V1" s="26"/>
      <c r="W1" s="26"/>
    </row>
    <row r="2" spans="2:29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6" t="s">
        <v>12</v>
      </c>
      <c r="I2" s="26"/>
      <c r="J2" s="26"/>
      <c r="K2" s="26"/>
      <c r="N2" s="1" t="s">
        <v>0</v>
      </c>
      <c r="O2" s="2" t="s">
        <v>1</v>
      </c>
      <c r="P2" s="2" t="s">
        <v>2</v>
      </c>
      <c r="Q2" s="2" t="s">
        <v>3</v>
      </c>
      <c r="R2" s="2" t="s">
        <v>4</v>
      </c>
      <c r="T2" s="1" t="s">
        <v>30</v>
      </c>
      <c r="U2" s="2" t="s">
        <v>31</v>
      </c>
      <c r="V2" s="2" t="s">
        <v>32</v>
      </c>
      <c r="W2" s="2" t="s">
        <v>33</v>
      </c>
    </row>
    <row r="3" spans="2:29" ht="15" thickBot="1" x14ac:dyDescent="0.35">
      <c r="B3" s="3">
        <v>39</v>
      </c>
      <c r="C3" s="4">
        <v>13</v>
      </c>
      <c r="D3" s="5" t="s">
        <v>5</v>
      </c>
      <c r="E3" s="4">
        <v>40</v>
      </c>
      <c r="F3" s="5" t="s">
        <v>6</v>
      </c>
      <c r="H3" s="1" t="s">
        <v>0</v>
      </c>
      <c r="I3" s="2" t="s">
        <v>9</v>
      </c>
      <c r="J3" s="2" t="s">
        <v>2</v>
      </c>
      <c r="K3" s="2" t="s">
        <v>10</v>
      </c>
      <c r="N3" s="11">
        <f>(B3-15)/50</f>
        <v>0.48</v>
      </c>
      <c r="O3" s="4">
        <f>(C3/16)</f>
        <v>0.8125</v>
      </c>
      <c r="P3" s="5">
        <f>IF(D3=" Male",1,0)</f>
        <v>1</v>
      </c>
      <c r="Q3" s="4">
        <f>E3/80</f>
        <v>0.5</v>
      </c>
      <c r="R3" s="5">
        <f>IF(F3=" &lt;=50K",0,1)</f>
        <v>0</v>
      </c>
      <c r="T3" s="13">
        <f>U3</f>
        <v>0.49840997181035612</v>
      </c>
      <c r="U3" s="9">
        <f>SQRT(POWER(H$12-N3,2)+POWER(I$12-O3,2)+POWER(J$12-P3,2)+POWER(K$12-Q3,2))</f>
        <v>0.49840997181035612</v>
      </c>
      <c r="V3" s="10">
        <f>SQRT(POWER(H$13-N3,2)+POWER(I$13-O3,2)+POWER(J$13-P3,2)+POWER(K$13-Q3,2))</f>
        <v>0.41596273871586142</v>
      </c>
      <c r="W3" s="9">
        <f>SQRT(POWER(H$14-N3,2)+POWER(I$14-O3,2)+POWER(J$14-P3,2)+POWER(K$14-Q3,2))</f>
        <v>0.47169905660283018</v>
      </c>
      <c r="Y3" s="1" t="s">
        <v>27</v>
      </c>
      <c r="Z3" s="2" t="s">
        <v>30</v>
      </c>
      <c r="AA3" s="2" t="s">
        <v>31</v>
      </c>
      <c r="AB3" s="2" t="s">
        <v>32</v>
      </c>
      <c r="AC3" s="2" t="s">
        <v>33</v>
      </c>
    </row>
    <row r="4" spans="2:29" ht="15" thickBot="1" x14ac:dyDescent="0.35">
      <c r="B4" s="3">
        <v>50</v>
      </c>
      <c r="C4" s="4">
        <v>13</v>
      </c>
      <c r="D4" s="5" t="s">
        <v>5</v>
      </c>
      <c r="E4" s="4">
        <v>13</v>
      </c>
      <c r="F4" s="5" t="s">
        <v>6</v>
      </c>
      <c r="H4" s="3">
        <v>30</v>
      </c>
      <c r="I4" s="4">
        <v>10</v>
      </c>
      <c r="J4" s="5" t="s">
        <v>5</v>
      </c>
      <c r="K4" s="4">
        <v>40</v>
      </c>
      <c r="N4" s="11">
        <f t="shared" ref="N4:N30" si="0">(B4-15)/50</f>
        <v>0.7</v>
      </c>
      <c r="O4" s="9">
        <f t="shared" ref="O4:O31" si="1">(C4/16)</f>
        <v>0.8125</v>
      </c>
      <c r="P4" s="10">
        <f t="shared" ref="P4:P31" si="2">IF(D4=" Male",1,0)</f>
        <v>1</v>
      </c>
      <c r="Q4" s="9">
        <f t="shared" ref="Q4:Q31" si="3">E4/80</f>
        <v>0.16250000000000001</v>
      </c>
      <c r="R4" s="10">
        <f t="shared" ref="R4:R31" si="4">IF(F4=" &lt;=50K",0,1)</f>
        <v>0</v>
      </c>
      <c r="T4" s="13">
        <f t="shared" ref="T4:T31" si="5">SQRT(POWER(H$11-N4,2)+POWER(I$11-O4,2)+POWER(J$11-P4,2)+POWER(K$11-Q4,2))</f>
        <v>0.55593389894842715</v>
      </c>
      <c r="U4" s="9">
        <f t="shared" ref="U4:U31" si="6">SQRT(POWER(H$12-N4,2)+POWER(I$12-O4,2)+POWER(J$12-P4,2)+POWER(K$12-Q4,2))</f>
        <v>0.59108480778988048</v>
      </c>
      <c r="V4" s="10">
        <f t="shared" ref="V4:V31" si="7">SQRT(POWER(H$13-N4,2)+POWER(I$13-O4,2)+POWER(J$13-P4,2)+POWER(K$13-Q4,2))</f>
        <v>0.50609411180135266</v>
      </c>
      <c r="W4" s="9">
        <f t="shared" ref="W4:W31" si="8">SQRT(POWER(H$14-N4,2)+POWER(I$14-O4,2)+POWER(J$14-P4,2)+POWER(K$14-Q4,2))</f>
        <v>0.7488699820396062</v>
      </c>
      <c r="Y4" s="14" t="s">
        <v>28</v>
      </c>
      <c r="Z4" s="9">
        <f>SMALL(T3:T31,1)</f>
        <v>7.4204110398279163E-2</v>
      </c>
      <c r="AA4" s="10">
        <f>SMALL(U3:U31,1)</f>
        <v>0.26458694223260526</v>
      </c>
      <c r="AB4" s="9">
        <f>SMALL(V3:V31,1)</f>
        <v>9.9999999999999978E-2</v>
      </c>
      <c r="AC4" s="9">
        <f>SMALL(W3:W31,1)</f>
        <v>0</v>
      </c>
    </row>
    <row r="5" spans="2:29" ht="15" thickBot="1" x14ac:dyDescent="0.35">
      <c r="B5" s="3">
        <v>38</v>
      </c>
      <c r="C5" s="4">
        <v>9</v>
      </c>
      <c r="D5" s="5" t="s">
        <v>5</v>
      </c>
      <c r="E5" s="4">
        <v>40</v>
      </c>
      <c r="F5" s="5" t="s">
        <v>6</v>
      </c>
      <c r="H5" s="3">
        <v>22</v>
      </c>
      <c r="I5" s="4">
        <v>10</v>
      </c>
      <c r="J5" s="5" t="s">
        <v>5</v>
      </c>
      <c r="K5" s="4">
        <v>15</v>
      </c>
      <c r="N5" s="11">
        <f t="shared" si="0"/>
        <v>0.46</v>
      </c>
      <c r="O5" s="9">
        <f t="shared" si="1"/>
        <v>0.5625</v>
      </c>
      <c r="P5" s="10">
        <f t="shared" si="2"/>
        <v>1</v>
      </c>
      <c r="Q5" s="9">
        <f t="shared" si="3"/>
        <v>0.5</v>
      </c>
      <c r="R5" s="10">
        <f t="shared" si="4"/>
        <v>0</v>
      </c>
      <c r="T5" s="13">
        <f t="shared" si="5"/>
        <v>0.17177383386301889</v>
      </c>
      <c r="U5" s="9">
        <f t="shared" si="6"/>
        <v>0.4516220765197379</v>
      </c>
      <c r="V5" s="10">
        <f t="shared" si="7"/>
        <v>0.23584952830141512</v>
      </c>
      <c r="W5" s="9">
        <f t="shared" si="8"/>
        <v>0.38</v>
      </c>
      <c r="Y5" s="13" t="s">
        <v>29</v>
      </c>
      <c r="Z5" s="9">
        <f>SMALL(T3:T31,2)</f>
        <v>0.13346347815039136</v>
      </c>
      <c r="AA5" s="10">
        <f>SMALL(U3:U31,2)</f>
        <v>0.32428768092544002</v>
      </c>
      <c r="AB5" s="9">
        <f>SMALL(V3:V31,2)</f>
        <v>9.9999999999999978E-2</v>
      </c>
      <c r="AC5" s="9">
        <f>SMALL(W3:W31,2)</f>
        <v>0.13530059127734809</v>
      </c>
    </row>
    <row r="6" spans="2:29" ht="15" thickBot="1" x14ac:dyDescent="0.35">
      <c r="B6" s="3">
        <v>53</v>
      </c>
      <c r="C6" s="4">
        <v>7</v>
      </c>
      <c r="D6" s="5" t="s">
        <v>5</v>
      </c>
      <c r="E6" s="4">
        <v>40</v>
      </c>
      <c r="F6" s="5" t="s">
        <v>6</v>
      </c>
      <c r="H6" s="3">
        <v>48</v>
      </c>
      <c r="I6" s="4">
        <v>7</v>
      </c>
      <c r="J6" s="5" t="s">
        <v>5</v>
      </c>
      <c r="K6" s="4">
        <v>40</v>
      </c>
      <c r="N6" s="11">
        <f t="shared" si="0"/>
        <v>0.76</v>
      </c>
      <c r="O6" s="9">
        <f t="shared" si="1"/>
        <v>0.4375</v>
      </c>
      <c r="P6" s="10">
        <f t="shared" si="2"/>
        <v>1</v>
      </c>
      <c r="Q6" s="9">
        <f t="shared" si="3"/>
        <v>0.5</v>
      </c>
      <c r="R6" s="10">
        <f t="shared" si="4"/>
        <v>0</v>
      </c>
      <c r="T6" s="13">
        <f t="shared" si="5"/>
        <v>0.49674565926638958</v>
      </c>
      <c r="U6" s="9">
        <f t="shared" si="6"/>
        <v>0.71917487442206995</v>
      </c>
      <c r="V6" s="19">
        <f t="shared" si="7"/>
        <v>9.9999999999999978E-2</v>
      </c>
      <c r="W6" s="9">
        <f t="shared" si="8"/>
        <v>0.69139352036304191</v>
      </c>
    </row>
    <row r="7" spans="2:29" ht="15" thickBot="1" x14ac:dyDescent="0.35">
      <c r="B7" s="3">
        <v>28</v>
      </c>
      <c r="C7" s="4">
        <v>13</v>
      </c>
      <c r="D7" s="5" t="s">
        <v>7</v>
      </c>
      <c r="E7" s="4">
        <v>40</v>
      </c>
      <c r="F7" s="5" t="s">
        <v>6</v>
      </c>
      <c r="H7" s="3">
        <v>19</v>
      </c>
      <c r="I7" s="4">
        <v>9</v>
      </c>
      <c r="J7" s="5" t="s">
        <v>5</v>
      </c>
      <c r="K7" s="4">
        <v>40</v>
      </c>
      <c r="N7" s="11">
        <f t="shared" si="0"/>
        <v>0.26</v>
      </c>
      <c r="O7" s="9">
        <f t="shared" si="1"/>
        <v>0.8125</v>
      </c>
      <c r="P7" s="10">
        <f t="shared" si="2"/>
        <v>0</v>
      </c>
      <c r="Q7" s="9">
        <f t="shared" si="3"/>
        <v>0.5</v>
      </c>
      <c r="R7" s="10">
        <f t="shared" si="4"/>
        <v>0</v>
      </c>
      <c r="T7" s="13">
        <f t="shared" si="5"/>
        <v>1.0182122814030481</v>
      </c>
      <c r="U7" s="9">
        <f t="shared" si="6"/>
        <v>1.071080062366955</v>
      </c>
      <c r="V7" s="10">
        <f t="shared" si="7"/>
        <v>1.1404494727957044</v>
      </c>
      <c r="W7" s="9">
        <f t="shared" si="8"/>
        <v>1.0463746938836012</v>
      </c>
      <c r="Y7" s="1" t="s">
        <v>34</v>
      </c>
      <c r="Z7" s="2" t="s">
        <v>30</v>
      </c>
      <c r="AA7" s="2" t="s">
        <v>31</v>
      </c>
      <c r="AB7" s="2" t="s">
        <v>32</v>
      </c>
      <c r="AC7" s="2" t="s">
        <v>33</v>
      </c>
    </row>
    <row r="8" spans="2:29" ht="15" thickBot="1" x14ac:dyDescent="0.35">
      <c r="B8" s="3">
        <v>37</v>
      </c>
      <c r="C8" s="4">
        <v>14</v>
      </c>
      <c r="D8" s="5" t="s">
        <v>7</v>
      </c>
      <c r="E8" s="4">
        <v>40</v>
      </c>
      <c r="F8" s="5" t="s">
        <v>6</v>
      </c>
      <c r="N8" s="11">
        <f t="shared" si="0"/>
        <v>0.44</v>
      </c>
      <c r="O8" s="9">
        <f t="shared" si="1"/>
        <v>0.875</v>
      </c>
      <c r="P8" s="10">
        <f t="shared" si="2"/>
        <v>0</v>
      </c>
      <c r="Q8" s="9">
        <f t="shared" si="3"/>
        <v>0.5</v>
      </c>
      <c r="R8" s="10">
        <f t="shared" si="4"/>
        <v>0</v>
      </c>
      <c r="T8" s="13">
        <f t="shared" si="5"/>
        <v>1.040240356840668</v>
      </c>
      <c r="U8" s="9">
        <f t="shared" si="6"/>
        <v>1.1181038636906682</v>
      </c>
      <c r="V8" s="10">
        <f t="shared" si="7"/>
        <v>1.1134658728492759</v>
      </c>
      <c r="W8" s="9">
        <f t="shared" si="8"/>
        <v>1.107815982011453</v>
      </c>
      <c r="Y8" s="14" t="s">
        <v>28</v>
      </c>
      <c r="Z8" s="9">
        <v>0</v>
      </c>
      <c r="AA8" s="10">
        <v>0</v>
      </c>
      <c r="AB8" s="9">
        <v>0</v>
      </c>
      <c r="AC8" s="9">
        <v>0</v>
      </c>
    </row>
    <row r="9" spans="2:29" ht="15" thickBot="1" x14ac:dyDescent="0.35">
      <c r="B9" s="3">
        <v>49</v>
      </c>
      <c r="C9" s="4">
        <v>5</v>
      </c>
      <c r="D9" s="5" t="s">
        <v>7</v>
      </c>
      <c r="E9" s="4">
        <v>16</v>
      </c>
      <c r="F9" s="5" t="s">
        <v>6</v>
      </c>
      <c r="H9" s="26" t="s">
        <v>13</v>
      </c>
      <c r="I9" s="26"/>
      <c r="J9" s="26"/>
      <c r="K9" s="26"/>
      <c r="N9" s="11">
        <f t="shared" si="0"/>
        <v>0.68</v>
      </c>
      <c r="O9" s="9">
        <f t="shared" si="1"/>
        <v>0.3125</v>
      </c>
      <c r="P9" s="10">
        <f t="shared" si="2"/>
        <v>0</v>
      </c>
      <c r="Q9" s="9">
        <f t="shared" si="3"/>
        <v>0.2</v>
      </c>
      <c r="R9" s="10">
        <f t="shared" si="4"/>
        <v>0</v>
      </c>
      <c r="T9" s="13">
        <f t="shared" si="5"/>
        <v>1.1541474125951157</v>
      </c>
      <c r="U9" s="9">
        <f t="shared" si="6"/>
        <v>1.1787334304243688</v>
      </c>
      <c r="V9" s="10">
        <f t="shared" si="7"/>
        <v>1.0516772318539562</v>
      </c>
      <c r="W9" s="9">
        <f t="shared" si="8"/>
        <v>1.2298373876248845</v>
      </c>
      <c r="Y9" s="13" t="s">
        <v>29</v>
      </c>
      <c r="Z9" s="9">
        <v>0</v>
      </c>
      <c r="AA9" s="10">
        <v>0</v>
      </c>
      <c r="AB9" s="9">
        <v>0</v>
      </c>
      <c r="AC9" s="9">
        <v>0</v>
      </c>
    </row>
    <row r="10" spans="2:29" ht="15" thickBot="1" x14ac:dyDescent="0.35">
      <c r="B10" s="3">
        <v>52</v>
      </c>
      <c r="C10" s="4">
        <v>9</v>
      </c>
      <c r="D10" s="5" t="s">
        <v>5</v>
      </c>
      <c r="E10" s="4">
        <v>45</v>
      </c>
      <c r="F10" s="5" t="s">
        <v>8</v>
      </c>
      <c r="H10" s="1" t="s">
        <v>0</v>
      </c>
      <c r="I10" s="2" t="s">
        <v>9</v>
      </c>
      <c r="J10" s="2" t="s">
        <v>2</v>
      </c>
      <c r="K10" s="2" t="s">
        <v>10</v>
      </c>
      <c r="N10" s="11">
        <f t="shared" si="0"/>
        <v>0.74</v>
      </c>
      <c r="O10" s="9">
        <f t="shared" si="1"/>
        <v>0.5625</v>
      </c>
      <c r="P10" s="10">
        <f t="shared" si="2"/>
        <v>1</v>
      </c>
      <c r="Q10" s="9">
        <f t="shared" si="3"/>
        <v>0.5625</v>
      </c>
      <c r="R10" s="10">
        <f t="shared" si="4"/>
        <v>1</v>
      </c>
      <c r="T10" s="13">
        <f t="shared" si="5"/>
        <v>0.44879003999643308</v>
      </c>
      <c r="U10" s="9">
        <f t="shared" si="6"/>
        <v>0.71030363225876858</v>
      </c>
      <c r="V10" s="10">
        <f t="shared" si="7"/>
        <v>0.16103182915187914</v>
      </c>
      <c r="W10" s="9">
        <f t="shared" si="8"/>
        <v>0.66295267553574289</v>
      </c>
    </row>
    <row r="11" spans="2:29" ht="15" thickBot="1" x14ac:dyDescent="0.35">
      <c r="B11" s="3">
        <v>31</v>
      </c>
      <c r="C11" s="4">
        <v>14</v>
      </c>
      <c r="D11" s="5" t="s">
        <v>7</v>
      </c>
      <c r="E11" s="4">
        <v>50</v>
      </c>
      <c r="F11" s="5" t="s">
        <v>8</v>
      </c>
      <c r="H11" s="3">
        <f>(H4-15)/50</f>
        <v>0.3</v>
      </c>
      <c r="I11" s="4">
        <f>I4/16</f>
        <v>0.625</v>
      </c>
      <c r="J11" s="5">
        <v>1</v>
      </c>
      <c r="K11" s="4">
        <f>K4/80</f>
        <v>0.5</v>
      </c>
      <c r="N11" s="11">
        <f t="shared" si="0"/>
        <v>0.32</v>
      </c>
      <c r="O11" s="9">
        <f t="shared" si="1"/>
        <v>0.875</v>
      </c>
      <c r="P11" s="10">
        <f t="shared" si="2"/>
        <v>0</v>
      </c>
      <c r="Q11" s="9">
        <f t="shared" si="3"/>
        <v>0.625</v>
      </c>
      <c r="R11" s="10">
        <f t="shared" si="4"/>
        <v>1</v>
      </c>
      <c r="T11" s="13">
        <f t="shared" si="5"/>
        <v>1.0385205823670516</v>
      </c>
      <c r="U11" s="9">
        <f t="shared" si="6"/>
        <v>1.1341544207029306</v>
      </c>
      <c r="V11" s="10">
        <f t="shared" si="7"/>
        <v>1.1500570638016185</v>
      </c>
      <c r="W11" s="9">
        <f t="shared" si="8"/>
        <v>1.0820726639186482</v>
      </c>
    </row>
    <row r="12" spans="2:29" ht="15" thickBot="1" x14ac:dyDescent="0.35">
      <c r="B12" s="3">
        <v>42</v>
      </c>
      <c r="C12" s="4">
        <v>13</v>
      </c>
      <c r="D12" s="5" t="s">
        <v>5</v>
      </c>
      <c r="E12" s="4">
        <v>40</v>
      </c>
      <c r="F12" s="5" t="s">
        <v>8</v>
      </c>
      <c r="H12" s="3">
        <f t="shared" ref="H12:H14" si="9">(H5-15)/50</f>
        <v>0.14000000000000001</v>
      </c>
      <c r="I12" s="4">
        <f t="shared" ref="I12:I14" si="10">I5/16</f>
        <v>0.625</v>
      </c>
      <c r="J12" s="5">
        <v>1</v>
      </c>
      <c r="K12" s="4">
        <f t="shared" ref="K12:K14" si="11">K5/80</f>
        <v>0.1875</v>
      </c>
      <c r="N12" s="11">
        <f t="shared" si="0"/>
        <v>0.54</v>
      </c>
      <c r="O12" s="9">
        <f t="shared" si="1"/>
        <v>0.8125</v>
      </c>
      <c r="P12" s="10">
        <f t="shared" si="2"/>
        <v>1</v>
      </c>
      <c r="Q12" s="9">
        <f t="shared" si="3"/>
        <v>0.5</v>
      </c>
      <c r="R12" s="10">
        <f t="shared" si="4"/>
        <v>1</v>
      </c>
      <c r="T12" s="13">
        <f t="shared" si="5"/>
        <v>0.3045591075637043</v>
      </c>
      <c r="U12" s="9">
        <f t="shared" si="6"/>
        <v>0.54112152054783413</v>
      </c>
      <c r="V12" s="10">
        <f t="shared" si="7"/>
        <v>0.39373214245220062</v>
      </c>
      <c r="W12" s="9">
        <f t="shared" si="8"/>
        <v>0.52354560450833698</v>
      </c>
    </row>
    <row r="13" spans="2:29" ht="15" thickBot="1" x14ac:dyDescent="0.35">
      <c r="B13" s="3">
        <v>37</v>
      </c>
      <c r="C13" s="4">
        <v>10</v>
      </c>
      <c r="D13" s="5" t="s">
        <v>5</v>
      </c>
      <c r="E13" s="4">
        <v>80</v>
      </c>
      <c r="F13" s="5" t="s">
        <v>8</v>
      </c>
      <c r="H13" s="3">
        <f t="shared" si="9"/>
        <v>0.66</v>
      </c>
      <c r="I13" s="4">
        <f t="shared" si="10"/>
        <v>0.4375</v>
      </c>
      <c r="J13" s="5">
        <v>1</v>
      </c>
      <c r="K13" s="4">
        <f t="shared" si="11"/>
        <v>0.5</v>
      </c>
      <c r="N13" s="11">
        <f t="shared" si="0"/>
        <v>0.44</v>
      </c>
      <c r="O13" s="9">
        <f t="shared" si="1"/>
        <v>0.625</v>
      </c>
      <c r="P13" s="10">
        <f t="shared" si="2"/>
        <v>1</v>
      </c>
      <c r="Q13" s="9">
        <f t="shared" si="3"/>
        <v>1</v>
      </c>
      <c r="R13" s="10">
        <f t="shared" si="4"/>
        <v>1</v>
      </c>
      <c r="T13" s="13">
        <f t="shared" si="5"/>
        <v>0.5192301994298868</v>
      </c>
      <c r="U13" s="9">
        <f t="shared" si="6"/>
        <v>0.86611561006600035</v>
      </c>
      <c r="V13" s="10">
        <f t="shared" si="7"/>
        <v>0.57754328842087677</v>
      </c>
      <c r="W13" s="9">
        <f t="shared" si="8"/>
        <v>0.61927881442852539</v>
      </c>
    </row>
    <row r="14" spans="2:29" ht="15" thickBot="1" x14ac:dyDescent="0.35">
      <c r="B14" s="3">
        <v>30</v>
      </c>
      <c r="C14" s="4">
        <v>13</v>
      </c>
      <c r="D14" s="5" t="s">
        <v>5</v>
      </c>
      <c r="E14" s="4">
        <v>40</v>
      </c>
      <c r="F14" s="5" t="s">
        <v>8</v>
      </c>
      <c r="H14" s="3">
        <f t="shared" si="9"/>
        <v>0.08</v>
      </c>
      <c r="I14" s="4">
        <f t="shared" si="10"/>
        <v>0.5625</v>
      </c>
      <c r="J14" s="5">
        <v>1</v>
      </c>
      <c r="K14" s="4">
        <f t="shared" si="11"/>
        <v>0.5</v>
      </c>
      <c r="N14" s="11">
        <f t="shared" si="0"/>
        <v>0.3</v>
      </c>
      <c r="O14" s="9">
        <f t="shared" si="1"/>
        <v>0.8125</v>
      </c>
      <c r="P14" s="10">
        <f t="shared" si="2"/>
        <v>1</v>
      </c>
      <c r="Q14" s="9">
        <f t="shared" si="3"/>
        <v>0.5</v>
      </c>
      <c r="R14" s="10">
        <f t="shared" si="4"/>
        <v>1</v>
      </c>
      <c r="T14" s="13">
        <f t="shared" si="5"/>
        <v>0.1875</v>
      </c>
      <c r="U14" s="9">
        <f t="shared" si="6"/>
        <v>0.39801067824871228</v>
      </c>
      <c r="V14" s="10">
        <f t="shared" si="7"/>
        <v>0.51983170353490371</v>
      </c>
      <c r="W14" s="9">
        <f t="shared" si="8"/>
        <v>0.33301651610693422</v>
      </c>
      <c r="Y14" s="21" t="s">
        <v>35</v>
      </c>
      <c r="Z14" s="21"/>
      <c r="AA14" s="21"/>
      <c r="AB14" s="21"/>
      <c r="AC14" s="22"/>
    </row>
    <row r="15" spans="2:29" ht="15" thickBot="1" x14ac:dyDescent="0.35">
      <c r="B15" s="3">
        <v>23</v>
      </c>
      <c r="C15" s="4">
        <v>13</v>
      </c>
      <c r="D15" s="5" t="s">
        <v>7</v>
      </c>
      <c r="E15" s="4">
        <v>30</v>
      </c>
      <c r="F15" s="5" t="s">
        <v>6</v>
      </c>
      <c r="N15" s="11">
        <f t="shared" si="0"/>
        <v>0.16</v>
      </c>
      <c r="O15" s="9">
        <f t="shared" si="1"/>
        <v>0.8125</v>
      </c>
      <c r="P15" s="10">
        <f t="shared" si="2"/>
        <v>0</v>
      </c>
      <c r="Q15" s="9">
        <f t="shared" si="3"/>
        <v>0.375</v>
      </c>
      <c r="R15" s="10">
        <f t="shared" si="4"/>
        <v>0</v>
      </c>
      <c r="T15" s="13">
        <f t="shared" si="5"/>
        <v>1.0345923110095108</v>
      </c>
      <c r="U15" s="9">
        <f t="shared" si="6"/>
        <v>1.0347523858392402</v>
      </c>
      <c r="V15" s="10">
        <f t="shared" si="7"/>
        <v>1.1858541225631423</v>
      </c>
      <c r="W15" s="9">
        <f t="shared" si="8"/>
        <v>1.0414053005434531</v>
      </c>
      <c r="Y15" s="21" t="s">
        <v>36</v>
      </c>
      <c r="Z15" s="21"/>
      <c r="AA15" s="21"/>
      <c r="AB15" s="21"/>
      <c r="AC15" s="22"/>
    </row>
    <row r="16" spans="2:29" ht="15" thickBot="1" x14ac:dyDescent="0.35">
      <c r="B16" s="3">
        <v>32</v>
      </c>
      <c r="C16" s="4">
        <v>12</v>
      </c>
      <c r="D16" s="5" t="s">
        <v>5</v>
      </c>
      <c r="E16" s="4">
        <v>50</v>
      </c>
      <c r="F16" s="5" t="s">
        <v>6</v>
      </c>
      <c r="N16" s="11">
        <f t="shared" si="0"/>
        <v>0.34</v>
      </c>
      <c r="O16" s="9">
        <f t="shared" si="1"/>
        <v>0.75</v>
      </c>
      <c r="P16" s="10">
        <f t="shared" si="2"/>
        <v>1</v>
      </c>
      <c r="Q16" s="9">
        <f t="shared" si="3"/>
        <v>0.625</v>
      </c>
      <c r="R16" s="10">
        <f t="shared" si="4"/>
        <v>0</v>
      </c>
      <c r="T16" s="13">
        <f t="shared" si="5"/>
        <v>0.1812456896039186</v>
      </c>
      <c r="U16" s="9">
        <f t="shared" si="6"/>
        <v>0.4970223838017761</v>
      </c>
      <c r="V16" s="10">
        <f t="shared" si="7"/>
        <v>0.46441495453957982</v>
      </c>
      <c r="W16" s="9">
        <f t="shared" si="8"/>
        <v>0.34406576406262801</v>
      </c>
      <c r="Y16" s="21"/>
      <c r="Z16" s="21"/>
      <c r="AA16" s="21"/>
      <c r="AB16" s="21"/>
      <c r="AC16" s="22"/>
    </row>
    <row r="17" spans="2:29" ht="15" thickBot="1" x14ac:dyDescent="0.35">
      <c r="B17" s="3">
        <v>40</v>
      </c>
      <c r="C17" s="4">
        <v>11</v>
      </c>
      <c r="D17" s="5" t="s">
        <v>5</v>
      </c>
      <c r="E17" s="4">
        <v>40</v>
      </c>
      <c r="F17" s="5" t="s">
        <v>8</v>
      </c>
      <c r="H17" s="6" t="s">
        <v>15</v>
      </c>
      <c r="I17" s="6"/>
      <c r="J17" s="6"/>
      <c r="K17" s="6"/>
      <c r="L17" s="6"/>
      <c r="N17" s="11">
        <f t="shared" si="0"/>
        <v>0.5</v>
      </c>
      <c r="O17" s="9">
        <f t="shared" si="1"/>
        <v>0.6875</v>
      </c>
      <c r="P17" s="10">
        <f t="shared" si="2"/>
        <v>1</v>
      </c>
      <c r="Q17" s="9">
        <f t="shared" si="3"/>
        <v>0.5</v>
      </c>
      <c r="R17" s="10">
        <f t="shared" si="4"/>
        <v>1</v>
      </c>
      <c r="T17" s="13">
        <f t="shared" si="5"/>
        <v>0.20953818267800264</v>
      </c>
      <c r="U17" s="9">
        <f t="shared" si="6"/>
        <v>0.48079361476625287</v>
      </c>
      <c r="V17" s="10">
        <f t="shared" si="7"/>
        <v>0.2968164415931166</v>
      </c>
      <c r="W17" s="9">
        <f t="shared" si="8"/>
        <v>0.43820657229210969</v>
      </c>
      <c r="Y17" s="21" t="s">
        <v>37</v>
      </c>
      <c r="Z17" s="21"/>
      <c r="AA17" s="21"/>
      <c r="AB17" s="21"/>
      <c r="AC17" s="22"/>
    </row>
    <row r="18" spans="2:29" ht="15" thickBot="1" x14ac:dyDescent="0.35">
      <c r="B18" s="3">
        <v>34</v>
      </c>
      <c r="C18" s="4">
        <v>4</v>
      </c>
      <c r="D18" s="5" t="s">
        <v>5</v>
      </c>
      <c r="E18" s="4">
        <v>45</v>
      </c>
      <c r="F18" s="5" t="s">
        <v>6</v>
      </c>
      <c r="H18" s="6" t="s">
        <v>16</v>
      </c>
      <c r="I18" s="6"/>
      <c r="J18" s="6"/>
      <c r="K18" s="6"/>
      <c r="L18" s="6"/>
      <c r="N18" s="11">
        <f t="shared" si="0"/>
        <v>0.38</v>
      </c>
      <c r="O18" s="9">
        <f t="shared" si="1"/>
        <v>0.25</v>
      </c>
      <c r="P18" s="10">
        <f t="shared" si="2"/>
        <v>1</v>
      </c>
      <c r="Q18" s="9">
        <f t="shared" si="3"/>
        <v>0.5625</v>
      </c>
      <c r="R18" s="10">
        <f t="shared" si="4"/>
        <v>0</v>
      </c>
      <c r="T18" s="13">
        <f t="shared" si="5"/>
        <v>0.38849871299658129</v>
      </c>
      <c r="U18" s="9">
        <f t="shared" si="6"/>
        <v>0.58210823735796768</v>
      </c>
      <c r="V18" s="10">
        <f t="shared" si="7"/>
        <v>0.34272802628323235</v>
      </c>
      <c r="W18" s="9">
        <f t="shared" si="8"/>
        <v>0.43767853500028991</v>
      </c>
      <c r="Y18" s="21" t="s">
        <v>38</v>
      </c>
      <c r="Z18" s="21"/>
      <c r="AA18" s="21"/>
      <c r="AB18" s="21"/>
      <c r="AC18" s="22"/>
    </row>
    <row r="19" spans="2:29" ht="15" thickBot="1" x14ac:dyDescent="0.35">
      <c r="B19" s="3">
        <v>25</v>
      </c>
      <c r="C19" s="4">
        <v>9</v>
      </c>
      <c r="D19" s="5" t="s">
        <v>5</v>
      </c>
      <c r="E19" s="4">
        <v>35</v>
      </c>
      <c r="F19" s="5" t="s">
        <v>6</v>
      </c>
      <c r="H19" s="6" t="s">
        <v>17</v>
      </c>
      <c r="I19" s="6"/>
      <c r="J19" s="6"/>
      <c r="K19" s="6"/>
      <c r="L19" s="6"/>
      <c r="N19" s="11">
        <f t="shared" si="0"/>
        <v>0.2</v>
      </c>
      <c r="O19" s="9">
        <f t="shared" si="1"/>
        <v>0.5625</v>
      </c>
      <c r="P19" s="10">
        <f t="shared" si="2"/>
        <v>1</v>
      </c>
      <c r="Q19" s="9">
        <f t="shared" si="3"/>
        <v>0.4375</v>
      </c>
      <c r="R19" s="10">
        <f t="shared" si="4"/>
        <v>0</v>
      </c>
      <c r="T19" s="16">
        <f t="shared" si="5"/>
        <v>0.13346347815039136</v>
      </c>
      <c r="U19" s="17">
        <f t="shared" si="6"/>
        <v>0.26458694223260526</v>
      </c>
      <c r="V19" s="10">
        <f t="shared" si="7"/>
        <v>0.48076111531612037</v>
      </c>
      <c r="W19" s="18">
        <f t="shared" si="8"/>
        <v>0.13530059127734809</v>
      </c>
      <c r="Y19" s="21" t="s">
        <v>39</v>
      </c>
      <c r="Z19" s="21"/>
      <c r="AA19" s="21"/>
      <c r="AB19" s="21"/>
      <c r="AC19" s="22"/>
    </row>
    <row r="20" spans="2:29" ht="15" thickBot="1" x14ac:dyDescent="0.35">
      <c r="B20" s="3">
        <v>32</v>
      </c>
      <c r="C20" s="4">
        <v>9</v>
      </c>
      <c r="D20" s="5" t="s">
        <v>5</v>
      </c>
      <c r="E20" s="4">
        <v>40</v>
      </c>
      <c r="F20" s="5" t="s">
        <v>6</v>
      </c>
      <c r="H20" s="6" t="s">
        <v>18</v>
      </c>
      <c r="I20" s="6"/>
      <c r="J20" s="6"/>
      <c r="K20" s="6"/>
      <c r="L20" s="6"/>
      <c r="N20" s="11">
        <f t="shared" si="0"/>
        <v>0.34</v>
      </c>
      <c r="O20" s="9">
        <f t="shared" si="1"/>
        <v>0.5625</v>
      </c>
      <c r="P20" s="10">
        <f t="shared" si="2"/>
        <v>1</v>
      </c>
      <c r="Q20" s="9">
        <f t="shared" si="3"/>
        <v>0.5</v>
      </c>
      <c r="R20" s="10">
        <f t="shared" si="4"/>
        <v>0</v>
      </c>
      <c r="T20" s="15">
        <f t="shared" si="5"/>
        <v>7.4204110398279163E-2</v>
      </c>
      <c r="U20" s="9">
        <f t="shared" si="6"/>
        <v>0.3762479235823103</v>
      </c>
      <c r="V20" s="10">
        <f t="shared" si="7"/>
        <v>0.34354766772603768</v>
      </c>
      <c r="W20" s="9">
        <f t="shared" si="8"/>
        <v>0.26</v>
      </c>
    </row>
    <row r="21" spans="2:29" ht="15" thickBot="1" x14ac:dyDescent="0.35">
      <c r="B21" s="3">
        <v>38</v>
      </c>
      <c r="C21" s="4">
        <v>7</v>
      </c>
      <c r="D21" s="5" t="s">
        <v>5</v>
      </c>
      <c r="E21" s="4">
        <v>50</v>
      </c>
      <c r="F21" s="5" t="s">
        <v>6</v>
      </c>
      <c r="H21" s="6" t="s">
        <v>19</v>
      </c>
      <c r="I21" s="6"/>
      <c r="J21" s="6"/>
      <c r="K21" s="6"/>
      <c r="L21" s="6"/>
      <c r="N21" s="11">
        <f t="shared" si="0"/>
        <v>0.46</v>
      </c>
      <c r="O21" s="9">
        <f t="shared" si="1"/>
        <v>0.4375</v>
      </c>
      <c r="P21" s="10">
        <f t="shared" si="2"/>
        <v>1</v>
      </c>
      <c r="Q21" s="9">
        <f t="shared" si="3"/>
        <v>0.625</v>
      </c>
      <c r="R21" s="10">
        <f t="shared" si="4"/>
        <v>0</v>
      </c>
      <c r="T21" s="13">
        <f t="shared" si="5"/>
        <v>0.27637157958082448</v>
      </c>
      <c r="U21" s="9">
        <f t="shared" si="6"/>
        <v>0.57355252592940431</v>
      </c>
      <c r="V21" s="10">
        <f t="shared" si="7"/>
        <v>0.23584952830141512</v>
      </c>
      <c r="W21" s="9">
        <f t="shared" si="8"/>
        <v>0.41910619179391756</v>
      </c>
      <c r="Y21" s="1" t="s">
        <v>0</v>
      </c>
      <c r="Z21" s="2" t="s">
        <v>9</v>
      </c>
      <c r="AA21" s="2" t="s">
        <v>2</v>
      </c>
      <c r="AB21" s="2" t="s">
        <v>10</v>
      </c>
      <c r="AC21" s="23" t="s">
        <v>4</v>
      </c>
    </row>
    <row r="22" spans="2:29" ht="15" thickBot="1" x14ac:dyDescent="0.35">
      <c r="B22" s="3">
        <v>43</v>
      </c>
      <c r="C22" s="4">
        <v>14</v>
      </c>
      <c r="D22" s="5" t="s">
        <v>7</v>
      </c>
      <c r="E22" s="4">
        <v>45</v>
      </c>
      <c r="F22" s="5" t="s">
        <v>8</v>
      </c>
      <c r="N22" s="11">
        <f t="shared" si="0"/>
        <v>0.56000000000000005</v>
      </c>
      <c r="O22" s="9">
        <f t="shared" si="1"/>
        <v>0.875</v>
      </c>
      <c r="P22" s="10">
        <f t="shared" si="2"/>
        <v>0</v>
      </c>
      <c r="Q22" s="9">
        <f t="shared" si="3"/>
        <v>0.5625</v>
      </c>
      <c r="R22" s="10">
        <f t="shared" si="4"/>
        <v>1</v>
      </c>
      <c r="T22" s="13">
        <f t="shared" si="5"/>
        <v>1.064897295517272</v>
      </c>
      <c r="U22" s="9">
        <f t="shared" si="6"/>
        <v>1.1745318216208533</v>
      </c>
      <c r="V22" s="10">
        <f t="shared" si="7"/>
        <v>1.0978672506273242</v>
      </c>
      <c r="W22" s="9">
        <f t="shared" si="8"/>
        <v>1.1541067974845309</v>
      </c>
      <c r="Y22" s="8">
        <v>30</v>
      </c>
      <c r="Z22" s="9">
        <v>10</v>
      </c>
      <c r="AA22" s="10" t="s">
        <v>5</v>
      </c>
      <c r="AB22" s="9">
        <v>40</v>
      </c>
      <c r="AC22" s="17" t="s">
        <v>40</v>
      </c>
    </row>
    <row r="23" spans="2:29" ht="15" thickBot="1" x14ac:dyDescent="0.35">
      <c r="B23" s="3">
        <v>40</v>
      </c>
      <c r="C23" s="4">
        <v>16</v>
      </c>
      <c r="D23" s="5" t="s">
        <v>5</v>
      </c>
      <c r="E23" s="4">
        <v>60</v>
      </c>
      <c r="F23" s="5" t="s">
        <v>8</v>
      </c>
      <c r="N23" s="11">
        <f t="shared" si="0"/>
        <v>0.5</v>
      </c>
      <c r="O23" s="9">
        <f t="shared" si="1"/>
        <v>1</v>
      </c>
      <c r="P23" s="10">
        <f t="shared" si="2"/>
        <v>1</v>
      </c>
      <c r="Q23" s="9">
        <f t="shared" si="3"/>
        <v>0.75</v>
      </c>
      <c r="R23" s="10">
        <f t="shared" si="4"/>
        <v>1</v>
      </c>
      <c r="T23" s="13">
        <f t="shared" si="5"/>
        <v>0.4930770730829005</v>
      </c>
      <c r="U23" s="9">
        <f t="shared" si="6"/>
        <v>0.76591856616744836</v>
      </c>
      <c r="V23" s="10">
        <f t="shared" si="7"/>
        <v>0.63600805812505234</v>
      </c>
      <c r="W23" s="9">
        <f t="shared" si="8"/>
        <v>0.65597732430321098</v>
      </c>
      <c r="Y23" s="8">
        <v>22</v>
      </c>
      <c r="Z23" s="9">
        <v>10</v>
      </c>
      <c r="AA23" s="10" t="s">
        <v>5</v>
      </c>
      <c r="AB23" s="9">
        <v>15</v>
      </c>
      <c r="AC23" s="17" t="s">
        <v>40</v>
      </c>
    </row>
    <row r="24" spans="2:29" ht="15" thickBot="1" x14ac:dyDescent="0.35">
      <c r="B24" s="3">
        <v>54</v>
      </c>
      <c r="C24" s="4">
        <v>9</v>
      </c>
      <c r="D24" s="5" t="s">
        <v>7</v>
      </c>
      <c r="E24" s="4">
        <v>20</v>
      </c>
      <c r="F24" s="5" t="s">
        <v>6</v>
      </c>
      <c r="H24" s="7" t="s">
        <v>20</v>
      </c>
      <c r="I24" s="7"/>
      <c r="J24" s="7"/>
      <c r="K24" s="7"/>
      <c r="N24" s="11">
        <f t="shared" si="0"/>
        <v>0.78</v>
      </c>
      <c r="O24" s="9">
        <f t="shared" si="1"/>
        <v>0.5625</v>
      </c>
      <c r="P24" s="10">
        <f t="shared" si="2"/>
        <v>0</v>
      </c>
      <c r="Q24" s="9">
        <f t="shared" si="3"/>
        <v>0.25</v>
      </c>
      <c r="R24" s="10">
        <f t="shared" si="4"/>
        <v>0</v>
      </c>
      <c r="T24" s="13">
        <f t="shared" si="5"/>
        <v>1.1387740118214851</v>
      </c>
      <c r="U24" s="9">
        <f t="shared" si="6"/>
        <v>1.1905513428659849</v>
      </c>
      <c r="V24" s="10">
        <f t="shared" si="7"/>
        <v>1.0452392070717593</v>
      </c>
      <c r="W24" s="9">
        <f t="shared" si="8"/>
        <v>1.2459935794377113</v>
      </c>
      <c r="Y24" s="8">
        <v>48</v>
      </c>
      <c r="Z24" s="9">
        <v>7</v>
      </c>
      <c r="AA24" s="10" t="s">
        <v>5</v>
      </c>
      <c r="AB24" s="9">
        <v>40</v>
      </c>
      <c r="AC24" s="17" t="s">
        <v>40</v>
      </c>
    </row>
    <row r="25" spans="2:29" ht="15" thickBot="1" x14ac:dyDescent="0.35">
      <c r="B25" s="3">
        <v>35</v>
      </c>
      <c r="C25" s="4">
        <v>5</v>
      </c>
      <c r="D25" s="5" t="s">
        <v>5</v>
      </c>
      <c r="E25" s="4">
        <v>40</v>
      </c>
      <c r="F25" s="5" t="s">
        <v>6</v>
      </c>
      <c r="H25" s="7"/>
      <c r="I25" s="7"/>
      <c r="J25" s="7"/>
      <c r="K25" s="7"/>
      <c r="N25" s="11">
        <f t="shared" si="0"/>
        <v>0.4</v>
      </c>
      <c r="O25" s="9">
        <f t="shared" si="1"/>
        <v>0.3125</v>
      </c>
      <c r="P25" s="10">
        <f t="shared" si="2"/>
        <v>1</v>
      </c>
      <c r="Q25" s="9">
        <f t="shared" si="3"/>
        <v>0.5</v>
      </c>
      <c r="R25" s="10">
        <f t="shared" si="4"/>
        <v>0</v>
      </c>
      <c r="T25" s="13">
        <f t="shared" si="5"/>
        <v>0.32811011871016721</v>
      </c>
      <c r="U25" s="9">
        <f t="shared" si="6"/>
        <v>0.51274993905411637</v>
      </c>
      <c r="V25" s="10">
        <f t="shared" si="7"/>
        <v>0.28848743473503313</v>
      </c>
      <c r="W25" s="9">
        <f t="shared" si="8"/>
        <v>0.40607881008493907</v>
      </c>
      <c r="Y25" s="8">
        <v>19</v>
      </c>
      <c r="Z25" s="9">
        <v>9</v>
      </c>
      <c r="AA25" s="10" t="s">
        <v>5</v>
      </c>
      <c r="AB25" s="9">
        <v>40</v>
      </c>
      <c r="AC25" s="17" t="s">
        <v>40</v>
      </c>
    </row>
    <row r="26" spans="2:29" ht="15" thickBot="1" x14ac:dyDescent="0.35">
      <c r="B26" s="3">
        <v>43</v>
      </c>
      <c r="C26" s="4">
        <v>7</v>
      </c>
      <c r="D26" s="5" t="s">
        <v>5</v>
      </c>
      <c r="E26" s="4">
        <v>40</v>
      </c>
      <c r="F26" s="5" t="s">
        <v>6</v>
      </c>
      <c r="H26" s="7" t="s">
        <v>21</v>
      </c>
      <c r="I26" s="7"/>
      <c r="J26" s="7"/>
      <c r="K26" s="7"/>
      <c r="N26" s="11">
        <f t="shared" si="0"/>
        <v>0.56000000000000005</v>
      </c>
      <c r="O26" s="9">
        <f t="shared" si="1"/>
        <v>0.4375</v>
      </c>
      <c r="P26" s="10">
        <f t="shared" si="2"/>
        <v>1</v>
      </c>
      <c r="Q26" s="9">
        <f t="shared" si="3"/>
        <v>0.5</v>
      </c>
      <c r="R26" s="10">
        <f t="shared" si="4"/>
        <v>0</v>
      </c>
      <c r="T26" s="13">
        <f t="shared" si="5"/>
        <v>0.32055615732660642</v>
      </c>
      <c r="U26" s="9">
        <f t="shared" si="6"/>
        <v>0.5560687907084878</v>
      </c>
      <c r="V26" s="20">
        <f t="shared" si="7"/>
        <v>9.9999999999999978E-2</v>
      </c>
      <c r="W26" s="9">
        <f t="shared" si="8"/>
        <v>0.49600907249767118</v>
      </c>
    </row>
    <row r="27" spans="2:29" ht="15" thickBot="1" x14ac:dyDescent="0.35">
      <c r="B27" s="3">
        <v>59</v>
      </c>
      <c r="C27" s="4">
        <v>9</v>
      </c>
      <c r="D27" s="5" t="s">
        <v>7</v>
      </c>
      <c r="E27" s="4">
        <v>40</v>
      </c>
      <c r="F27" s="5" t="s">
        <v>6</v>
      </c>
      <c r="N27" s="11">
        <f t="shared" si="0"/>
        <v>0.88</v>
      </c>
      <c r="O27" s="9">
        <f t="shared" si="1"/>
        <v>0.5625</v>
      </c>
      <c r="P27" s="10">
        <f t="shared" si="2"/>
        <v>0</v>
      </c>
      <c r="Q27" s="9">
        <f t="shared" si="3"/>
        <v>0.5</v>
      </c>
      <c r="R27" s="10">
        <f t="shared" si="4"/>
        <v>0</v>
      </c>
      <c r="T27" s="13">
        <f t="shared" si="5"/>
        <v>1.1577159625745859</v>
      </c>
      <c r="U27" s="9">
        <f t="shared" si="6"/>
        <v>1.284197220056172</v>
      </c>
      <c r="V27" s="10">
        <f t="shared" si="7"/>
        <v>1.0315158748172517</v>
      </c>
      <c r="W27" s="9">
        <f t="shared" si="8"/>
        <v>1.2806248474865698</v>
      </c>
    </row>
    <row r="28" spans="2:29" ht="15" thickBot="1" x14ac:dyDescent="0.35">
      <c r="B28" s="3">
        <v>56</v>
      </c>
      <c r="C28" s="4">
        <v>13</v>
      </c>
      <c r="D28" s="5" t="s">
        <v>5</v>
      </c>
      <c r="E28" s="4">
        <v>40</v>
      </c>
      <c r="F28" s="5" t="s">
        <v>8</v>
      </c>
      <c r="H28" s="12" t="s">
        <v>22</v>
      </c>
      <c r="I28" s="12"/>
      <c r="J28" s="12"/>
      <c r="K28" s="12"/>
      <c r="L28" s="12"/>
      <c r="M28" s="12"/>
      <c r="N28" s="11">
        <f t="shared" si="0"/>
        <v>0.82</v>
      </c>
      <c r="O28" s="9">
        <f t="shared" si="1"/>
        <v>0.8125</v>
      </c>
      <c r="P28" s="10">
        <f t="shared" si="2"/>
        <v>1</v>
      </c>
      <c r="Q28" s="9">
        <f t="shared" si="3"/>
        <v>0.5</v>
      </c>
      <c r="R28" s="10">
        <f t="shared" si="4"/>
        <v>1</v>
      </c>
      <c r="T28" s="13">
        <f t="shared" si="5"/>
        <v>0.55277142654084432</v>
      </c>
      <c r="U28" s="9">
        <f t="shared" si="6"/>
        <v>0.77150016202201799</v>
      </c>
      <c r="V28" s="10">
        <f t="shared" si="7"/>
        <v>0.40770700263792375</v>
      </c>
      <c r="W28" s="9">
        <f t="shared" si="8"/>
        <v>0.78108898340714039</v>
      </c>
    </row>
    <row r="29" spans="2:29" ht="15" thickBot="1" x14ac:dyDescent="0.35">
      <c r="B29" s="3">
        <v>19</v>
      </c>
      <c r="C29" s="4">
        <v>9</v>
      </c>
      <c r="D29" s="5" t="s">
        <v>5</v>
      </c>
      <c r="E29" s="4">
        <v>40</v>
      </c>
      <c r="F29" s="5" t="s">
        <v>6</v>
      </c>
      <c r="H29" s="12" t="s">
        <v>23</v>
      </c>
      <c r="I29" s="12"/>
      <c r="J29" s="12"/>
      <c r="K29" s="12"/>
      <c r="L29" s="12"/>
      <c r="M29" s="12"/>
      <c r="N29" s="11">
        <f t="shared" si="0"/>
        <v>0.08</v>
      </c>
      <c r="O29" s="9">
        <f t="shared" si="1"/>
        <v>0.5625</v>
      </c>
      <c r="P29" s="10">
        <f t="shared" si="2"/>
        <v>1</v>
      </c>
      <c r="Q29" s="9">
        <f t="shared" si="3"/>
        <v>0.5</v>
      </c>
      <c r="R29" s="10">
        <f t="shared" si="4"/>
        <v>0</v>
      </c>
      <c r="T29" s="13">
        <f t="shared" si="5"/>
        <v>0.22870559678328817</v>
      </c>
      <c r="U29" s="18">
        <f t="shared" si="6"/>
        <v>0.32428768092544002</v>
      </c>
      <c r="V29" s="10">
        <f t="shared" si="7"/>
        <v>0.59331694733927842</v>
      </c>
      <c r="W29" s="17">
        <f t="shared" si="8"/>
        <v>0</v>
      </c>
    </row>
    <row r="30" spans="2:29" ht="15" thickBot="1" x14ac:dyDescent="0.35">
      <c r="B30" s="3">
        <v>54</v>
      </c>
      <c r="C30" s="4">
        <v>10</v>
      </c>
      <c r="D30" s="5" t="s">
        <v>5</v>
      </c>
      <c r="E30" s="4">
        <v>60</v>
      </c>
      <c r="F30" s="5" t="s">
        <v>8</v>
      </c>
      <c r="H30" s="12" t="s">
        <v>24</v>
      </c>
      <c r="I30" s="12"/>
      <c r="J30" s="12"/>
      <c r="K30" s="12"/>
      <c r="L30" s="12"/>
      <c r="M30" s="12"/>
      <c r="N30" s="11">
        <f t="shared" si="0"/>
        <v>0.78</v>
      </c>
      <c r="O30" s="9">
        <f t="shared" si="1"/>
        <v>0.625</v>
      </c>
      <c r="P30" s="10">
        <f t="shared" si="2"/>
        <v>1</v>
      </c>
      <c r="Q30" s="9">
        <f t="shared" si="3"/>
        <v>0.75</v>
      </c>
      <c r="R30" s="10">
        <f t="shared" si="4"/>
        <v>1</v>
      </c>
      <c r="T30" s="13">
        <f t="shared" si="5"/>
        <v>0.54120236510939235</v>
      </c>
      <c r="U30" s="9">
        <f t="shared" si="6"/>
        <v>0.85206000375560409</v>
      </c>
      <c r="V30" s="10">
        <f t="shared" si="7"/>
        <v>0.33474803957603694</v>
      </c>
      <c r="W30" s="9">
        <f t="shared" si="8"/>
        <v>0.74592643739178466</v>
      </c>
    </row>
    <row r="31" spans="2:29" ht="15" thickBot="1" x14ac:dyDescent="0.35">
      <c r="B31" s="3">
        <v>39</v>
      </c>
      <c r="C31" s="4">
        <v>9</v>
      </c>
      <c r="D31" s="5" t="s">
        <v>5</v>
      </c>
      <c r="E31" s="4">
        <v>80</v>
      </c>
      <c r="F31" s="5" t="s">
        <v>6</v>
      </c>
      <c r="H31" s="12" t="s">
        <v>25</v>
      </c>
      <c r="I31" s="12"/>
      <c r="J31" s="12"/>
      <c r="K31" s="12"/>
      <c r="L31" s="12"/>
      <c r="M31" s="12"/>
      <c r="N31" s="11">
        <f>(B3-15)/50</f>
        <v>0.48</v>
      </c>
      <c r="O31" s="9">
        <f t="shared" si="1"/>
        <v>0.5625</v>
      </c>
      <c r="P31" s="10">
        <f t="shared" si="2"/>
        <v>1</v>
      </c>
      <c r="Q31" s="9">
        <f t="shared" si="3"/>
        <v>1</v>
      </c>
      <c r="R31" s="10">
        <f t="shared" si="4"/>
        <v>0</v>
      </c>
      <c r="T31" s="13">
        <f t="shared" si="5"/>
        <v>0.53507592919136249</v>
      </c>
      <c r="U31" s="9">
        <f t="shared" si="6"/>
        <v>0.88298499420998089</v>
      </c>
      <c r="V31" s="10">
        <f t="shared" si="7"/>
        <v>0.54591666030631458</v>
      </c>
      <c r="W31" s="9">
        <f t="shared" si="8"/>
        <v>0.6403124237432849</v>
      </c>
    </row>
    <row r="33" spans="9:22" x14ac:dyDescent="0.3">
      <c r="I33" s="12"/>
      <c r="U33" s="25" t="s">
        <v>41</v>
      </c>
      <c r="V33" s="25"/>
    </row>
    <row r="34" spans="9:22" x14ac:dyDescent="0.3">
      <c r="I34" s="12"/>
      <c r="U34" s="24" t="s">
        <v>42</v>
      </c>
      <c r="V34" s="24"/>
    </row>
    <row r="35" spans="9:22" x14ac:dyDescent="0.3">
      <c r="I35" s="12"/>
    </row>
    <row r="36" spans="9:22" x14ac:dyDescent="0.3">
      <c r="I36" s="12"/>
    </row>
  </sheetData>
  <mergeCells count="6">
    <mergeCell ref="B1:F1"/>
    <mergeCell ref="H2:K2"/>
    <mergeCell ref="H9:K9"/>
    <mergeCell ref="N1:R1"/>
    <mergeCell ref="T1:W1"/>
    <mergeCell ref="H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2019-11-04T21:04:58Z</dcterms:created>
  <dcterms:modified xsi:type="dcterms:W3CDTF">2019-11-04T23:40:28Z</dcterms:modified>
</cp:coreProperties>
</file>