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yomThakker\AppData\Local\Packages\CanonicalGroupLimited.UbuntuonWindows_79rhkp1fndgsc\LocalState\rootfs\home\vyom\P2P-RNFA\P2P-RNFA\"/>
    </mc:Choice>
  </mc:AlternateContent>
  <xr:revisionPtr revIDLastSave="0" documentId="13_ncr:1_{3F148555-4EA8-4CB1-A717-A6DE7F08086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toichMatrix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35" i="1" l="1"/>
  <c r="AL35" i="1"/>
  <c r="AK35" i="1"/>
  <c r="AO25" i="1"/>
  <c r="AM25" i="1"/>
  <c r="AL25" i="1"/>
  <c r="AK25" i="1"/>
  <c r="AJ25" i="1"/>
  <c r="AI25" i="1"/>
  <c r="AH25" i="1"/>
  <c r="AC25" i="1"/>
  <c r="AB25" i="1"/>
  <c r="AA25" i="1"/>
  <c r="Z24" i="1"/>
  <c r="Z25" i="1"/>
  <c r="Y25" i="1"/>
  <c r="X25" i="1"/>
  <c r="W25" i="1"/>
  <c r="V24" i="1"/>
  <c r="V25" i="1"/>
  <c r="U25" i="1"/>
  <c r="T25" i="1"/>
  <c r="S25" i="1"/>
  <c r="R25" i="1"/>
  <c r="Q24" i="1"/>
  <c r="Q25" i="1"/>
  <c r="P24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J2" i="1"/>
  <c r="AI2" i="1"/>
  <c r="AH2" i="1"/>
</calcChain>
</file>

<file path=xl/sharedStrings.xml><?xml version="1.0" encoding="utf-8"?>
<sst xmlns="http://schemas.openxmlformats.org/spreadsheetml/2006/main" count="110" uniqueCount="110">
  <si>
    <t>S1   IA,mol</t>
  </si>
  <si>
    <t>S2  2-methylsuccinic acid,mole</t>
  </si>
  <si>
    <t>S3  4-hydroxy-3-methylbutanoic acid,mole</t>
  </si>
  <si>
    <t>S4  2-methylbutane-1,4-diol,mole</t>
  </si>
  <si>
    <r>
      <t>S5  3-MTHF(</t>
    </r>
    <r>
      <rPr>
        <sz val="11"/>
        <color rgb="FFFF0000"/>
        <rFont val="Calibri"/>
        <family val="2"/>
        <scheme val="minor"/>
      </rPr>
      <t>objective</t>
    </r>
    <r>
      <rPr>
        <sz val="11"/>
        <color theme="1"/>
        <rFont val="Calibri"/>
        <family val="2"/>
        <scheme val="minor"/>
      </rPr>
      <t>),mole</t>
    </r>
  </si>
  <si>
    <t>S6  3-methyldihydrofuran-2(3H)-one,mole</t>
  </si>
  <si>
    <t>S7  3-methylenedihydrofuran-2,5-dione,mole</t>
  </si>
  <si>
    <t>S8  3-methyldihydrofuran-2,5-dione,mole</t>
  </si>
  <si>
    <t>S9  4-ethoxy-2-methylene-4-oxobutanoic acid</t>
  </si>
  <si>
    <t>S10  ethyl 3-(hydroxymethyl)but-3-enoate</t>
  </si>
  <si>
    <t>S11  4-methylenedihydrofuran-2(3H)-one</t>
  </si>
  <si>
    <t>S12  Citraconic acid</t>
  </si>
  <si>
    <t>S13  3-methylfuran-2,5-dione</t>
  </si>
  <si>
    <t>S14  4-methylfuran-2(5H)-one</t>
  </si>
  <si>
    <t>S15  Mesaconic acid</t>
  </si>
  <si>
    <t>S16  Succinic acid</t>
  </si>
  <si>
    <t>S17  4-methoxy-4-oxobutanoic acid</t>
  </si>
  <si>
    <t>S18  Dimethyl succinate</t>
  </si>
  <si>
    <t>S19  methanol</t>
  </si>
  <si>
    <t>S20  ethanol</t>
  </si>
  <si>
    <t>S21  hydrogen(M),mole</t>
  </si>
  <si>
    <t>S22  water,mole</t>
  </si>
  <si>
    <t>S23 energy, MJ</t>
  </si>
  <si>
    <t>S24 cost,$</t>
  </si>
  <si>
    <t>S25 Petroleum(M),kg</t>
  </si>
  <si>
    <t>S26 Natural Gas(M),kg</t>
  </si>
  <si>
    <t>S27 Coal(M),kg</t>
  </si>
  <si>
    <t>S28 Biodiesel(M),kg</t>
  </si>
  <si>
    <t>S29 CO2 intensity, kg CO2e</t>
  </si>
  <si>
    <t>S30 corn, kg</t>
  </si>
  <si>
    <t>S31 apple, kg</t>
  </si>
  <si>
    <t>S32 banana, kg</t>
  </si>
  <si>
    <t>S33 land , m2</t>
  </si>
  <si>
    <t>S34 Eutrophication Potential, kg PO4e</t>
  </si>
  <si>
    <t>S35 wetland, m2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</si>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</sst>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ck">
        <color rgb="FFFF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ck">
        <color rgb="FF7030A0"/>
      </left>
      <right style="thin">
        <color indexed="64"/>
      </right>
      <top style="thick">
        <color rgb="FF7030A0"/>
      </top>
      <bottom style="thin">
        <color indexed="64"/>
      </bottom>
      <diagonal/>
    </border>
    <border>
      <left style="thin">
        <color indexed="64"/>
      </left>
      <right style="thick">
        <color rgb="FF7030A0"/>
      </right>
      <top style="thick">
        <color rgb="FF7030A0"/>
      </top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ck">
        <color rgb="FFFF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rgb="FF7030A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7030A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rgb="FF00B050"/>
      </left>
      <right style="thin">
        <color indexed="64"/>
      </right>
      <top style="thick">
        <color rgb="FF00B05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00B050"/>
      </top>
      <bottom style="thin">
        <color indexed="64"/>
      </bottom>
      <diagonal/>
    </border>
    <border>
      <left style="thin">
        <color indexed="64"/>
      </left>
      <right style="thick">
        <color rgb="FF00B050"/>
      </right>
      <top style="thick">
        <color rgb="FF00B050"/>
      </top>
      <bottom style="thin">
        <color indexed="64"/>
      </bottom>
      <diagonal/>
    </border>
    <border>
      <left style="thick">
        <color rgb="FF00B05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B050"/>
      </right>
      <top style="thin">
        <color indexed="64"/>
      </top>
      <bottom style="thin">
        <color indexed="64"/>
      </bottom>
      <diagonal/>
    </border>
    <border>
      <left style="thick">
        <color rgb="FF00B050"/>
      </left>
      <right style="thin">
        <color indexed="64"/>
      </right>
      <top style="thin">
        <color indexed="64"/>
      </top>
      <bottom style="thick">
        <color rgb="FF00B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00B050"/>
      </bottom>
      <diagonal/>
    </border>
    <border>
      <left style="thin">
        <color indexed="64"/>
      </left>
      <right style="thick">
        <color rgb="FF00B050"/>
      </right>
      <top style="thin">
        <color indexed="64"/>
      </top>
      <bottom style="thick">
        <color rgb="FF00B05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rgb="FF0070C0"/>
      </left>
      <right style="thin">
        <color indexed="64"/>
      </right>
      <top style="thick">
        <color rgb="FF0070C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0070C0"/>
      </top>
      <bottom style="thin">
        <color indexed="64"/>
      </bottom>
      <diagonal/>
    </border>
    <border>
      <left style="thin">
        <color indexed="64"/>
      </left>
      <right/>
      <top style="thick">
        <color rgb="FF0070C0"/>
      </top>
      <bottom style="thin">
        <color indexed="64"/>
      </bottom>
      <diagonal/>
    </border>
    <border>
      <left style="thick">
        <color rgb="FF0070C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70C0"/>
      </left>
      <right style="thin">
        <color indexed="64"/>
      </right>
      <top style="thin">
        <color indexed="64"/>
      </top>
      <bottom style="thick">
        <color rgb="FF007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0070C0"/>
      </bottom>
      <diagonal/>
    </border>
    <border>
      <left style="thin">
        <color indexed="64"/>
      </left>
      <right/>
      <top style="thin">
        <color indexed="64"/>
      </top>
      <bottom style="thick">
        <color rgb="FF0070C0"/>
      </bottom>
      <diagonal/>
    </border>
    <border>
      <left style="thick">
        <color rgb="FF7030A0"/>
      </left>
      <right style="thin">
        <color indexed="64"/>
      </right>
      <top style="thin">
        <color indexed="64"/>
      </top>
      <bottom style="thick">
        <color rgb="FF7030A0"/>
      </bottom>
      <diagonal/>
    </border>
    <border>
      <left style="thin">
        <color indexed="64"/>
      </left>
      <right style="thick">
        <color rgb="FF7030A0"/>
      </right>
      <top style="thin">
        <color indexed="64"/>
      </top>
      <bottom style="thick">
        <color rgb="FF7030A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3" xfId="0" applyBorder="1"/>
    <xf numFmtId="0" fontId="0" fillId="2" borderId="4" xfId="0" applyFont="1" applyFill="1" applyBorder="1"/>
    <xf numFmtId="0" fontId="0" fillId="2" borderId="5" xfId="0" applyFill="1" applyBorder="1"/>
    <xf numFmtId="0" fontId="0" fillId="0" borderId="5" xfId="0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Border="1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2" borderId="8" xfId="0" applyFont="1" applyFill="1" applyBorder="1"/>
    <xf numFmtId="0" fontId="0" fillId="0" borderId="9" xfId="0" applyFill="1" applyBorder="1"/>
    <xf numFmtId="0" fontId="0" fillId="0" borderId="8" xfId="0" applyBorder="1"/>
    <xf numFmtId="0" fontId="0" fillId="2" borderId="9" xfId="0" applyFill="1" applyBorder="1"/>
    <xf numFmtId="0" fontId="0" fillId="0" borderId="3" xfId="0" applyFill="1" applyBorder="1"/>
    <xf numFmtId="0" fontId="0" fillId="2" borderId="8" xfId="0" applyFill="1" applyBorder="1"/>
    <xf numFmtId="0" fontId="0" fillId="0" borderId="2" xfId="0" applyBorder="1"/>
    <xf numFmtId="0" fontId="0" fillId="0" borderId="2" xfId="0" applyFill="1" applyBorder="1"/>
    <xf numFmtId="0" fontId="0" fillId="2" borderId="7" xfId="0" applyFill="1" applyBorder="1"/>
    <xf numFmtId="0" fontId="0" fillId="0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16" xfId="0" applyFill="1" applyBorder="1"/>
    <xf numFmtId="0" fontId="0" fillId="2" borderId="17" xfId="0" applyFill="1" applyBorder="1"/>
    <xf numFmtId="0" fontId="0" fillId="0" borderId="18" xfId="0" applyBorder="1"/>
    <xf numFmtId="0" fontId="0" fillId="0" borderId="18" xfId="0" applyFill="1" applyBorder="1"/>
    <xf numFmtId="0" fontId="0" fillId="0" borderId="19" xfId="0" applyFill="1" applyBorder="1"/>
    <xf numFmtId="0" fontId="0" fillId="2" borderId="20" xfId="0" applyFill="1" applyBorder="1"/>
    <xf numFmtId="0" fontId="0" fillId="0" borderId="21" xfId="0" applyBorder="1"/>
    <xf numFmtId="0" fontId="0" fillId="0" borderId="21" xfId="0" applyFill="1" applyBorder="1"/>
    <xf numFmtId="0" fontId="0" fillId="0" borderId="22" xfId="0" applyBorder="1"/>
    <xf numFmtId="0" fontId="0" fillId="0" borderId="7" xfId="0" applyFill="1" applyBorder="1"/>
    <xf numFmtId="0" fontId="0" fillId="0" borderId="16" xfId="0" applyBorder="1"/>
    <xf numFmtId="0" fontId="0" fillId="0" borderId="17" xfId="0" applyFill="1" applyBorder="1"/>
    <xf numFmtId="0" fontId="0" fillId="0" borderId="23" xfId="0" applyBorder="1"/>
    <xf numFmtId="0" fontId="0" fillId="0" borderId="24" xfId="0" applyBorder="1"/>
    <xf numFmtId="0" fontId="0" fillId="2" borderId="24" xfId="0" applyFill="1" applyBorder="1"/>
    <xf numFmtId="0" fontId="0" fillId="2" borderId="25" xfId="0" applyFill="1" applyBorder="1"/>
    <xf numFmtId="0" fontId="0" fillId="2" borderId="26" xfId="0" applyFill="1" applyBorder="1"/>
    <xf numFmtId="0" fontId="0" fillId="2" borderId="27" xfId="0" applyFill="1" applyBorder="1"/>
    <xf numFmtId="0" fontId="0" fillId="0" borderId="15" xfId="0" applyFill="1" applyBorder="1"/>
    <xf numFmtId="0" fontId="0" fillId="0" borderId="28" xfId="0" applyFill="1" applyBorder="1"/>
    <xf numFmtId="0" fontId="0" fillId="0" borderId="19" xfId="0" applyBorder="1"/>
    <xf numFmtId="0" fontId="0" fillId="2" borderId="29" xfId="0" applyFill="1" applyBorder="1"/>
    <xf numFmtId="0" fontId="0" fillId="0" borderId="30" xfId="0" applyFill="1" applyBorder="1"/>
    <xf numFmtId="0" fontId="0" fillId="2" borderId="30" xfId="0" applyFill="1" applyBorder="1"/>
    <xf numFmtId="0" fontId="0" fillId="0" borderId="31" xfId="0" applyFill="1" applyBorder="1"/>
    <xf numFmtId="0" fontId="0" fillId="0" borderId="16" xfId="0" applyFill="1" applyBorder="1"/>
    <xf numFmtId="0" fontId="0" fillId="0" borderId="32" xfId="0" applyBorder="1"/>
    <xf numFmtId="0" fontId="2" fillId="0" borderId="1" xfId="0" applyFont="1" applyFill="1" applyBorder="1"/>
    <xf numFmtId="0" fontId="0" fillId="0" borderId="33" xfId="0" applyBorder="1"/>
    <xf numFmtId="0" fontId="0" fillId="0" borderId="34" xfId="0" applyBorder="1"/>
    <xf numFmtId="0" fontId="0" fillId="2" borderId="34" xfId="0" applyFill="1" applyBorder="1"/>
    <xf numFmtId="0" fontId="0" fillId="0" borderId="35" xfId="0" applyFill="1" applyBorder="1"/>
    <xf numFmtId="11" fontId="0" fillId="2" borderId="16" xfId="0" applyNumberFormat="1" applyFill="1" applyBorder="1"/>
    <xf numFmtId="0" fontId="0" fillId="2" borderId="36" xfId="0" applyFill="1" applyBorder="1"/>
    <xf numFmtId="0" fontId="0" fillId="0" borderId="37" xfId="0" applyFill="1" applyBorder="1"/>
    <xf numFmtId="0" fontId="0" fillId="0" borderId="0" xfId="0" applyAlignment="1">
      <alignment horizontal="center"/>
    </xf>
    <xf numFmtId="0" fontId="0" fillId="0" borderId="0" xfId="0" applyFill="1"/>
    <xf numFmtId="0" fontId="0" fillId="0" borderId="38" xfId="0" applyBorder="1"/>
    <xf numFmtId="0" fontId="0" fillId="0" borderId="3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7"/>
  <sheetViews>
    <sheetView tabSelected="1" topLeftCell="A22" zoomScale="130" zoomScaleNormal="130" workbookViewId="0">
      <pane xSplit="1" topLeftCell="AF1" activePane="topRight" state="frozen"/>
      <selection pane="topRight" activeCell="AP30" sqref="AP30"/>
    </sheetView>
  </sheetViews>
  <sheetFormatPr defaultRowHeight="14.4" x14ac:dyDescent="0.3"/>
  <cols>
    <col min="1" max="1" width="42.44140625" bestFit="1" customWidth="1"/>
    <col min="2" max="2" width="42.44140625" customWidth="1"/>
  </cols>
  <sheetData>
    <row r="1" spans="1:42" ht="15" thickBot="1" x14ac:dyDescent="0.35">
      <c r="A1" s="63"/>
      <c r="B1" s="63"/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s="64" t="s">
        <v>46</v>
      </c>
      <c r="O1" t="s">
        <v>47</v>
      </c>
      <c r="P1" s="64" t="s">
        <v>48</v>
      </c>
      <c r="Q1" t="s">
        <v>49</v>
      </c>
      <c r="R1" s="64" t="s">
        <v>50</v>
      </c>
      <c r="S1" t="s">
        <v>51</v>
      </c>
      <c r="T1" s="64" t="s">
        <v>52</v>
      </c>
      <c r="U1" t="s">
        <v>53</v>
      </c>
      <c r="V1" s="64" t="s">
        <v>54</v>
      </c>
      <c r="W1" t="s">
        <v>55</v>
      </c>
      <c r="X1" s="64" t="s">
        <v>56</v>
      </c>
      <c r="Y1" t="s">
        <v>57</v>
      </c>
      <c r="Z1" s="64" t="s">
        <v>58</v>
      </c>
      <c r="AA1" t="s">
        <v>59</v>
      </c>
      <c r="AB1" s="64" t="s">
        <v>60</v>
      </c>
      <c r="AC1" t="s">
        <v>61</v>
      </c>
      <c r="AD1" s="64" t="s">
        <v>62</v>
      </c>
      <c r="AE1" t="s">
        <v>63</v>
      </c>
      <c r="AF1" s="64" t="s">
        <v>64</v>
      </c>
      <c r="AG1" t="s">
        <v>65</v>
      </c>
      <c r="AH1" s="64" t="s">
        <v>66</v>
      </c>
      <c r="AI1" t="s">
        <v>67</v>
      </c>
      <c r="AJ1" s="64" t="s">
        <v>68</v>
      </c>
      <c r="AK1" t="s">
        <v>69</v>
      </c>
      <c r="AL1" s="64" t="s">
        <v>70</v>
      </c>
      <c r="AM1" t="s">
        <v>71</v>
      </c>
      <c r="AN1" s="64" t="s">
        <v>72</v>
      </c>
      <c r="AO1" t="s">
        <v>73</v>
      </c>
      <c r="AP1" t="s">
        <v>74</v>
      </c>
    </row>
    <row r="2" spans="1:42" ht="15" thickTop="1" x14ac:dyDescent="0.3">
      <c r="A2" s="1" t="s">
        <v>0</v>
      </c>
      <c r="B2" s="65" t="s">
        <v>75</v>
      </c>
      <c r="C2" s="2">
        <v>-1</v>
      </c>
      <c r="D2" s="3">
        <v>-1</v>
      </c>
      <c r="E2" s="3">
        <v>-1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5">
        <v>0</v>
      </c>
      <c r="O2" s="3">
        <v>-1</v>
      </c>
      <c r="P2" s="3">
        <v>-1</v>
      </c>
      <c r="Q2" s="3">
        <v>-1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6">
        <v>0</v>
      </c>
      <c r="AD2" s="7">
        <v>0</v>
      </c>
      <c r="AE2" s="8">
        <v>0</v>
      </c>
      <c r="AF2" s="8">
        <v>0</v>
      </c>
      <c r="AG2" s="8">
        <v>0</v>
      </c>
      <c r="AH2" s="9">
        <f>94.575/130</f>
        <v>0.72750000000000004</v>
      </c>
      <c r="AI2" s="9">
        <f>26.25/130</f>
        <v>0.20192307692307693</v>
      </c>
      <c r="AJ2" s="9">
        <f>56.25/130</f>
        <v>0.43269230769230771</v>
      </c>
      <c r="AK2" s="8">
        <v>0</v>
      </c>
      <c r="AL2" s="8">
        <v>0</v>
      </c>
      <c r="AM2" s="8">
        <v>0</v>
      </c>
      <c r="AN2" s="8">
        <v>0</v>
      </c>
      <c r="AO2" s="8">
        <v>0</v>
      </c>
      <c r="AP2" s="10">
        <v>0</v>
      </c>
    </row>
    <row r="3" spans="1:42" x14ac:dyDescent="0.3">
      <c r="A3" s="1" t="s">
        <v>1</v>
      </c>
      <c r="B3" s="66" t="s">
        <v>76</v>
      </c>
      <c r="C3" s="11">
        <v>1</v>
      </c>
      <c r="D3" s="8">
        <v>0</v>
      </c>
      <c r="E3" s="8">
        <v>0</v>
      </c>
      <c r="F3" s="9">
        <v>-1</v>
      </c>
      <c r="G3" s="9">
        <v>-1</v>
      </c>
      <c r="H3" s="9">
        <v>-1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2">
        <v>0</v>
      </c>
      <c r="AD3" s="7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10">
        <v>0</v>
      </c>
    </row>
    <row r="4" spans="1:42" x14ac:dyDescent="0.3">
      <c r="A4" s="1" t="s">
        <v>2</v>
      </c>
      <c r="B4" s="66" t="s">
        <v>77</v>
      </c>
      <c r="C4" s="13">
        <v>0</v>
      </c>
      <c r="D4" s="8">
        <v>0</v>
      </c>
      <c r="E4" s="8">
        <v>0</v>
      </c>
      <c r="F4" s="9">
        <v>1</v>
      </c>
      <c r="G4" s="8">
        <v>0</v>
      </c>
      <c r="H4" s="8">
        <v>0</v>
      </c>
      <c r="I4" s="8">
        <v>0</v>
      </c>
      <c r="J4" s="8">
        <v>0</v>
      </c>
      <c r="K4" s="9">
        <v>-1</v>
      </c>
      <c r="L4" s="8">
        <v>0</v>
      </c>
      <c r="M4" s="8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2">
        <v>0</v>
      </c>
      <c r="AD4" s="7">
        <v>0</v>
      </c>
      <c r="AE4" s="8">
        <v>0</v>
      </c>
      <c r="AF4" s="8">
        <v>0</v>
      </c>
      <c r="AG4" s="8">
        <v>0</v>
      </c>
      <c r="AH4" s="8">
        <v>0</v>
      </c>
      <c r="AI4" s="8">
        <v>0</v>
      </c>
      <c r="AJ4" s="8">
        <v>0</v>
      </c>
      <c r="AK4" s="8">
        <v>0</v>
      </c>
      <c r="AL4" s="8">
        <v>0</v>
      </c>
      <c r="AM4" s="8">
        <v>0</v>
      </c>
      <c r="AN4" s="8">
        <v>0</v>
      </c>
      <c r="AO4" s="8">
        <v>0</v>
      </c>
      <c r="AP4" s="10">
        <v>0</v>
      </c>
    </row>
    <row r="5" spans="1:42" x14ac:dyDescent="0.3">
      <c r="A5" s="1" t="s">
        <v>3</v>
      </c>
      <c r="B5" s="65" t="s">
        <v>78</v>
      </c>
      <c r="C5" s="13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9">
        <v>1</v>
      </c>
      <c r="L5" s="9">
        <v>1</v>
      </c>
      <c r="M5" s="9">
        <v>-1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2">
        <v>0</v>
      </c>
      <c r="AD5" s="7">
        <v>0</v>
      </c>
      <c r="AE5" s="8">
        <v>0</v>
      </c>
      <c r="AF5" s="8">
        <v>0</v>
      </c>
      <c r="AG5" s="8">
        <v>0</v>
      </c>
      <c r="AH5" s="8">
        <v>0</v>
      </c>
      <c r="AI5" s="8">
        <v>0</v>
      </c>
      <c r="AJ5" s="8">
        <v>0</v>
      </c>
      <c r="AK5" s="8">
        <v>0</v>
      </c>
      <c r="AL5" s="8">
        <v>0</v>
      </c>
      <c r="AM5" s="8">
        <v>0</v>
      </c>
      <c r="AN5" s="8">
        <v>0</v>
      </c>
      <c r="AO5" s="8">
        <v>0</v>
      </c>
      <c r="AP5" s="10">
        <v>0</v>
      </c>
    </row>
    <row r="6" spans="1:42" x14ac:dyDescent="0.3">
      <c r="A6" s="1" t="s">
        <v>4</v>
      </c>
      <c r="B6" s="66" t="s">
        <v>79</v>
      </c>
      <c r="C6" s="13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9">
        <v>1</v>
      </c>
      <c r="N6" s="9">
        <v>1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2">
        <v>0</v>
      </c>
      <c r="AD6" s="7">
        <v>0</v>
      </c>
      <c r="AE6" s="8">
        <v>0</v>
      </c>
      <c r="AF6" s="8">
        <v>0</v>
      </c>
      <c r="AG6" s="8">
        <v>0</v>
      </c>
      <c r="AH6" s="8">
        <v>0</v>
      </c>
      <c r="AI6" s="8">
        <v>0</v>
      </c>
      <c r="AJ6" s="8">
        <v>0</v>
      </c>
      <c r="AK6" s="8">
        <v>0</v>
      </c>
      <c r="AL6" s="8">
        <v>0</v>
      </c>
      <c r="AM6" s="8">
        <v>0</v>
      </c>
      <c r="AN6" s="8">
        <v>0</v>
      </c>
      <c r="AO6" s="8">
        <v>0</v>
      </c>
      <c r="AP6" s="10">
        <v>0</v>
      </c>
    </row>
    <row r="7" spans="1:42" x14ac:dyDescent="0.3">
      <c r="A7" s="1" t="s">
        <v>5</v>
      </c>
      <c r="B7" s="66" t="s">
        <v>80</v>
      </c>
      <c r="C7" s="13">
        <v>0</v>
      </c>
      <c r="D7" s="9">
        <v>1</v>
      </c>
      <c r="E7" s="8">
        <v>0</v>
      </c>
      <c r="F7" s="8">
        <v>0</v>
      </c>
      <c r="G7" s="9">
        <v>1</v>
      </c>
      <c r="H7" s="8">
        <v>0</v>
      </c>
      <c r="I7" s="8">
        <v>0</v>
      </c>
      <c r="J7" s="9">
        <v>1</v>
      </c>
      <c r="K7" s="8">
        <v>0</v>
      </c>
      <c r="L7" s="9">
        <v>-1</v>
      </c>
      <c r="M7" s="8">
        <v>0</v>
      </c>
      <c r="N7" s="9">
        <v>-1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9">
        <v>1</v>
      </c>
      <c r="W7" s="10">
        <v>0</v>
      </c>
      <c r="X7" s="10">
        <v>0</v>
      </c>
      <c r="Y7" s="10">
        <v>0</v>
      </c>
      <c r="Z7" s="9">
        <v>1</v>
      </c>
      <c r="AA7" s="10">
        <v>0</v>
      </c>
      <c r="AB7" s="10">
        <v>0</v>
      </c>
      <c r="AC7" s="12">
        <v>0</v>
      </c>
      <c r="AD7" s="7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10">
        <v>0</v>
      </c>
    </row>
    <row r="8" spans="1:42" x14ac:dyDescent="0.3">
      <c r="A8" s="1" t="s">
        <v>6</v>
      </c>
      <c r="B8" s="65" t="s">
        <v>81</v>
      </c>
      <c r="C8" s="13">
        <v>0</v>
      </c>
      <c r="D8" s="8">
        <v>0</v>
      </c>
      <c r="E8" s="9">
        <v>1</v>
      </c>
      <c r="F8" s="8">
        <v>0</v>
      </c>
      <c r="G8" s="8">
        <v>0</v>
      </c>
      <c r="H8" s="8">
        <v>0</v>
      </c>
      <c r="I8" s="9">
        <v>-1</v>
      </c>
      <c r="J8" s="8">
        <v>0</v>
      </c>
      <c r="K8" s="8">
        <v>0</v>
      </c>
      <c r="L8" s="8">
        <v>0</v>
      </c>
      <c r="M8" s="8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2">
        <v>0</v>
      </c>
      <c r="AD8" s="7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v>0</v>
      </c>
      <c r="AN8" s="8">
        <v>0</v>
      </c>
      <c r="AO8" s="8">
        <v>0</v>
      </c>
      <c r="AP8" s="10">
        <v>0</v>
      </c>
    </row>
    <row r="9" spans="1:42" x14ac:dyDescent="0.3">
      <c r="A9" s="1" t="s">
        <v>7</v>
      </c>
      <c r="B9" s="66" t="s">
        <v>82</v>
      </c>
      <c r="C9" s="13">
        <v>0</v>
      </c>
      <c r="D9" s="8">
        <v>0</v>
      </c>
      <c r="E9" s="8">
        <v>0</v>
      </c>
      <c r="F9" s="8">
        <v>0</v>
      </c>
      <c r="G9" s="8">
        <v>0</v>
      </c>
      <c r="H9" s="9">
        <v>1</v>
      </c>
      <c r="I9" s="9">
        <v>1</v>
      </c>
      <c r="J9" s="9">
        <v>-1</v>
      </c>
      <c r="K9" s="8">
        <v>0</v>
      </c>
      <c r="L9" s="8">
        <v>0</v>
      </c>
      <c r="M9" s="8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2">
        <v>0</v>
      </c>
      <c r="AD9" s="7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  <c r="AL9" s="8">
        <v>0</v>
      </c>
      <c r="AM9" s="8">
        <v>0</v>
      </c>
      <c r="AN9" s="8">
        <v>0</v>
      </c>
      <c r="AO9" s="8">
        <v>0</v>
      </c>
      <c r="AP9" s="10">
        <v>0</v>
      </c>
    </row>
    <row r="10" spans="1:42" x14ac:dyDescent="0.3">
      <c r="A10" s="1" t="s">
        <v>8</v>
      </c>
      <c r="B10" s="66" t="s">
        <v>83</v>
      </c>
      <c r="C10" s="13">
        <v>0</v>
      </c>
      <c r="D10" s="8">
        <v>0</v>
      </c>
      <c r="E10" s="8">
        <v>0</v>
      </c>
      <c r="F10" s="8">
        <v>0</v>
      </c>
      <c r="G10" s="8">
        <v>0</v>
      </c>
      <c r="H10" s="10">
        <v>0</v>
      </c>
      <c r="I10" s="10">
        <v>0</v>
      </c>
      <c r="J10" s="10">
        <v>0</v>
      </c>
      <c r="K10" s="8">
        <v>0</v>
      </c>
      <c r="L10" s="8">
        <v>0</v>
      </c>
      <c r="M10" s="8">
        <v>0</v>
      </c>
      <c r="N10" s="10">
        <v>0</v>
      </c>
      <c r="O10" s="9">
        <v>1</v>
      </c>
      <c r="P10" s="10">
        <v>0</v>
      </c>
      <c r="Q10" s="10">
        <v>0</v>
      </c>
      <c r="R10" s="9">
        <v>-1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2">
        <v>0</v>
      </c>
      <c r="AD10" s="7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  <c r="AL10" s="8">
        <v>0</v>
      </c>
      <c r="AM10" s="8">
        <v>0</v>
      </c>
      <c r="AN10" s="8">
        <v>0</v>
      </c>
      <c r="AO10" s="8">
        <v>0</v>
      </c>
      <c r="AP10" s="10">
        <v>0</v>
      </c>
    </row>
    <row r="11" spans="1:42" x14ac:dyDescent="0.3">
      <c r="A11" s="1" t="s">
        <v>9</v>
      </c>
      <c r="B11" s="65" t="s">
        <v>84</v>
      </c>
      <c r="C11" s="13">
        <v>0</v>
      </c>
      <c r="D11" s="8">
        <v>0</v>
      </c>
      <c r="E11" s="8">
        <v>0</v>
      </c>
      <c r="F11" s="8">
        <v>0</v>
      </c>
      <c r="G11" s="8">
        <v>0</v>
      </c>
      <c r="H11" s="10">
        <v>0</v>
      </c>
      <c r="I11" s="10">
        <v>0</v>
      </c>
      <c r="J11" s="10">
        <v>0</v>
      </c>
      <c r="K11" s="8">
        <v>0</v>
      </c>
      <c r="L11" s="8">
        <v>0</v>
      </c>
      <c r="M11" s="8">
        <v>0</v>
      </c>
      <c r="N11" s="10">
        <v>0</v>
      </c>
      <c r="O11" s="10">
        <v>0</v>
      </c>
      <c r="P11" s="10">
        <v>0</v>
      </c>
      <c r="Q11" s="10">
        <v>0</v>
      </c>
      <c r="R11" s="9">
        <v>1</v>
      </c>
      <c r="S11" s="10">
        <v>0</v>
      </c>
      <c r="T11" s="10">
        <v>0</v>
      </c>
      <c r="U11" s="10">
        <v>0</v>
      </c>
      <c r="V11" s="9">
        <v>-1</v>
      </c>
      <c r="W11" s="9">
        <v>-1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2">
        <v>0</v>
      </c>
      <c r="AD11" s="7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  <c r="AL11" s="8">
        <v>0</v>
      </c>
      <c r="AM11" s="8">
        <v>0</v>
      </c>
      <c r="AN11" s="8">
        <v>0</v>
      </c>
      <c r="AO11" s="8">
        <v>0</v>
      </c>
      <c r="AP11" s="10">
        <v>0</v>
      </c>
    </row>
    <row r="12" spans="1:42" x14ac:dyDescent="0.3">
      <c r="A12" s="1" t="s">
        <v>10</v>
      </c>
      <c r="B12" s="66" t="s">
        <v>85</v>
      </c>
      <c r="C12" s="13">
        <v>0</v>
      </c>
      <c r="D12" s="8">
        <v>0</v>
      </c>
      <c r="E12" s="8">
        <v>0</v>
      </c>
      <c r="F12" s="8">
        <v>0</v>
      </c>
      <c r="G12" s="8">
        <v>0</v>
      </c>
      <c r="H12" s="10">
        <v>0</v>
      </c>
      <c r="I12" s="10">
        <v>0</v>
      </c>
      <c r="J12" s="10">
        <v>0</v>
      </c>
      <c r="K12" s="8">
        <v>0</v>
      </c>
      <c r="L12" s="8">
        <v>0</v>
      </c>
      <c r="M12" s="8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9">
        <v>1</v>
      </c>
      <c r="X12" s="10">
        <v>0</v>
      </c>
      <c r="Y12" s="10">
        <v>0</v>
      </c>
      <c r="Z12" s="9">
        <v>-1</v>
      </c>
      <c r="AA12" s="9">
        <v>1</v>
      </c>
      <c r="AB12" s="10">
        <v>0</v>
      </c>
      <c r="AC12" s="12">
        <v>0</v>
      </c>
      <c r="AD12" s="7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 s="8">
        <v>0</v>
      </c>
      <c r="AK12" s="8">
        <v>0</v>
      </c>
      <c r="AL12" s="8">
        <v>0</v>
      </c>
      <c r="AM12" s="8">
        <v>0</v>
      </c>
      <c r="AN12" s="8">
        <v>0</v>
      </c>
      <c r="AO12" s="8">
        <v>0</v>
      </c>
      <c r="AP12" s="10">
        <v>0</v>
      </c>
    </row>
    <row r="13" spans="1:42" x14ac:dyDescent="0.3">
      <c r="A13" s="1" t="s">
        <v>11</v>
      </c>
      <c r="B13" s="66" t="s">
        <v>86</v>
      </c>
      <c r="C13" s="13">
        <v>0</v>
      </c>
      <c r="D13" s="8">
        <v>0</v>
      </c>
      <c r="E13" s="8">
        <v>0</v>
      </c>
      <c r="F13" s="8">
        <v>0</v>
      </c>
      <c r="G13" s="8">
        <v>0</v>
      </c>
      <c r="H13" s="10">
        <v>0</v>
      </c>
      <c r="I13" s="10">
        <v>0</v>
      </c>
      <c r="J13" s="10">
        <v>0</v>
      </c>
      <c r="K13" s="8">
        <v>0</v>
      </c>
      <c r="L13" s="8">
        <v>0</v>
      </c>
      <c r="M13" s="8">
        <v>0</v>
      </c>
      <c r="N13" s="10">
        <v>0</v>
      </c>
      <c r="O13" s="10">
        <v>0</v>
      </c>
      <c r="P13" s="9">
        <v>1</v>
      </c>
      <c r="Q13" s="10">
        <v>0</v>
      </c>
      <c r="R13" s="10">
        <v>0</v>
      </c>
      <c r="S13" s="9">
        <v>-1</v>
      </c>
      <c r="T13" s="9">
        <v>-1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2">
        <v>0</v>
      </c>
      <c r="AD13" s="7">
        <v>0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L13" s="8">
        <v>0</v>
      </c>
      <c r="AM13" s="8">
        <v>0</v>
      </c>
      <c r="AN13" s="8">
        <v>0</v>
      </c>
      <c r="AO13" s="8">
        <v>0</v>
      </c>
      <c r="AP13" s="10">
        <v>0</v>
      </c>
    </row>
    <row r="14" spans="1:42" x14ac:dyDescent="0.3">
      <c r="A14" s="1" t="s">
        <v>12</v>
      </c>
      <c r="B14" s="65" t="s">
        <v>87</v>
      </c>
      <c r="C14" s="13">
        <v>0</v>
      </c>
      <c r="D14" s="8">
        <v>0</v>
      </c>
      <c r="E14" s="8">
        <v>0</v>
      </c>
      <c r="F14" s="8">
        <v>0</v>
      </c>
      <c r="G14" s="8">
        <v>0</v>
      </c>
      <c r="H14" s="10">
        <v>0</v>
      </c>
      <c r="I14" s="10">
        <v>0</v>
      </c>
      <c r="J14" s="10">
        <v>0</v>
      </c>
      <c r="K14" s="8">
        <v>0</v>
      </c>
      <c r="L14" s="8">
        <v>0</v>
      </c>
      <c r="M14" s="8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9">
        <v>1</v>
      </c>
      <c r="T14" s="10">
        <v>0</v>
      </c>
      <c r="U14" s="10">
        <v>0</v>
      </c>
      <c r="V14" s="10">
        <v>0</v>
      </c>
      <c r="W14" s="10">
        <v>0</v>
      </c>
      <c r="X14" s="9">
        <v>-1</v>
      </c>
      <c r="Y14" s="10">
        <v>0</v>
      </c>
      <c r="Z14" s="10">
        <v>0</v>
      </c>
      <c r="AA14" s="10">
        <v>0</v>
      </c>
      <c r="AB14" s="9">
        <v>1</v>
      </c>
      <c r="AC14" s="14">
        <v>1</v>
      </c>
      <c r="AD14" s="7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0</v>
      </c>
      <c r="AP14" s="10">
        <v>0</v>
      </c>
    </row>
    <row r="15" spans="1:42" x14ac:dyDescent="0.3">
      <c r="A15" s="1" t="s">
        <v>13</v>
      </c>
      <c r="B15" s="66" t="s">
        <v>88</v>
      </c>
      <c r="C15" s="13">
        <v>0</v>
      </c>
      <c r="D15" s="8">
        <v>0</v>
      </c>
      <c r="E15" s="8">
        <v>0</v>
      </c>
      <c r="F15" s="8">
        <v>0</v>
      </c>
      <c r="G15" s="8">
        <v>0</v>
      </c>
      <c r="H15" s="10">
        <v>0</v>
      </c>
      <c r="I15" s="10">
        <v>0</v>
      </c>
      <c r="J15" s="10">
        <v>0</v>
      </c>
      <c r="K15" s="8">
        <v>0</v>
      </c>
      <c r="L15" s="8">
        <v>0</v>
      </c>
      <c r="M15" s="8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9">
        <v>1</v>
      </c>
      <c r="Y15" s="10">
        <v>0</v>
      </c>
      <c r="Z15" s="10">
        <v>0</v>
      </c>
      <c r="AA15" s="9">
        <v>-1</v>
      </c>
      <c r="AB15" s="10">
        <v>0</v>
      </c>
      <c r="AC15" s="12">
        <v>0</v>
      </c>
      <c r="AD15" s="7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>
        <v>0</v>
      </c>
      <c r="AN15" s="8">
        <v>0</v>
      </c>
      <c r="AO15" s="8">
        <v>0</v>
      </c>
      <c r="AP15" s="10">
        <v>0</v>
      </c>
    </row>
    <row r="16" spans="1:42" x14ac:dyDescent="0.3">
      <c r="A16" s="1" t="s">
        <v>14</v>
      </c>
      <c r="B16" s="66" t="s">
        <v>89</v>
      </c>
      <c r="C16" s="13">
        <v>0</v>
      </c>
      <c r="D16" s="8">
        <v>0</v>
      </c>
      <c r="E16" s="8">
        <v>0</v>
      </c>
      <c r="F16" s="8">
        <v>0</v>
      </c>
      <c r="G16" s="8">
        <v>0</v>
      </c>
      <c r="H16" s="10">
        <v>0</v>
      </c>
      <c r="I16" s="10">
        <v>0</v>
      </c>
      <c r="J16" s="10">
        <v>0</v>
      </c>
      <c r="K16" s="8">
        <v>0</v>
      </c>
      <c r="L16" s="8">
        <v>0</v>
      </c>
      <c r="M16" s="8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9">
        <v>1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4">
        <v>-1</v>
      </c>
      <c r="AD16" s="7">
        <v>0</v>
      </c>
      <c r="AE16" s="8">
        <v>0</v>
      </c>
      <c r="AF16" s="8">
        <v>0</v>
      </c>
      <c r="AG16" s="8">
        <v>0</v>
      </c>
      <c r="AH16" s="8">
        <v>0</v>
      </c>
      <c r="AI16" s="8">
        <v>0</v>
      </c>
      <c r="AJ16" s="8">
        <v>0</v>
      </c>
      <c r="AK16" s="8">
        <v>0</v>
      </c>
      <c r="AL16" s="8">
        <v>0</v>
      </c>
      <c r="AM16" s="8">
        <v>0</v>
      </c>
      <c r="AN16" s="8">
        <v>0</v>
      </c>
      <c r="AO16" s="8">
        <v>0</v>
      </c>
      <c r="AP16" s="10">
        <v>0</v>
      </c>
    </row>
    <row r="17" spans="1:42" x14ac:dyDescent="0.3">
      <c r="A17" s="1" t="s">
        <v>15</v>
      </c>
      <c r="B17" s="65" t="s">
        <v>90</v>
      </c>
      <c r="C17" s="13">
        <v>0</v>
      </c>
      <c r="D17" s="8">
        <v>0</v>
      </c>
      <c r="E17" s="8">
        <v>0</v>
      </c>
      <c r="F17" s="8">
        <v>0</v>
      </c>
      <c r="G17" s="8">
        <v>0</v>
      </c>
      <c r="H17" s="10">
        <v>0</v>
      </c>
      <c r="I17" s="10">
        <v>0</v>
      </c>
      <c r="J17" s="10">
        <v>0</v>
      </c>
      <c r="K17" s="8">
        <v>0</v>
      </c>
      <c r="L17" s="8">
        <v>0</v>
      </c>
      <c r="M17" s="8">
        <v>0</v>
      </c>
      <c r="N17" s="10">
        <v>0</v>
      </c>
      <c r="O17" s="10">
        <v>0</v>
      </c>
      <c r="P17" s="10">
        <v>0</v>
      </c>
      <c r="Q17" s="9">
        <v>1</v>
      </c>
      <c r="R17" s="10">
        <v>0</v>
      </c>
      <c r="S17" s="10">
        <v>0</v>
      </c>
      <c r="T17" s="10">
        <v>0</v>
      </c>
      <c r="U17" s="9">
        <v>-1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2">
        <v>0</v>
      </c>
      <c r="AD17" s="7">
        <v>0</v>
      </c>
      <c r="AE17" s="8">
        <v>0</v>
      </c>
      <c r="AF17" s="8">
        <v>0</v>
      </c>
      <c r="AG17" s="8">
        <v>0</v>
      </c>
      <c r="AH17" s="8">
        <v>0</v>
      </c>
      <c r="AI17" s="8">
        <v>0</v>
      </c>
      <c r="AJ17" s="8">
        <v>0</v>
      </c>
      <c r="AK17" s="8">
        <v>0</v>
      </c>
      <c r="AL17" s="8">
        <v>0</v>
      </c>
      <c r="AM17" s="8">
        <v>0</v>
      </c>
      <c r="AN17" s="8">
        <v>0</v>
      </c>
      <c r="AO17" s="8">
        <v>0</v>
      </c>
      <c r="AP17" s="10">
        <v>0</v>
      </c>
    </row>
    <row r="18" spans="1:42" x14ac:dyDescent="0.3">
      <c r="A18" s="1" t="s">
        <v>16</v>
      </c>
      <c r="B18" s="66" t="s">
        <v>91</v>
      </c>
      <c r="C18" s="13">
        <v>0</v>
      </c>
      <c r="D18" s="8">
        <v>0</v>
      </c>
      <c r="E18" s="8">
        <v>0</v>
      </c>
      <c r="F18" s="8">
        <v>0</v>
      </c>
      <c r="G18" s="8">
        <v>0</v>
      </c>
      <c r="H18" s="10">
        <v>0</v>
      </c>
      <c r="I18" s="10">
        <v>0</v>
      </c>
      <c r="J18" s="10">
        <v>0</v>
      </c>
      <c r="K18" s="8">
        <v>0</v>
      </c>
      <c r="L18" s="8">
        <v>0</v>
      </c>
      <c r="M18" s="8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9">
        <v>1</v>
      </c>
      <c r="V18" s="10">
        <v>0</v>
      </c>
      <c r="W18" s="10">
        <v>0</v>
      </c>
      <c r="X18" s="10">
        <v>0</v>
      </c>
      <c r="Y18" s="9">
        <v>-1</v>
      </c>
      <c r="Z18" s="10">
        <v>0</v>
      </c>
      <c r="AA18" s="10">
        <v>0</v>
      </c>
      <c r="AB18" s="10">
        <v>0</v>
      </c>
      <c r="AC18" s="12">
        <v>0</v>
      </c>
      <c r="AD18" s="7">
        <v>0</v>
      </c>
      <c r="AE18" s="8">
        <v>0</v>
      </c>
      <c r="AF18" s="8">
        <v>0</v>
      </c>
      <c r="AG18" s="8">
        <v>0</v>
      </c>
      <c r="AH18" s="8">
        <v>0</v>
      </c>
      <c r="AI18" s="8">
        <v>0</v>
      </c>
      <c r="AJ18" s="8">
        <v>0</v>
      </c>
      <c r="AK18" s="8">
        <v>0</v>
      </c>
      <c r="AL18" s="8">
        <v>0</v>
      </c>
      <c r="AM18" s="8">
        <v>0</v>
      </c>
      <c r="AN18" s="8">
        <v>0</v>
      </c>
      <c r="AO18" s="8">
        <v>0</v>
      </c>
      <c r="AP18" s="10">
        <v>0</v>
      </c>
    </row>
    <row r="19" spans="1:42" x14ac:dyDescent="0.3">
      <c r="A19" s="1" t="s">
        <v>17</v>
      </c>
      <c r="B19" s="66" t="s">
        <v>92</v>
      </c>
      <c r="C19" s="13">
        <v>0</v>
      </c>
      <c r="D19" s="8">
        <v>0</v>
      </c>
      <c r="E19" s="8">
        <v>0</v>
      </c>
      <c r="F19" s="8">
        <v>0</v>
      </c>
      <c r="G19" s="8">
        <v>0</v>
      </c>
      <c r="H19" s="10">
        <v>0</v>
      </c>
      <c r="I19" s="10">
        <v>0</v>
      </c>
      <c r="J19" s="10">
        <v>0</v>
      </c>
      <c r="K19" s="8">
        <v>0</v>
      </c>
      <c r="L19" s="8">
        <v>0</v>
      </c>
      <c r="M19" s="8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9">
        <v>1</v>
      </c>
      <c r="Z19" s="10">
        <v>0</v>
      </c>
      <c r="AA19" s="10">
        <v>0</v>
      </c>
      <c r="AB19" s="9">
        <v>-1</v>
      </c>
      <c r="AC19" s="12">
        <v>0</v>
      </c>
      <c r="AD19" s="7">
        <v>0</v>
      </c>
      <c r="AE19" s="8">
        <v>0</v>
      </c>
      <c r="AF19" s="8">
        <v>0</v>
      </c>
      <c r="AG19" s="8">
        <v>0</v>
      </c>
      <c r="AH19" s="8">
        <v>0</v>
      </c>
      <c r="AI19" s="8">
        <v>0</v>
      </c>
      <c r="AJ19" s="8">
        <v>0</v>
      </c>
      <c r="AK19" s="8">
        <v>0</v>
      </c>
      <c r="AL19" s="8">
        <v>0</v>
      </c>
      <c r="AM19" s="8">
        <v>0</v>
      </c>
      <c r="AN19" s="8">
        <v>0</v>
      </c>
      <c r="AO19" s="8">
        <v>0</v>
      </c>
      <c r="AP19" s="10">
        <v>0</v>
      </c>
    </row>
    <row r="20" spans="1:42" x14ac:dyDescent="0.3">
      <c r="A20" s="15" t="s">
        <v>18</v>
      </c>
      <c r="B20" s="65" t="s">
        <v>93</v>
      </c>
      <c r="C20" s="13">
        <v>0</v>
      </c>
      <c r="D20" s="8">
        <v>0</v>
      </c>
      <c r="E20" s="8">
        <v>0</v>
      </c>
      <c r="F20" s="8">
        <v>0</v>
      </c>
      <c r="G20" s="8">
        <v>0</v>
      </c>
      <c r="H20" s="10">
        <v>0</v>
      </c>
      <c r="I20" s="10">
        <v>0</v>
      </c>
      <c r="J20" s="10">
        <v>0</v>
      </c>
      <c r="K20" s="8">
        <v>0</v>
      </c>
      <c r="L20" s="8">
        <v>0</v>
      </c>
      <c r="M20" s="8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9">
        <v>-1</v>
      </c>
      <c r="V20" s="10">
        <v>0</v>
      </c>
      <c r="W20" s="10">
        <v>0</v>
      </c>
      <c r="X20" s="10">
        <v>0</v>
      </c>
      <c r="Y20" s="9">
        <v>-1</v>
      </c>
      <c r="Z20" s="10">
        <v>0</v>
      </c>
      <c r="AA20" s="10">
        <v>0</v>
      </c>
      <c r="AB20" s="10">
        <v>0</v>
      </c>
      <c r="AC20" s="12">
        <v>0</v>
      </c>
      <c r="AD20" s="7">
        <v>0</v>
      </c>
      <c r="AE20" s="8">
        <v>0</v>
      </c>
      <c r="AF20" s="8">
        <v>0</v>
      </c>
      <c r="AG20" s="8">
        <v>0</v>
      </c>
      <c r="AH20" s="8">
        <v>0</v>
      </c>
      <c r="AI20" s="8">
        <v>0</v>
      </c>
      <c r="AJ20" s="8">
        <v>0</v>
      </c>
      <c r="AK20" s="8">
        <v>0</v>
      </c>
      <c r="AL20" s="8">
        <v>0</v>
      </c>
      <c r="AM20" s="8">
        <v>0</v>
      </c>
      <c r="AN20" s="8">
        <v>0</v>
      </c>
      <c r="AO20" s="8">
        <v>0</v>
      </c>
      <c r="AP20" s="10">
        <v>0</v>
      </c>
    </row>
    <row r="21" spans="1:42" x14ac:dyDescent="0.3">
      <c r="A21" s="15" t="s">
        <v>19</v>
      </c>
      <c r="B21" s="66" t="s">
        <v>94</v>
      </c>
      <c r="C21" s="13">
        <v>0</v>
      </c>
      <c r="D21" s="8">
        <v>0</v>
      </c>
      <c r="E21" s="8">
        <v>0</v>
      </c>
      <c r="F21" s="8">
        <v>0</v>
      </c>
      <c r="G21" s="8">
        <v>0</v>
      </c>
      <c r="H21" s="10">
        <v>0</v>
      </c>
      <c r="I21" s="10">
        <v>0</v>
      </c>
      <c r="J21" s="10">
        <v>0</v>
      </c>
      <c r="K21" s="8">
        <v>0</v>
      </c>
      <c r="L21" s="8">
        <v>0</v>
      </c>
      <c r="M21" s="8">
        <v>0</v>
      </c>
      <c r="N21" s="10">
        <v>0</v>
      </c>
      <c r="O21" s="9">
        <v>-1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9">
        <v>1</v>
      </c>
      <c r="W21" s="9">
        <v>1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2">
        <v>0</v>
      </c>
      <c r="AD21" s="7">
        <v>0</v>
      </c>
      <c r="AE21" s="8">
        <v>0</v>
      </c>
      <c r="AF21" s="8">
        <v>0</v>
      </c>
      <c r="AG21" s="8">
        <v>0</v>
      </c>
      <c r="AH21" s="8">
        <v>0</v>
      </c>
      <c r="AI21" s="8">
        <v>0</v>
      </c>
      <c r="AJ21" s="8">
        <v>0</v>
      </c>
      <c r="AK21" s="8">
        <v>0</v>
      </c>
      <c r="AL21" s="8">
        <v>0</v>
      </c>
      <c r="AM21" s="8">
        <v>0</v>
      </c>
      <c r="AN21" s="8">
        <v>0</v>
      </c>
      <c r="AO21" s="8">
        <v>0</v>
      </c>
      <c r="AP21" s="10">
        <v>0</v>
      </c>
    </row>
    <row r="22" spans="1:42" x14ac:dyDescent="0.3">
      <c r="A22" s="15" t="s">
        <v>20</v>
      </c>
      <c r="B22" s="66" t="s">
        <v>95</v>
      </c>
      <c r="C22" s="16">
        <v>-1</v>
      </c>
      <c r="D22" s="9">
        <v>-3</v>
      </c>
      <c r="E22" s="8">
        <v>0</v>
      </c>
      <c r="F22" s="9">
        <v>-2</v>
      </c>
      <c r="G22" s="9">
        <v>-2</v>
      </c>
      <c r="H22" s="8">
        <v>0</v>
      </c>
      <c r="I22" s="9">
        <v>-1</v>
      </c>
      <c r="J22" s="9">
        <v>-2</v>
      </c>
      <c r="K22" s="9">
        <v>-2</v>
      </c>
      <c r="L22" s="9">
        <v>-2</v>
      </c>
      <c r="M22" s="8">
        <v>0</v>
      </c>
      <c r="N22" s="9">
        <v>-2</v>
      </c>
      <c r="O22" s="10">
        <v>0</v>
      </c>
      <c r="P22" s="10">
        <v>0</v>
      </c>
      <c r="Q22" s="10">
        <v>0</v>
      </c>
      <c r="R22" s="9">
        <v>-2</v>
      </c>
      <c r="S22" s="10">
        <v>0</v>
      </c>
      <c r="T22" s="10">
        <v>0</v>
      </c>
      <c r="U22" s="10">
        <v>0</v>
      </c>
      <c r="V22" s="9">
        <v>-1</v>
      </c>
      <c r="W22" s="10">
        <v>0</v>
      </c>
      <c r="X22" s="9">
        <v>-2</v>
      </c>
      <c r="Y22" s="10">
        <v>0</v>
      </c>
      <c r="Z22" s="9">
        <v>-1</v>
      </c>
      <c r="AA22" s="10">
        <v>0</v>
      </c>
      <c r="AB22" s="10">
        <v>0</v>
      </c>
      <c r="AC22" s="12">
        <v>0</v>
      </c>
      <c r="AD22" s="7">
        <v>0</v>
      </c>
      <c r="AE22" s="8">
        <v>0</v>
      </c>
      <c r="AF22" s="8">
        <v>0</v>
      </c>
      <c r="AG22" s="8">
        <v>0</v>
      </c>
      <c r="AH22" s="8">
        <v>0</v>
      </c>
      <c r="AI22" s="8">
        <v>0</v>
      </c>
      <c r="AJ22" s="8">
        <v>0</v>
      </c>
      <c r="AK22" s="8">
        <v>0</v>
      </c>
      <c r="AL22" s="8">
        <v>0</v>
      </c>
      <c r="AM22" s="8">
        <v>0</v>
      </c>
      <c r="AN22" s="10">
        <v>0</v>
      </c>
      <c r="AO22" s="8">
        <v>0</v>
      </c>
      <c r="AP22" s="10">
        <v>0</v>
      </c>
    </row>
    <row r="23" spans="1:42" ht="15" thickBot="1" x14ac:dyDescent="0.35">
      <c r="A23" s="15" t="s">
        <v>21</v>
      </c>
      <c r="B23" s="65" t="s">
        <v>96</v>
      </c>
      <c r="C23" s="13">
        <v>0</v>
      </c>
      <c r="D23" s="9">
        <v>2</v>
      </c>
      <c r="E23" s="9">
        <v>1</v>
      </c>
      <c r="F23" s="9">
        <v>1</v>
      </c>
      <c r="G23" s="9">
        <v>2</v>
      </c>
      <c r="H23" s="9">
        <v>1</v>
      </c>
      <c r="I23" s="8">
        <v>0</v>
      </c>
      <c r="J23" s="9">
        <v>1</v>
      </c>
      <c r="K23" s="9">
        <v>1</v>
      </c>
      <c r="L23" s="8">
        <v>0</v>
      </c>
      <c r="M23" s="9">
        <v>1</v>
      </c>
      <c r="N23" s="9">
        <v>1</v>
      </c>
      <c r="O23" s="9">
        <v>1</v>
      </c>
      <c r="P23" s="10">
        <v>0</v>
      </c>
      <c r="Q23" s="10">
        <v>0</v>
      </c>
      <c r="R23" s="9">
        <v>1</v>
      </c>
      <c r="S23" s="9">
        <v>1</v>
      </c>
      <c r="T23" s="10">
        <v>0</v>
      </c>
      <c r="U23" s="9">
        <v>1</v>
      </c>
      <c r="V23" s="10">
        <v>0</v>
      </c>
      <c r="W23" s="10">
        <v>0</v>
      </c>
      <c r="X23" s="9">
        <v>1</v>
      </c>
      <c r="Y23" s="9">
        <v>1</v>
      </c>
      <c r="Z23" s="10">
        <v>0</v>
      </c>
      <c r="AA23" s="10">
        <v>0</v>
      </c>
      <c r="AB23" s="10">
        <v>0</v>
      </c>
      <c r="AC23" s="14">
        <v>1</v>
      </c>
      <c r="AD23" s="7">
        <v>0</v>
      </c>
      <c r="AE23" s="8">
        <v>0</v>
      </c>
      <c r="AF23" s="8">
        <v>0</v>
      </c>
      <c r="AG23" s="8">
        <v>0</v>
      </c>
      <c r="AH23" s="8">
        <v>0</v>
      </c>
      <c r="AI23" s="8">
        <v>0</v>
      </c>
      <c r="AJ23" s="8">
        <v>0</v>
      </c>
      <c r="AK23" s="8">
        <v>0</v>
      </c>
      <c r="AL23" s="8">
        <v>0</v>
      </c>
      <c r="AM23" s="8">
        <v>0</v>
      </c>
      <c r="AN23" s="8">
        <v>0</v>
      </c>
      <c r="AO23" s="17">
        <v>0</v>
      </c>
      <c r="AP23" s="18">
        <v>0</v>
      </c>
    </row>
    <row r="24" spans="1:42" ht="15" thickTop="1" x14ac:dyDescent="0.3">
      <c r="A24" s="15" t="s">
        <v>22</v>
      </c>
      <c r="B24" s="66" t="s">
        <v>97</v>
      </c>
      <c r="C24" s="16">
        <v>-0.12092000000000007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9">
        <v>-0.10458000000000003</v>
      </c>
      <c r="J24" s="8">
        <v>0</v>
      </c>
      <c r="K24" s="8">
        <v>0</v>
      </c>
      <c r="L24" s="9">
        <v>-6.5259999999999985E-2</v>
      </c>
      <c r="M24" s="8">
        <v>0</v>
      </c>
      <c r="N24" s="8">
        <v>0</v>
      </c>
      <c r="O24" s="10">
        <v>0</v>
      </c>
      <c r="P24" s="9">
        <f>8.21000000000004/1000</f>
        <v>8.2100000000000402E-3</v>
      </c>
      <c r="Q24" s="9">
        <f>95/1000</f>
        <v>9.5000000000000001E-2</v>
      </c>
      <c r="R24" s="10">
        <v>0</v>
      </c>
      <c r="S24" s="10">
        <v>0</v>
      </c>
      <c r="T24" s="10">
        <v>0</v>
      </c>
      <c r="U24" s="10">
        <v>0</v>
      </c>
      <c r="V24" s="9">
        <f>86.17/1000</f>
        <v>8.6169999999999997E-2</v>
      </c>
      <c r="W24" s="10">
        <v>0</v>
      </c>
      <c r="X24" s="10">
        <v>0</v>
      </c>
      <c r="Y24" s="10">
        <v>0</v>
      </c>
      <c r="Z24" s="9">
        <f>104.58/1000</f>
        <v>0.10457999999999999</v>
      </c>
      <c r="AA24" s="10">
        <v>0</v>
      </c>
      <c r="AB24" s="10">
        <v>0</v>
      </c>
      <c r="AC24" s="12">
        <v>0</v>
      </c>
      <c r="AD24" s="19">
        <v>17</v>
      </c>
      <c r="AE24" s="9">
        <v>21.44</v>
      </c>
      <c r="AF24" s="9">
        <v>9.6000000000000014</v>
      </c>
      <c r="AG24" s="9">
        <v>15.12</v>
      </c>
      <c r="AH24" s="10">
        <v>0</v>
      </c>
      <c r="AI24" s="10">
        <v>0</v>
      </c>
      <c r="AJ24" s="10">
        <v>0</v>
      </c>
      <c r="AK24" s="9">
        <v>-15.91</v>
      </c>
      <c r="AL24" s="9">
        <v>-2.99</v>
      </c>
      <c r="AM24" s="9">
        <v>-5.0359999999999996</v>
      </c>
      <c r="AN24" s="15">
        <v>0</v>
      </c>
      <c r="AO24" s="20">
        <v>0</v>
      </c>
      <c r="AP24" s="21">
        <v>-0.70499999999999996</v>
      </c>
    </row>
    <row r="25" spans="1:42" ht="15" thickBot="1" x14ac:dyDescent="0.35">
      <c r="A25" s="15" t="s">
        <v>23</v>
      </c>
      <c r="B25" s="66" t="s">
        <v>98</v>
      </c>
      <c r="C25" s="22">
        <f>0.221*C2 + 0.0014*C22* + 0.02*C24</f>
        <v>-0.22099661424</v>
      </c>
      <c r="D25" s="23">
        <f t="shared" ref="D25:AC25" si="0">0.221*D2 + 0.0014*D22* + 0.02*D24</f>
        <v>-0.221</v>
      </c>
      <c r="E25" s="23">
        <f t="shared" si="0"/>
        <v>-0.221</v>
      </c>
      <c r="F25" s="23">
        <f t="shared" si="0"/>
        <v>0</v>
      </c>
      <c r="G25" s="23">
        <f t="shared" si="0"/>
        <v>0</v>
      </c>
      <c r="H25" s="23">
        <f t="shared" si="0"/>
        <v>0</v>
      </c>
      <c r="I25" s="23">
        <f t="shared" si="0"/>
        <v>2.9282400000000009E-6</v>
      </c>
      <c r="J25" s="23">
        <f t="shared" si="0"/>
        <v>0</v>
      </c>
      <c r="K25" s="23">
        <f t="shared" si="0"/>
        <v>0</v>
      </c>
      <c r="L25" s="23">
        <f t="shared" si="0"/>
        <v>3.654559999999999E-6</v>
      </c>
      <c r="M25" s="23">
        <f t="shared" si="0"/>
        <v>0</v>
      </c>
      <c r="N25" s="23">
        <f t="shared" si="0"/>
        <v>0</v>
      </c>
      <c r="O25" s="23">
        <f t="shared" si="0"/>
        <v>-0.221</v>
      </c>
      <c r="P25" s="23">
        <f t="shared" si="0"/>
        <v>-0.221</v>
      </c>
      <c r="Q25" s="23">
        <f t="shared" si="0"/>
        <v>-0.221</v>
      </c>
      <c r="R25" s="23">
        <f t="shared" si="0"/>
        <v>0</v>
      </c>
      <c r="S25" s="23">
        <f t="shared" si="0"/>
        <v>0</v>
      </c>
      <c r="T25" s="23">
        <f t="shared" si="0"/>
        <v>0</v>
      </c>
      <c r="U25" s="23">
        <f t="shared" si="0"/>
        <v>0</v>
      </c>
      <c r="V25" s="23">
        <f t="shared" si="0"/>
        <v>-2.4127599999999997E-6</v>
      </c>
      <c r="W25" s="23">
        <f t="shared" si="0"/>
        <v>0</v>
      </c>
      <c r="X25" s="23">
        <f t="shared" si="0"/>
        <v>0</v>
      </c>
      <c r="Y25" s="23">
        <f t="shared" si="0"/>
        <v>0</v>
      </c>
      <c r="Z25" s="23">
        <f t="shared" si="0"/>
        <v>-2.9282399999999996E-6</v>
      </c>
      <c r="AA25" s="23">
        <f t="shared" si="0"/>
        <v>0</v>
      </c>
      <c r="AB25" s="23">
        <f t="shared" si="0"/>
        <v>0</v>
      </c>
      <c r="AC25" s="24">
        <f t="shared" si="0"/>
        <v>0</v>
      </c>
      <c r="AD25" s="25">
        <v>-0.7649999999999999</v>
      </c>
      <c r="AE25" s="26">
        <v>-0.56280000000000008</v>
      </c>
      <c r="AF25" s="26">
        <v>-5.5199999999999999E-2</v>
      </c>
      <c r="AG25" s="26">
        <v>-0.9071999999999999</v>
      </c>
      <c r="AH25" s="9">
        <f>1.6*AH31+6.88*AH32+9.98*AH33</f>
        <v>-1.6</v>
      </c>
      <c r="AI25" s="9">
        <f>1.6*AI31+6.88*AI32+9.98*AI33</f>
        <v>-6.88</v>
      </c>
      <c r="AJ25" s="9">
        <f>1.6*AJ31+6.88*AJ32+9.98*AJ33</f>
        <v>-9.98</v>
      </c>
      <c r="AK25" s="9">
        <f>0.02*AK24+41*AK34/10000</f>
        <v>-0.32078299999999998</v>
      </c>
      <c r="AL25" s="9">
        <f>0.02*AL24+41*AL34/10000</f>
        <v>-6.1005400000000008E-2</v>
      </c>
      <c r="AM25" s="9">
        <f>0.02*AM24+41*AM34/10000</f>
        <v>-0.10146619999999999</v>
      </c>
      <c r="AN25" s="27">
        <v>5</v>
      </c>
      <c r="AO25" s="28">
        <f>41*AO34/10000</f>
        <v>-4.1000000000000003E-3</v>
      </c>
      <c r="AP25" s="29">
        <v>-0.107</v>
      </c>
    </row>
    <row r="26" spans="1:42" ht="15" thickTop="1" x14ac:dyDescent="0.3">
      <c r="A26" s="10" t="s">
        <v>24</v>
      </c>
      <c r="B26" s="65" t="s">
        <v>99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1">
        <v>0</v>
      </c>
      <c r="P26" s="31">
        <v>0</v>
      </c>
      <c r="Q26" s="31">
        <v>0</v>
      </c>
      <c r="R26" s="31">
        <v>0</v>
      </c>
      <c r="S26" s="31">
        <v>0</v>
      </c>
      <c r="T26" s="31">
        <v>0</v>
      </c>
      <c r="U26" s="31">
        <v>0</v>
      </c>
      <c r="V26" s="31">
        <v>0</v>
      </c>
      <c r="W26" s="31">
        <v>0</v>
      </c>
      <c r="X26" s="31">
        <v>0</v>
      </c>
      <c r="Y26" s="31">
        <v>0</v>
      </c>
      <c r="Z26" s="31">
        <v>0</v>
      </c>
      <c r="AA26" s="31">
        <v>0</v>
      </c>
      <c r="AB26" s="31">
        <v>0</v>
      </c>
      <c r="AC26" s="32">
        <v>0</v>
      </c>
      <c r="AD26" s="33">
        <v>-1</v>
      </c>
      <c r="AE26" s="34">
        <v>0</v>
      </c>
      <c r="AF26" s="35">
        <v>0</v>
      </c>
      <c r="AG26" s="36">
        <v>0</v>
      </c>
      <c r="AH26" s="37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5">
        <v>0</v>
      </c>
      <c r="AO26" s="38">
        <v>0</v>
      </c>
      <c r="AP26" s="39">
        <v>0</v>
      </c>
    </row>
    <row r="27" spans="1:42" x14ac:dyDescent="0.3">
      <c r="A27" s="10" t="s">
        <v>25</v>
      </c>
      <c r="B27" s="66" t="s">
        <v>100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5">
        <v>0</v>
      </c>
      <c r="AD27" s="40">
        <v>0</v>
      </c>
      <c r="AE27" s="9">
        <v>-1</v>
      </c>
      <c r="AF27" s="10">
        <v>0</v>
      </c>
      <c r="AG27" s="41">
        <v>0</v>
      </c>
      <c r="AH27" s="37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5">
        <v>0</v>
      </c>
      <c r="AO27" s="38">
        <v>0</v>
      </c>
      <c r="AP27" s="39">
        <v>0</v>
      </c>
    </row>
    <row r="28" spans="1:42" x14ac:dyDescent="0.3">
      <c r="A28" s="10" t="s">
        <v>26</v>
      </c>
      <c r="B28" s="66" t="s">
        <v>101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5">
        <v>0</v>
      </c>
      <c r="AD28" s="40">
        <v>0</v>
      </c>
      <c r="AE28" s="10">
        <v>0</v>
      </c>
      <c r="AF28" s="9">
        <v>-1</v>
      </c>
      <c r="AG28" s="41">
        <v>0</v>
      </c>
      <c r="AH28" s="37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5">
        <v>0</v>
      </c>
      <c r="AO28" s="38">
        <v>0</v>
      </c>
      <c r="AP28" s="39">
        <v>0</v>
      </c>
    </row>
    <row r="29" spans="1:42" x14ac:dyDescent="0.3">
      <c r="A29" s="10" t="s">
        <v>27</v>
      </c>
      <c r="B29" s="65" t="s">
        <v>102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5">
        <v>0</v>
      </c>
      <c r="AD29" s="40">
        <v>0</v>
      </c>
      <c r="AE29" s="9">
        <v>0</v>
      </c>
      <c r="AF29" s="10">
        <v>0</v>
      </c>
      <c r="AG29" s="42">
        <v>-1</v>
      </c>
      <c r="AH29" s="37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5">
        <v>0</v>
      </c>
      <c r="AO29" s="38">
        <v>0</v>
      </c>
      <c r="AP29" s="39">
        <v>0</v>
      </c>
    </row>
    <row r="30" spans="1:42" ht="15" thickBot="1" x14ac:dyDescent="0.35">
      <c r="A30" s="10" t="s">
        <v>28</v>
      </c>
      <c r="B30" s="66" t="s">
        <v>103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5">
        <v>0</v>
      </c>
      <c r="AD30" s="43">
        <v>3.1875</v>
      </c>
      <c r="AE30" s="44">
        <v>3.0552000000000001</v>
      </c>
      <c r="AF30" s="44">
        <v>2.2800000000000002</v>
      </c>
      <c r="AG30" s="45">
        <v>1.8521999999999998</v>
      </c>
      <c r="AH30" s="46">
        <v>0</v>
      </c>
      <c r="AI30" s="18">
        <v>0</v>
      </c>
      <c r="AJ30" s="18">
        <v>0</v>
      </c>
      <c r="AK30" s="18">
        <v>0</v>
      </c>
      <c r="AL30" s="18">
        <v>0</v>
      </c>
      <c r="AM30" s="18">
        <v>0</v>
      </c>
      <c r="AN30" s="47">
        <v>0</v>
      </c>
      <c r="AO30" s="28">
        <v>-0.2</v>
      </c>
      <c r="AP30" s="29">
        <v>-1</v>
      </c>
    </row>
    <row r="31" spans="1:42" ht="15" thickTop="1" x14ac:dyDescent="0.3">
      <c r="A31" s="10" t="s">
        <v>29</v>
      </c>
      <c r="B31" s="66" t="s">
        <v>104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30">
        <v>0</v>
      </c>
      <c r="AE31" s="30">
        <v>0</v>
      </c>
      <c r="AF31" s="30">
        <v>0</v>
      </c>
      <c r="AG31" s="48">
        <v>0</v>
      </c>
      <c r="AH31" s="49">
        <v>-1</v>
      </c>
      <c r="AI31" s="50">
        <v>0</v>
      </c>
      <c r="AJ31" s="50">
        <v>0</v>
      </c>
      <c r="AK31" s="51">
        <v>1</v>
      </c>
      <c r="AL31" s="50">
        <v>0</v>
      </c>
      <c r="AM31" s="50">
        <v>0</v>
      </c>
      <c r="AN31" s="52">
        <v>0</v>
      </c>
      <c r="AO31" s="53">
        <v>0</v>
      </c>
      <c r="AP31" s="39">
        <v>0</v>
      </c>
    </row>
    <row r="32" spans="1:42" x14ac:dyDescent="0.3">
      <c r="A32" s="10" t="s">
        <v>30</v>
      </c>
      <c r="B32" s="65" t="s">
        <v>105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8">
        <v>0</v>
      </c>
      <c r="AE32" s="8">
        <v>0</v>
      </c>
      <c r="AF32" s="8">
        <v>0</v>
      </c>
      <c r="AG32" s="1">
        <v>0</v>
      </c>
      <c r="AH32" s="54">
        <v>0</v>
      </c>
      <c r="AI32" s="9">
        <v>-1</v>
      </c>
      <c r="AJ32" s="10">
        <v>0</v>
      </c>
      <c r="AK32" s="10">
        <v>0</v>
      </c>
      <c r="AL32" s="9">
        <v>1</v>
      </c>
      <c r="AM32" s="10">
        <v>0</v>
      </c>
      <c r="AN32" s="15">
        <v>0</v>
      </c>
      <c r="AO32" s="53">
        <v>0</v>
      </c>
      <c r="AP32" s="39">
        <v>0</v>
      </c>
    </row>
    <row r="33" spans="1:42" x14ac:dyDescent="0.3">
      <c r="A33" s="10" t="s">
        <v>31</v>
      </c>
      <c r="B33" s="66" t="s">
        <v>106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8">
        <v>0</v>
      </c>
      <c r="AE33" s="8">
        <v>0</v>
      </c>
      <c r="AF33" s="8">
        <v>0</v>
      </c>
      <c r="AG33" s="1">
        <v>0</v>
      </c>
      <c r="AH33" s="54">
        <v>0</v>
      </c>
      <c r="AI33" s="10">
        <v>0</v>
      </c>
      <c r="AJ33" s="9">
        <v>-1</v>
      </c>
      <c r="AK33" s="10">
        <v>0</v>
      </c>
      <c r="AL33" s="10">
        <v>0</v>
      </c>
      <c r="AM33" s="9">
        <v>1</v>
      </c>
      <c r="AN33" s="15">
        <v>0</v>
      </c>
      <c r="AO33" s="53">
        <v>0</v>
      </c>
      <c r="AP33" s="39">
        <v>0</v>
      </c>
    </row>
    <row r="34" spans="1:42" x14ac:dyDescent="0.3">
      <c r="A34" s="10" t="s">
        <v>32</v>
      </c>
      <c r="B34" s="66" t="s">
        <v>107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8">
        <v>0</v>
      </c>
      <c r="AE34" s="8">
        <v>0</v>
      </c>
      <c r="AF34" s="8">
        <v>0</v>
      </c>
      <c r="AG34" s="1">
        <v>0</v>
      </c>
      <c r="AH34" s="54">
        <v>0</v>
      </c>
      <c r="AI34" s="10">
        <v>0</v>
      </c>
      <c r="AJ34" s="10">
        <v>0</v>
      </c>
      <c r="AK34" s="9">
        <v>-0.63</v>
      </c>
      <c r="AL34" s="9">
        <v>-0.29399999999999998</v>
      </c>
      <c r="AM34" s="9">
        <v>-0.182</v>
      </c>
      <c r="AN34" s="27">
        <v>5</v>
      </c>
      <c r="AO34" s="28">
        <v>-1</v>
      </c>
      <c r="AP34" s="39">
        <v>0</v>
      </c>
    </row>
    <row r="35" spans="1:42" ht="15" thickBot="1" x14ac:dyDescent="0.35">
      <c r="A35" s="55" t="s">
        <v>33</v>
      </c>
      <c r="B35" s="65" t="s">
        <v>108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8">
        <v>0</v>
      </c>
      <c r="AE35" s="8">
        <v>0</v>
      </c>
      <c r="AF35" s="8">
        <v>0</v>
      </c>
      <c r="AG35" s="1">
        <v>0</v>
      </c>
      <c r="AH35" s="56">
        <v>0</v>
      </c>
      <c r="AI35" s="57">
        <v>0</v>
      </c>
      <c r="AJ35" s="57">
        <v>0</v>
      </c>
      <c r="AK35" s="58">
        <f>2.06/1000000</f>
        <v>2.0600000000000002E-6</v>
      </c>
      <c r="AL35" s="58">
        <f>7.5148/1000000</f>
        <v>7.5148000000000005E-6</v>
      </c>
      <c r="AM35" s="58">
        <f>1.27/1000000</f>
        <v>1.2700000000000001E-6</v>
      </c>
      <c r="AN35" s="59">
        <v>0</v>
      </c>
      <c r="AO35" s="60">
        <v>-5.0390000000000004E-6</v>
      </c>
      <c r="AP35" s="39">
        <v>0</v>
      </c>
    </row>
    <row r="36" spans="1:42" ht="15.6" thickTop="1" thickBot="1" x14ac:dyDescent="0.35">
      <c r="A36" s="10" t="s">
        <v>34</v>
      </c>
      <c r="B36" s="66" t="s">
        <v>109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0</v>
      </c>
      <c r="AH36" s="31">
        <v>0</v>
      </c>
      <c r="AI36" s="31">
        <v>0</v>
      </c>
      <c r="AJ36" s="31">
        <v>0</v>
      </c>
      <c r="AK36" s="31">
        <v>0</v>
      </c>
      <c r="AL36" s="31">
        <v>0</v>
      </c>
      <c r="AM36" s="31">
        <v>0</v>
      </c>
      <c r="AN36" s="32">
        <v>0</v>
      </c>
      <c r="AO36" s="61">
        <v>1</v>
      </c>
      <c r="AP36" s="62">
        <v>0</v>
      </c>
    </row>
    <row r="37" spans="1:42" ht="15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StoichMatrix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Vyom</dc:creator>
  <cp:lastModifiedBy>VyomThakker</cp:lastModifiedBy>
  <dcterms:created xsi:type="dcterms:W3CDTF">2019-01-08T16:31:45Z</dcterms:created>
  <dcterms:modified xsi:type="dcterms:W3CDTF">2020-09-13T17:35:39Z</dcterms:modified>
</cp:coreProperties>
</file>