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as\Desktop\"/>
    </mc:Choice>
  </mc:AlternateContent>
  <xr:revisionPtr revIDLastSave="0" documentId="8_{1F26A668-EB5A-49B3-9B7F-6BB53A39036F}" xr6:coauthVersionLast="46" xr6:coauthVersionMax="46" xr10:uidLastSave="{00000000-0000-0000-0000-000000000000}"/>
  <bookViews>
    <workbookView xWindow="-120" yWindow="-120" windowWidth="29040" windowHeight="15840" activeTab="9" xr2:uid="{00000000-000D-0000-FFFF-FFFF00000000}"/>
  </bookViews>
  <sheets>
    <sheet name="1" sheetId="1" r:id="rId1"/>
    <sheet name="2" sheetId="9" r:id="rId2"/>
    <sheet name="3" sheetId="3" r:id="rId3"/>
    <sheet name="4" sheetId="6" r:id="rId4"/>
    <sheet name="5" sheetId="7" r:id="rId5"/>
    <sheet name="6" sheetId="8" r:id="rId6"/>
    <sheet name="7" sheetId="10" r:id="rId7"/>
    <sheet name="8" sheetId="12" r:id="rId8"/>
    <sheet name="9" sheetId="4" r:id="rId9"/>
    <sheet name="10" sheetId="11" r:id="rId10"/>
  </sheets>
  <calcPr calcId="191029"/>
</workbook>
</file>

<file path=xl/calcChain.xml><?xml version="1.0" encoding="utf-8"?>
<calcChain xmlns="http://schemas.openxmlformats.org/spreadsheetml/2006/main">
  <c r="A16" i="7" l="1"/>
  <c r="A15" i="7"/>
  <c r="C5" i="4"/>
  <c r="C6" i="4"/>
  <c r="C7" i="4"/>
  <c r="C8" i="4"/>
  <c r="C9" i="4"/>
  <c r="C4" i="4"/>
  <c r="E15" i="12"/>
  <c r="D15" i="12"/>
  <c r="C15" i="12"/>
  <c r="B15" i="12"/>
  <c r="C7" i="11"/>
  <c r="C8" i="11"/>
  <c r="C9" i="11"/>
  <c r="C10" i="11"/>
  <c r="C11" i="11"/>
  <c r="C12" i="11"/>
  <c r="F5" i="4"/>
  <c r="F6" i="4"/>
  <c r="F7" i="4"/>
  <c r="F8" i="4"/>
  <c r="F9" i="4"/>
  <c r="F4" i="4"/>
  <c r="E10" i="12"/>
  <c r="F10" i="12"/>
  <c r="G10" i="12"/>
  <c r="D10" i="12"/>
  <c r="G5" i="12"/>
  <c r="G6" i="12"/>
  <c r="G7" i="12"/>
  <c r="G8" i="12"/>
  <c r="G9" i="12"/>
  <c r="G4" i="12"/>
  <c r="F5" i="12"/>
  <c r="F6" i="12"/>
  <c r="F7" i="12"/>
  <c r="F8" i="12"/>
  <c r="F9" i="12"/>
  <c r="F4" i="12"/>
  <c r="E5" i="12"/>
  <c r="E6" i="12"/>
  <c r="E7" i="12"/>
  <c r="E8" i="12"/>
  <c r="E9" i="12"/>
  <c r="E4" i="12"/>
  <c r="D5" i="12"/>
  <c r="D6" i="12"/>
  <c r="D7" i="12"/>
  <c r="D8" i="12"/>
  <c r="D9" i="12"/>
  <c r="D4" i="12"/>
  <c r="E7" i="10"/>
  <c r="E8" i="10"/>
  <c r="E9" i="10"/>
  <c r="E10" i="10"/>
  <c r="E11" i="10"/>
  <c r="E12" i="10"/>
  <c r="E13" i="10"/>
  <c r="E14" i="10"/>
  <c r="E15" i="10"/>
  <c r="E16" i="10"/>
  <c r="E17" i="10"/>
  <c r="E6" i="10"/>
  <c r="D17" i="10"/>
  <c r="D16" i="10"/>
  <c r="D15" i="10"/>
  <c r="D14" i="10"/>
  <c r="D13" i="10"/>
  <c r="D12" i="10"/>
  <c r="D11" i="10"/>
  <c r="D10" i="10"/>
  <c r="D9" i="10"/>
  <c r="D8" i="10"/>
  <c r="D7" i="10"/>
  <c r="D6" i="10"/>
  <c r="C14" i="8"/>
  <c r="C13" i="8"/>
  <c r="C12" i="8"/>
  <c r="C4" i="8"/>
  <c r="C5" i="8"/>
  <c r="C6" i="8"/>
  <c r="C7" i="8"/>
  <c r="C8" i="8"/>
  <c r="C9" i="8"/>
  <c r="C10" i="8"/>
  <c r="C3" i="8"/>
  <c r="A14" i="7"/>
  <c r="A13" i="7"/>
  <c r="H5" i="6"/>
  <c r="I5" i="6"/>
  <c r="G5" i="6"/>
  <c r="H4" i="6"/>
  <c r="I4" i="6"/>
  <c r="G4" i="6"/>
  <c r="H3" i="6"/>
  <c r="I3" i="6"/>
  <c r="G3" i="6"/>
  <c r="C18" i="3"/>
  <c r="D18" i="3"/>
  <c r="E18" i="3"/>
  <c r="F18" i="3"/>
  <c r="G18" i="3"/>
  <c r="H18" i="3"/>
  <c r="I18" i="3"/>
  <c r="J18" i="3"/>
  <c r="K18" i="3"/>
  <c r="L18" i="3"/>
  <c r="B18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3" i="3"/>
  <c r="D6" i="9"/>
  <c r="E6" i="9"/>
  <c r="E8" i="9" s="1"/>
  <c r="C6" i="9"/>
  <c r="D14" i="1"/>
  <c r="D13" i="1"/>
  <c r="H8" i="1"/>
  <c r="H9" i="1"/>
  <c r="H10" i="1"/>
  <c r="H11" i="1"/>
  <c r="H7" i="1"/>
  <c r="G8" i="1"/>
  <c r="G9" i="1"/>
  <c r="G10" i="1"/>
  <c r="G11" i="1"/>
  <c r="G7" i="1"/>
  <c r="E8" i="1"/>
  <c r="E9" i="1"/>
  <c r="E10" i="1"/>
  <c r="E11" i="1"/>
  <c r="E7" i="1"/>
  <c r="D8" i="1"/>
  <c r="D9" i="1"/>
  <c r="D10" i="1"/>
  <c r="D11" i="1"/>
  <c r="D7" i="1"/>
  <c r="C8" i="1"/>
  <c r="C9" i="1"/>
  <c r="C10" i="1"/>
  <c r="C11" i="1"/>
  <c r="C7" i="1"/>
</calcChain>
</file>

<file path=xl/sharedStrings.xml><?xml version="1.0" encoding="utf-8"?>
<sst xmlns="http://schemas.openxmlformats.org/spreadsheetml/2006/main" count="306" uniqueCount="189">
  <si>
    <t>PREKIŲ KAINOS</t>
  </si>
  <si>
    <t>Antkainis</t>
  </si>
  <si>
    <t>PVM</t>
  </si>
  <si>
    <t>Prekė</t>
  </si>
  <si>
    <t>Savikaina, Lt</t>
  </si>
  <si>
    <t>Antkainis, Lt</t>
  </si>
  <si>
    <t>PVM, Lt</t>
  </si>
  <si>
    <t>Nuolaida</t>
  </si>
  <si>
    <t>Pardavimo kaina su nuolaida, Lt</t>
  </si>
  <si>
    <t>%</t>
  </si>
  <si>
    <t>Lt</t>
  </si>
  <si>
    <t>Sąsiuvinis linijomis</t>
  </si>
  <si>
    <t>Sąsiuvinis langeliais</t>
  </si>
  <si>
    <t>Pieštukas</t>
  </si>
  <si>
    <t>Liniuotė</t>
  </si>
  <si>
    <t>Tušinukas</t>
  </si>
  <si>
    <t>Didžiausia nuolaida</t>
  </si>
  <si>
    <t xml:space="preserve">Mažiausia pardavimo kaina su nuolaida </t>
  </si>
  <si>
    <t>Nr.</t>
  </si>
  <si>
    <t>„PUIKIOSIOS“ MOKYKLOS IV A KLASĖS MOKINIŲ PIRMOJO PUSMEČIO ĮVERTINIMAI</t>
  </si>
  <si>
    <t>Mokinio vardas ir pavardė</t>
  </si>
  <si>
    <t>Lietuvių kalba</t>
  </si>
  <si>
    <t>Anglų kalba</t>
  </si>
  <si>
    <t>Rusų kalba</t>
  </si>
  <si>
    <t>Vokiečių kalba</t>
  </si>
  <si>
    <t>Prancūzų kalba</t>
  </si>
  <si>
    <t>Matema-tika</t>
  </si>
  <si>
    <t>Biologija</t>
  </si>
  <si>
    <t>Geografija</t>
  </si>
  <si>
    <t>Fizika</t>
  </si>
  <si>
    <t>Istorija</t>
  </si>
  <si>
    <t>Chemija</t>
  </si>
  <si>
    <t>Planuojamų laikyti egzaminų skaičius</t>
  </si>
  <si>
    <t>Jurgita Žalytė</t>
  </si>
  <si>
    <t>Petras Žilinskas</t>
  </si>
  <si>
    <t>Saulius Baikauskas</t>
  </si>
  <si>
    <t>Mykolas Svirskas</t>
  </si>
  <si>
    <t>Adelė Vanagaitė</t>
  </si>
  <si>
    <t>Rūta Sabonytė</t>
  </si>
  <si>
    <t>Dovilė Ūsaitytė</t>
  </si>
  <si>
    <t>Ingrida Pragarauskaitė</t>
  </si>
  <si>
    <t>Jonas Drazdauskas</t>
  </si>
  <si>
    <t>Kostas Markuckas</t>
  </si>
  <si>
    <t>Raminta Laurinskytė</t>
  </si>
  <si>
    <t>Ugnė Muzikevičiūtė</t>
  </si>
  <si>
    <t>Osvaldas Stundža</t>
  </si>
  <si>
    <t>Kęstas Tatarinavičius</t>
  </si>
  <si>
    <t>Laura Populaigytė</t>
  </si>
  <si>
    <t xml:space="preserve">Dalyko brandos egzaminą laikyti planuoja </t>
  </si>
  <si>
    <t>TRIKAMPIŲ DUOMENYS</t>
  </si>
  <si>
    <t>Kraštinės ir jų ilgiai</t>
  </si>
  <si>
    <t>Kampai ir jų didumai laipsniais</t>
  </si>
  <si>
    <t>a</t>
  </si>
  <si>
    <t>b</t>
  </si>
  <si>
    <t>c</t>
  </si>
  <si>
    <t>α</t>
  </si>
  <si>
    <t>β</t>
  </si>
  <si>
    <t>γ</t>
  </si>
  <si>
    <t>ORŲ STEBĖJIMŲ DUOMENYS</t>
  </si>
  <si>
    <t>STEBĖJIMŲ ANALIZĖ</t>
  </si>
  <si>
    <t>Mėnesio diena</t>
  </si>
  <si>
    <t>Rugsėjis</t>
  </si>
  <si>
    <t>Spalis</t>
  </si>
  <si>
    <t>Lapkritis</t>
  </si>
  <si>
    <t>S</t>
  </si>
  <si>
    <t>L</t>
  </si>
  <si>
    <t>Saulėtų dienų skaičius</t>
  </si>
  <si>
    <t>Apniukusių dienų skaičius</t>
  </si>
  <si>
    <t>A</t>
  </si>
  <si>
    <t>Lietingų dienų skaičius</t>
  </si>
  <si>
    <t>BILIETŲ Į TEATRĄ UŽSAKYMAS</t>
  </si>
  <si>
    <t>Vardas</t>
  </si>
  <si>
    <t>Pavardė</t>
  </si>
  <si>
    <t>Klasė</t>
  </si>
  <si>
    <t>Bilietų
 skaičius</t>
  </si>
  <si>
    <t>Jonas</t>
  </si>
  <si>
    <t>Jonaitis</t>
  </si>
  <si>
    <r>
      <t>4</t>
    </r>
    <r>
      <rPr>
        <vertAlign val="subscript"/>
        <sz val="11"/>
        <rFont val="Book Antiqua"/>
        <family val="1"/>
        <charset val="186"/>
      </rPr>
      <t>ga</t>
    </r>
  </si>
  <si>
    <t xml:space="preserve">Petras </t>
  </si>
  <si>
    <t xml:space="preserve">Petraitis </t>
  </si>
  <si>
    <t>Juozas</t>
  </si>
  <si>
    <t>Juozaitis</t>
  </si>
  <si>
    <r>
      <t>4</t>
    </r>
    <r>
      <rPr>
        <vertAlign val="subscript"/>
        <sz val="11"/>
        <rFont val="Book Antiqua"/>
        <family val="1"/>
        <charset val="186"/>
      </rPr>
      <t>gb</t>
    </r>
  </si>
  <si>
    <r>
      <t xml:space="preserve"> 4</t>
    </r>
    <r>
      <rPr>
        <vertAlign val="subscript"/>
        <sz val="11"/>
        <rFont val="Book Antiqua"/>
        <family val="1"/>
        <charset val="186"/>
      </rPr>
      <t>ga</t>
    </r>
    <r>
      <rPr>
        <sz val="11"/>
        <rFont val="Book Antiqua"/>
        <family val="1"/>
        <charset val="186"/>
      </rPr>
      <t xml:space="preserve"> klasės mokiniai (-ų) užsakė bilietus</t>
    </r>
  </si>
  <si>
    <r>
      <t xml:space="preserve"> 4</t>
    </r>
    <r>
      <rPr>
        <vertAlign val="subscript"/>
        <sz val="11"/>
        <rFont val="Book Antiqua"/>
        <family val="1"/>
        <charset val="186"/>
      </rPr>
      <t>gb</t>
    </r>
    <r>
      <rPr>
        <sz val="11"/>
        <rFont val="Book Antiqua"/>
        <family val="1"/>
        <charset val="186"/>
      </rPr>
      <t xml:space="preserve"> klasės mokiniai (-ų) užsakė bilietus</t>
    </r>
  </si>
  <si>
    <r>
      <t xml:space="preserve"> bilietus (-ų) užsakė 4</t>
    </r>
    <r>
      <rPr>
        <vertAlign val="subscript"/>
        <sz val="11"/>
        <rFont val="Book Antiqua"/>
        <family val="1"/>
        <charset val="186"/>
      </rPr>
      <t xml:space="preserve">ga </t>
    </r>
    <r>
      <rPr>
        <sz val="11"/>
        <rFont val="Book Antiqua"/>
        <family val="1"/>
        <charset val="186"/>
      </rPr>
      <t>klasės mokiniai</t>
    </r>
  </si>
  <si>
    <r>
      <t xml:space="preserve"> bilietus (-ų) užsakė 4</t>
    </r>
    <r>
      <rPr>
        <vertAlign val="subscript"/>
        <sz val="11"/>
        <rFont val="Book Antiqua"/>
        <family val="1"/>
        <charset val="186"/>
      </rPr>
      <t>gb</t>
    </r>
    <r>
      <rPr>
        <sz val="11"/>
        <rFont val="Book Antiqua"/>
        <family val="1"/>
        <charset val="186"/>
      </rPr>
      <t xml:space="preserve"> klasės mkiniai</t>
    </r>
  </si>
  <si>
    <t>PATIKRINAMOJO DARBO REZULTATAI</t>
  </si>
  <si>
    <t>Mokinių darbų įvertinimų vidurkis</t>
  </si>
  <si>
    <t>Vidurkis</t>
  </si>
  <si>
    <t>11 a</t>
  </si>
  <si>
    <t>11 b</t>
  </si>
  <si>
    <t>11 c</t>
  </si>
  <si>
    <t>11 d</t>
  </si>
  <si>
    <t>11 e</t>
  </si>
  <si>
    <t>11 f</t>
  </si>
  <si>
    <t>11 m</t>
  </si>
  <si>
    <t>11 ch</t>
  </si>
  <si>
    <t>Visų darbų įvertinimų vidurkis</t>
  </si>
  <si>
    <t>Klasių, kurių darbų įvertinimų vidurkis didesnis už 8, skaičius</t>
  </si>
  <si>
    <t>Klasių, kurių darbų įvertinimų vidurkis mažesnis už 6, skaičius</t>
  </si>
  <si>
    <t>Skaitmens vieta skaičiuje</t>
  </si>
  <si>
    <t>Vienetai</t>
  </si>
  <si>
    <t>Dešimtys</t>
  </si>
  <si>
    <t>Šimtai</t>
  </si>
  <si>
    <t>Skaitmenys</t>
  </si>
  <si>
    <t>Sugalvotas skaičius</t>
  </si>
  <si>
    <t>Į EKSKURSIJĄ VYKUSIŲ „MOKSLIUKŲ“ KLASĖS MOKINIŲ DUOMENYS</t>
  </si>
  <si>
    <t>Euro kursas</t>
  </si>
  <si>
    <t>Eil.
nr.</t>
  </si>
  <si>
    <t>Mokinio vardas</t>
  </si>
  <si>
    <t>Likusi suma, €</t>
  </si>
  <si>
    <t>Keičiama
suma, €</t>
  </si>
  <si>
    <t>Gaunama suma, Lt</t>
  </si>
  <si>
    <t>Aistė A.</t>
  </si>
  <si>
    <t>Auksė A.</t>
  </si>
  <si>
    <t>Augustas A.</t>
  </si>
  <si>
    <t>Daumantas D.</t>
  </si>
  <si>
    <t>Emilija E.</t>
  </si>
  <si>
    <t>Ernestas E.</t>
  </si>
  <si>
    <t>Evelina E.</t>
  </si>
  <si>
    <t>Raminta R.</t>
  </si>
  <si>
    <t>Rytė R.</t>
  </si>
  <si>
    <t>Tomas T.</t>
  </si>
  <si>
    <t>Vakaris V.</t>
  </si>
  <si>
    <t>Žygimantas Z.</t>
  </si>
  <si>
    <t>ŠVIESOS LŪŽIO DĖSNIS</t>
  </si>
  <si>
    <r>
      <t xml:space="preserve">Kritimo kampo </t>
    </r>
    <r>
      <rPr>
        <i/>
        <sz val="11"/>
        <color indexed="8"/>
        <rFont val="Book Antiqua"/>
        <family val="1"/>
        <charset val="186"/>
      </rPr>
      <t>α</t>
    </r>
    <r>
      <rPr>
        <sz val="11"/>
        <color indexed="8"/>
        <rFont val="Book Antiqua"/>
        <family val="1"/>
        <charset val="186"/>
      </rPr>
      <t xml:space="preserve"> sinuso ir lūžio kampo </t>
    </r>
    <r>
      <rPr>
        <i/>
        <sz val="11"/>
        <color indexed="8"/>
        <rFont val="Book Antiqua"/>
        <family val="1"/>
        <charset val="186"/>
      </rPr>
      <t>β</t>
    </r>
    <r>
      <rPr>
        <sz val="11"/>
        <color indexed="8"/>
        <rFont val="Book Antiqua"/>
        <family val="1"/>
        <charset val="186"/>
      </rPr>
      <t xml:space="preserve"> sinuso santykis dviem terpėms yra pastovus dydis ir vadinamas </t>
    </r>
    <r>
      <rPr>
        <b/>
        <i/>
        <sz val="11"/>
        <color indexed="8"/>
        <rFont val="Book Antiqua"/>
        <family val="1"/>
        <charset val="186"/>
      </rPr>
      <t>lūžio rodikliu</t>
    </r>
  </si>
  <si>
    <t>Geltonos spalvos spindulio kritimo kampas</t>
  </si>
  <si>
    <t>laipsniai</t>
  </si>
  <si>
    <t>Terpė</t>
  </si>
  <si>
    <t>Lūžio rodiklis (n)</t>
  </si>
  <si>
    <t>Lūžio kampas (sinβ)</t>
  </si>
  <si>
    <t>Oras</t>
  </si>
  <si>
    <t>Ledas</t>
  </si>
  <si>
    <t>Stiklas</t>
  </si>
  <si>
    <t>Vanduo</t>
  </si>
  <si>
    <t>Glicerinas</t>
  </si>
  <si>
    <t>Gintaras</t>
  </si>
  <si>
    <t>ĮMONĖS „PADANGA“ SPALIO MĖN. DUOMENYS</t>
  </si>
  <si>
    <t>Diena</t>
  </si>
  <si>
    <t>Keitimui panaudota padangų, vnt.</t>
  </si>
  <si>
    <t>Keitimui panaudota komplektų</t>
  </si>
  <si>
    <t>Liko nepanaudota padangų, vnt.</t>
  </si>
  <si>
    <t>Naujų</t>
  </si>
  <si>
    <t>Restauruotų</t>
  </si>
  <si>
    <t>Naujų padangų komplektų kiekis</t>
  </si>
  <si>
    <t>Restauruotų padangų komplektų kiekis</t>
  </si>
  <si>
    <t>Iš viso</t>
  </si>
  <si>
    <t>Lapkričio mėn.  liko</t>
  </si>
  <si>
    <t>Naujų padangų</t>
  </si>
  <si>
    <t>Restauruotų padangų</t>
  </si>
  <si>
    <t>Komplektų</t>
  </si>
  <si>
    <t>Vienetų</t>
  </si>
  <si>
    <t>Pardavimo kaina, Lt</t>
  </si>
  <si>
    <t>yra keletas kiekio funkcijų:</t>
  </si>
  <si>
    <t>count</t>
  </si>
  <si>
    <t>counta</t>
  </si>
  <si>
    <t>countblank</t>
  </si>
  <si>
    <t>countif</t>
  </si>
  <si>
    <t>countifs</t>
  </si>
  <si>
    <t>skaičiuoja langelius, turinčius skaičius</t>
  </si>
  <si>
    <t>skaičiuoja netuščius langelius</t>
  </si>
  <si>
    <t>skaičiuoja tuščius langelius</t>
  </si>
  <si>
    <t>skaičiuoja langelius, atitinkančius tam tikrą sąlygą (kiek yra didesnių už nulį)</t>
  </si>
  <si>
    <t>skaičiuoja langelius, atitinkančius tam tikras sąlygas (kiek yra didesnių už nulį ir mažesnių už penkis)</t>
  </si>
  <si>
    <t>yra skirtumas, ar įrašytas procentas, ar skaičius</t>
  </si>
  <si>
    <t xml:space="preserve"> -&gt; 1</t>
  </si>
  <si>
    <t xml:space="preserve"> -&gt; 0,5</t>
  </si>
  <si>
    <t xml:space="preserve"> -&gt; 100</t>
  </si>
  <si>
    <t xml:space="preserve"> -&gt; 50</t>
  </si>
  <si>
    <r>
      <t xml:space="preserve">trigonometrinės funkcijos skaičiuojamos </t>
    </r>
    <r>
      <rPr>
        <b/>
        <i/>
        <sz val="14"/>
        <color rgb="FF00B0F0"/>
        <rFont val="Calibri"/>
        <family val="2"/>
        <charset val="186"/>
        <scheme val="minor"/>
      </rPr>
      <t>radianais</t>
    </r>
  </si>
  <si>
    <t>į C6 langelį įrašykite vieną formulę 
ir ją kopijuokite į langelius D6 ir E6</t>
  </si>
  <si>
    <t>yra keletas apvalinimo funkcijų:</t>
  </si>
  <si>
    <t>round</t>
  </si>
  <si>
    <t>roundup</t>
  </si>
  <si>
    <t>rounddown</t>
  </si>
  <si>
    <t>trunc</t>
  </si>
  <si>
    <t>int</t>
  </si>
  <si>
    <t>suapvalina skaičių iki nurodyto dešimtainių skaitmenų kiekio</t>
  </si>
  <si>
    <t>suapvalina skaičių iki didesnio</t>
  </si>
  <si>
    <t>suapvalina skaičių iki mažesnio</t>
  </si>
  <si>
    <t>suapvalina skaičių iki sveikojo</t>
  </si>
  <si>
    <t>suapvalina skaičių iki artimiausios sveikosios reikšmės</t>
  </si>
  <si>
    <t>floor</t>
  </si>
  <si>
    <t>suapvalina reikšmę iki artimesnio mažesniojo</t>
  </si>
  <si>
    <r>
      <rPr>
        <b/>
        <i/>
        <sz val="14"/>
        <rFont val="Calibri"/>
        <family val="2"/>
        <charset val="186"/>
        <scheme val="minor"/>
      </rPr>
      <t xml:space="preserve">Yra skirtumas, ar atsakymą reikia </t>
    </r>
    <r>
      <rPr>
        <b/>
        <i/>
        <sz val="14"/>
        <color rgb="FFFF0000"/>
        <rFont val="Calibri"/>
        <family val="2"/>
        <charset val="186"/>
        <scheme val="minor"/>
      </rPr>
      <t>suapvalinti,</t>
    </r>
    <r>
      <rPr>
        <b/>
        <i/>
        <sz val="14"/>
        <rFont val="Calibri"/>
        <family val="2"/>
        <charset val="186"/>
        <scheme val="minor"/>
      </rPr>
      <t xml:space="preserve"> 
ar </t>
    </r>
    <r>
      <rPr>
        <b/>
        <i/>
        <sz val="14"/>
        <color rgb="FFFF0000"/>
        <rFont val="Calibri"/>
        <family val="2"/>
        <charset val="186"/>
        <scheme val="minor"/>
      </rPr>
      <t>pateikti</t>
    </r>
    <r>
      <rPr>
        <b/>
        <i/>
        <sz val="14"/>
        <rFont val="Calibri"/>
        <family val="2"/>
        <charset val="186"/>
        <scheme val="minor"/>
      </rPr>
      <t xml:space="preserve"> kokiu nors tikslumu.
Pirmu atveju naudojame </t>
    </r>
    <r>
      <rPr>
        <b/>
        <i/>
        <sz val="14"/>
        <color rgb="FF00B0F0"/>
        <rFont val="Calibri"/>
        <family val="2"/>
        <charset val="186"/>
        <scheme val="minor"/>
      </rPr>
      <t>apvalinimo</t>
    </r>
    <r>
      <rPr>
        <b/>
        <i/>
        <sz val="14"/>
        <rFont val="Calibri"/>
        <family val="2"/>
        <charset val="186"/>
        <scheme val="minor"/>
      </rPr>
      <t xml:space="preserve"> funkcijas.
Atru atveju </t>
    </r>
    <r>
      <rPr>
        <b/>
        <i/>
        <sz val="14"/>
        <color rgb="FF00B0F0"/>
        <rFont val="Calibri"/>
        <family val="2"/>
        <charset val="186"/>
        <scheme val="minor"/>
      </rPr>
      <t>formatuojam.</t>
    </r>
  </si>
  <si>
    <t>sumif</t>
  </si>
  <si>
    <t>sudeda langelius, atitinkančius tam tikrą sąlygą (suma skaičių, kurie yra didesni už nulį)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</si>
</sst>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.00\ _L_t_-;\-* #,##0.00\ _L_t_-;_-* &quot;-&quot;??\ _L_t_-;_-@_-"/>
    <numFmt numFmtId="166" formatCode="_-* #,##0.00\ &quot;Lt&quot;_-;\-* #,##0.00\ &quot;Lt&quot;_-;_-* &quot;-&quot;??\ &quot;Lt&quot;_-;_-@_-"/>
    <numFmt numFmtId="167" formatCode="#,##0.00\ &quot;Lt&quot;"/>
    <numFmt numFmtId="168" formatCode="0.0"/>
    <numFmt numFmtId="169" formatCode="0.000"/>
    <numFmt numFmtId="170" formatCode="0.0000"/>
  </numFmts>
  <fonts count="29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1"/>
      <name val="Book Antiqua"/>
      <family val="1"/>
      <charset val="186"/>
    </font>
    <font>
      <sz val="11"/>
      <color theme="1"/>
      <name val="Book Antiqua"/>
      <family val="1"/>
      <charset val="186"/>
    </font>
    <font>
      <sz val="11"/>
      <name val="Book Antiqua"/>
      <family val="1"/>
      <charset val="186"/>
    </font>
    <font>
      <b/>
      <sz val="11"/>
      <color indexed="8"/>
      <name val="Book Antiqua"/>
      <family val="1"/>
      <charset val="186"/>
    </font>
    <font>
      <sz val="11"/>
      <color indexed="8"/>
      <name val="Book Antiqua"/>
      <family val="1"/>
      <charset val="186"/>
    </font>
    <font>
      <b/>
      <sz val="11"/>
      <color theme="1"/>
      <name val="Book Antiqua"/>
      <family val="1"/>
      <charset val="186"/>
    </font>
    <font>
      <b/>
      <sz val="14"/>
      <color theme="1"/>
      <name val="Book Antiqua"/>
      <family val="1"/>
      <charset val="186"/>
    </font>
    <font>
      <sz val="12"/>
      <color theme="1"/>
      <name val="Book Antiqua"/>
      <family val="1"/>
      <charset val="186"/>
    </font>
    <font>
      <b/>
      <sz val="12"/>
      <color theme="1"/>
      <name val="Book Antiqua"/>
      <family val="1"/>
      <charset val="186"/>
    </font>
    <font>
      <i/>
      <sz val="12"/>
      <color theme="1"/>
      <name val="Book Antiqua"/>
      <family val="1"/>
      <charset val="186"/>
    </font>
    <font>
      <i/>
      <sz val="11"/>
      <color theme="1"/>
      <name val="Book Antiqua"/>
      <family val="1"/>
      <charset val="186"/>
    </font>
    <font>
      <sz val="10"/>
      <color theme="1"/>
      <name val="Book Antiqua"/>
      <family val="1"/>
      <charset val="186"/>
    </font>
    <font>
      <sz val="10"/>
      <name val="Book Antiqua"/>
      <family val="1"/>
      <charset val="186"/>
    </font>
    <font>
      <vertAlign val="subscript"/>
      <sz val="11"/>
      <name val="Book Antiqua"/>
      <family val="1"/>
      <charset val="186"/>
    </font>
    <font>
      <b/>
      <sz val="10"/>
      <name val="Book Antiqua"/>
      <family val="1"/>
      <charset val="186"/>
    </font>
    <font>
      <i/>
      <sz val="11"/>
      <color indexed="8"/>
      <name val="Book Antiqua"/>
      <family val="1"/>
      <charset val="186"/>
    </font>
    <font>
      <b/>
      <i/>
      <sz val="11"/>
      <color indexed="8"/>
      <name val="Book Antiqua"/>
      <family val="1"/>
      <charset val="186"/>
    </font>
    <font>
      <sz val="11"/>
      <color rgb="FF000000"/>
      <name val="Book Antiqua"/>
      <family val="1"/>
      <charset val="186"/>
    </font>
    <font>
      <b/>
      <i/>
      <sz val="14"/>
      <color rgb="FFFF0000"/>
      <name val="Calibri"/>
      <family val="2"/>
      <charset val="186"/>
      <scheme val="minor"/>
    </font>
    <font>
      <sz val="11"/>
      <color rgb="FF363636"/>
      <name val="Segoe UI Light"/>
      <family val="2"/>
      <charset val="186"/>
    </font>
    <font>
      <sz val="15.4"/>
      <color rgb="FF363636"/>
      <name val="Segoe UI Light"/>
      <family val="2"/>
      <charset val="186"/>
    </font>
    <font>
      <b/>
      <sz val="15.4"/>
      <color rgb="FF363636"/>
      <name val="Segoe UI Light"/>
      <family val="2"/>
      <charset val="186"/>
    </font>
    <font>
      <b/>
      <i/>
      <sz val="14"/>
      <color rgb="FF00B0F0"/>
      <name val="Calibri"/>
      <family val="2"/>
      <charset val="186"/>
      <scheme val="minor"/>
    </font>
    <font>
      <b/>
      <sz val="11"/>
      <color rgb="FF363636"/>
      <name val="Segoe UI Light"/>
      <family val="2"/>
      <charset val="186"/>
    </font>
    <font>
      <b/>
      <i/>
      <sz val="14"/>
      <name val="Calibri"/>
      <family val="2"/>
      <charset val="186"/>
      <scheme val="minor"/>
    </font>
    <font>
      <b/>
      <sz val="12"/>
      <color rgb="FF363636"/>
      <name val="Segoe UI Light"/>
      <family val="2"/>
      <charset val="186"/>
    </font>
    <font>
      <sz val="12"/>
      <color rgb="FF363636"/>
      <name val="Segoe UI Light"/>
      <family val="2"/>
      <charset val="186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3"/>
      </right>
      <top style="medium">
        <color indexed="64"/>
      </top>
      <bottom style="medium">
        <color indexed="64"/>
      </bottom>
      <diagonal/>
    </border>
    <border>
      <left style="thin">
        <color theme="3"/>
      </left>
      <right style="thin">
        <color theme="3"/>
      </right>
      <top style="medium">
        <color indexed="64"/>
      </top>
      <bottom style="medium">
        <color indexed="64"/>
      </bottom>
      <diagonal/>
    </border>
    <border>
      <left style="thin">
        <color theme="3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9">
    <xf numFmtId="0" fontId="0" fillId="0" borderId="0" xfId="0"/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9" fontId="4" fillId="2" borderId="2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9" fontId="4" fillId="2" borderId="4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/>
    <xf numFmtId="0" fontId="2" fillId="3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wrapText="1"/>
    </xf>
    <xf numFmtId="2" fontId="3" fillId="0" borderId="8" xfId="1" applyNumberFormat="1" applyFont="1" applyBorder="1" applyAlignment="1">
      <alignment horizontal="center" vertical="center"/>
    </xf>
    <xf numFmtId="165" fontId="3" fillId="4" borderId="8" xfId="0" applyNumberFormat="1" applyFont="1" applyFill="1" applyBorder="1" applyAlignment="1">
      <alignment vertical="center"/>
    </xf>
    <xf numFmtId="164" fontId="3" fillId="4" borderId="8" xfId="1" applyFont="1" applyFill="1" applyBorder="1" applyAlignment="1">
      <alignment vertical="center"/>
    </xf>
    <xf numFmtId="2" fontId="6" fillId="4" borderId="8" xfId="2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3" fillId="4" borderId="8" xfId="0" applyNumberFormat="1" applyFont="1" applyFill="1" applyBorder="1" applyAlignment="1">
      <alignment horizontal="center" vertical="center"/>
    </xf>
    <xf numFmtId="2" fontId="3" fillId="4" borderId="9" xfId="2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wrapText="1"/>
    </xf>
    <xf numFmtId="2" fontId="3" fillId="0" borderId="11" xfId="1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2" fontId="3" fillId="0" borderId="6" xfId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67" fontId="3" fillId="0" borderId="0" xfId="1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44" fontId="6" fillId="0" borderId="0" xfId="2" applyFont="1" applyFill="1" applyBorder="1" applyAlignment="1">
      <alignment vertical="center"/>
    </xf>
    <xf numFmtId="166" fontId="3" fillId="0" borderId="0" xfId="0" applyNumberFormat="1" applyFont="1" applyFill="1" applyBorder="1" applyAlignment="1">
      <alignment horizontal="center" vertical="center"/>
    </xf>
    <xf numFmtId="44" fontId="7" fillId="0" borderId="0" xfId="2" applyFont="1" applyFill="1" applyBorder="1" applyAlignment="1">
      <alignment horizontal="center" vertical="center"/>
    </xf>
    <xf numFmtId="167" fontId="3" fillId="5" borderId="2" xfId="0" applyNumberFormat="1" applyFont="1" applyFill="1" applyBorder="1" applyAlignment="1">
      <alignment horizontal="center" vertical="center"/>
    </xf>
    <xf numFmtId="0" fontId="3" fillId="0" borderId="15" xfId="0" applyFont="1" applyBorder="1" applyAlignment="1"/>
    <xf numFmtId="0" fontId="3" fillId="0" borderId="16" xfId="0" applyFont="1" applyBorder="1" applyAlignment="1"/>
    <xf numFmtId="0" fontId="3" fillId="0" borderId="16" xfId="0" applyFont="1" applyBorder="1"/>
    <xf numFmtId="167" fontId="3" fillId="5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17" xfId="0" applyFont="1" applyFill="1" applyBorder="1" applyAlignment="1">
      <alignment horizontal="left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49" fontId="3" fillId="0" borderId="29" xfId="0" applyNumberFormat="1" applyFont="1" applyFill="1" applyBorder="1" applyAlignment="1">
      <alignment horizontal="left" wrapText="1"/>
    </xf>
    <xf numFmtId="0" fontId="3" fillId="0" borderId="30" xfId="0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32" xfId="0" applyFont="1" applyBorder="1" applyAlignment="1">
      <alignment horizontal="center" wrapText="1"/>
    </xf>
    <xf numFmtId="0" fontId="3" fillId="4" borderId="29" xfId="0" applyFont="1" applyFill="1" applyBorder="1" applyAlignment="1">
      <alignment horizontal="center" wrapText="1"/>
    </xf>
    <xf numFmtId="49" fontId="3" fillId="0" borderId="33" xfId="0" applyNumberFormat="1" applyFont="1" applyFill="1" applyBorder="1" applyAlignment="1">
      <alignment horizontal="left" wrapText="1"/>
    </xf>
    <xf numFmtId="0" fontId="3" fillId="0" borderId="34" xfId="0" applyFont="1" applyBorder="1" applyAlignment="1">
      <alignment horizontal="center" wrapText="1"/>
    </xf>
    <xf numFmtId="0" fontId="3" fillId="0" borderId="35" xfId="0" applyFont="1" applyBorder="1" applyAlignment="1">
      <alignment horizontal="center" wrapText="1"/>
    </xf>
    <xf numFmtId="0" fontId="3" fillId="0" borderId="36" xfId="0" applyFont="1" applyBorder="1" applyAlignment="1">
      <alignment horizontal="center" wrapText="1"/>
    </xf>
    <xf numFmtId="49" fontId="3" fillId="0" borderId="37" xfId="0" applyNumberFormat="1" applyFont="1" applyFill="1" applyBorder="1" applyAlignment="1">
      <alignment horizontal="left" wrapText="1"/>
    </xf>
    <xf numFmtId="0" fontId="3" fillId="0" borderId="38" xfId="0" applyFont="1" applyBorder="1" applyAlignment="1">
      <alignment horizontal="center" wrapText="1"/>
    </xf>
    <xf numFmtId="0" fontId="3" fillId="0" borderId="39" xfId="0" applyFont="1" applyBorder="1" applyAlignment="1">
      <alignment horizontal="center" wrapText="1"/>
    </xf>
    <xf numFmtId="0" fontId="3" fillId="0" borderId="40" xfId="0" applyFont="1" applyBorder="1" applyAlignment="1">
      <alignment horizontal="center" wrapText="1"/>
    </xf>
    <xf numFmtId="0" fontId="3" fillId="0" borderId="17" xfId="0" applyFont="1" applyFill="1" applyBorder="1" applyAlignment="1">
      <alignment horizontal="left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/>
    <xf numFmtId="168" fontId="3" fillId="0" borderId="11" xfId="0" applyNumberFormat="1" applyFont="1" applyBorder="1" applyAlignment="1">
      <alignment horizontal="center"/>
    </xf>
    <xf numFmtId="168" fontId="3" fillId="0" borderId="11" xfId="0" applyNumberFormat="1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13" fillId="0" borderId="0" xfId="0" applyFont="1" applyBorder="1"/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/>
    </xf>
    <xf numFmtId="0" fontId="13" fillId="0" borderId="5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0" xfId="0" applyFont="1"/>
    <xf numFmtId="0" fontId="13" fillId="0" borderId="1" xfId="0" applyFont="1" applyFill="1" applyBorder="1" applyAlignment="1">
      <alignment horizontal="left"/>
    </xf>
    <xf numFmtId="0" fontId="14" fillId="4" borderId="5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55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14" fillId="4" borderId="11" xfId="0" applyFont="1" applyFill="1" applyBorder="1" applyAlignment="1">
      <alignment horizontal="center"/>
    </xf>
    <xf numFmtId="0" fontId="13" fillId="0" borderId="3" xfId="0" applyFont="1" applyBorder="1"/>
    <xf numFmtId="0" fontId="14" fillId="4" borderId="6" xfId="0" applyFont="1" applyFill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56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0" borderId="0" xfId="0" applyFont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48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6" borderId="1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6" borderId="4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57" xfId="0" applyFont="1" applyBorder="1" applyAlignment="1">
      <alignment vertical="center"/>
    </xf>
    <xf numFmtId="0" fontId="4" fillId="0" borderId="5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4" fillId="0" borderId="0" xfId="0" applyFont="1"/>
    <xf numFmtId="0" fontId="4" fillId="0" borderId="0" xfId="0" applyFont="1"/>
    <xf numFmtId="0" fontId="4" fillId="0" borderId="18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wrapText="1"/>
    </xf>
    <xf numFmtId="0" fontId="4" fillId="0" borderId="49" xfId="0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8" fontId="4" fillId="4" borderId="9" xfId="0" applyNumberFormat="1" applyFont="1" applyFill="1" applyBorder="1" applyAlignment="1">
      <alignment horizontal="center"/>
    </xf>
    <xf numFmtId="49" fontId="4" fillId="0" borderId="10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6" borderId="57" xfId="0" applyNumberFormat="1" applyFont="1" applyFill="1" applyBorder="1"/>
    <xf numFmtId="0" fontId="4" fillId="6" borderId="57" xfId="0" applyFont="1" applyFill="1" applyBorder="1" applyAlignment="1">
      <alignment horizontal="center"/>
    </xf>
    <xf numFmtId="168" fontId="4" fillId="6" borderId="57" xfId="0" applyNumberFormat="1" applyFont="1" applyFill="1" applyBorder="1" applyAlignment="1">
      <alignment horizontal="center"/>
    </xf>
    <xf numFmtId="169" fontId="4" fillId="5" borderId="2" xfId="0" applyNumberFormat="1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/>
    <xf numFmtId="0" fontId="3" fillId="4" borderId="18" xfId="0" applyFont="1" applyFill="1" applyBorder="1" applyAlignment="1">
      <alignment horizontal="center"/>
    </xf>
    <xf numFmtId="0" fontId="7" fillId="4" borderId="49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44" fontId="3" fillId="7" borderId="49" xfId="2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7" borderId="57" xfId="0" applyFont="1" applyFill="1" applyBorder="1"/>
    <xf numFmtId="0" fontId="3" fillId="0" borderId="19" xfId="0" applyFont="1" applyBorder="1"/>
    <xf numFmtId="0" fontId="7" fillId="0" borderId="0" xfId="0" applyFont="1" applyAlignment="1">
      <alignment horizontal="right"/>
    </xf>
    <xf numFmtId="0" fontId="7" fillId="0" borderId="0" xfId="0" applyFont="1"/>
    <xf numFmtId="0" fontId="3" fillId="0" borderId="18" xfId="0" applyFont="1" applyBorder="1" applyAlignment="1">
      <alignment horizontal="left" vertical="center"/>
    </xf>
    <xf numFmtId="0" fontId="19" fillId="0" borderId="7" xfId="0" applyFont="1" applyFill="1" applyBorder="1" applyAlignment="1">
      <alignment horizontal="left" vertical="top" wrapText="1" readingOrder="1"/>
    </xf>
    <xf numFmtId="170" fontId="19" fillId="0" borderId="54" xfId="0" applyNumberFormat="1" applyFont="1" applyFill="1" applyBorder="1" applyAlignment="1">
      <alignment horizontal="right" vertical="top" wrapText="1" readingOrder="1"/>
    </xf>
    <xf numFmtId="0" fontId="19" fillId="0" borderId="10" xfId="0" applyFont="1" applyFill="1" applyBorder="1" applyAlignment="1">
      <alignment horizontal="left" vertical="top" wrapText="1" readingOrder="1"/>
    </xf>
    <xf numFmtId="170" fontId="19" fillId="0" borderId="55" xfId="0" applyNumberFormat="1" applyFont="1" applyFill="1" applyBorder="1" applyAlignment="1">
      <alignment horizontal="right" vertical="top" wrapText="1" readingOrder="1"/>
    </xf>
    <xf numFmtId="0" fontId="19" fillId="0" borderId="3" xfId="0" applyFont="1" applyFill="1" applyBorder="1" applyAlignment="1">
      <alignment horizontal="left" vertical="top" wrapText="1" readingOrder="1"/>
    </xf>
    <xf numFmtId="170" fontId="19" fillId="0" borderId="56" xfId="0" applyNumberFormat="1" applyFont="1" applyFill="1" applyBorder="1" applyAlignment="1">
      <alignment horizontal="right" vertical="top" wrapText="1" readingOrder="1"/>
    </xf>
    <xf numFmtId="0" fontId="3" fillId="0" borderId="11" xfId="0" applyFont="1" applyBorder="1"/>
    <xf numFmtId="0" fontId="3" fillId="4" borderId="11" xfId="0" applyFont="1" applyFill="1" applyBorder="1"/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4" borderId="45" xfId="0" applyFont="1" applyFill="1" applyBorder="1" applyAlignment="1">
      <alignment horizontal="center"/>
    </xf>
    <xf numFmtId="0" fontId="3" fillId="4" borderId="46" xfId="0" applyFont="1" applyFill="1" applyBorder="1" applyAlignment="1">
      <alignment horizontal="center"/>
    </xf>
    <xf numFmtId="2" fontId="3" fillId="0" borderId="0" xfId="0" applyNumberFormat="1" applyFont="1"/>
    <xf numFmtId="0" fontId="20" fillId="0" borderId="0" xfId="0" applyFont="1"/>
    <xf numFmtId="0" fontId="22" fillId="0" borderId="0" xfId="0" applyFont="1"/>
    <xf numFmtId="0" fontId="23" fillId="0" borderId="0" xfId="0" applyFont="1"/>
    <xf numFmtId="9" fontId="3" fillId="0" borderId="0" xfId="0" applyNumberFormat="1" applyFont="1"/>
    <xf numFmtId="168" fontId="3" fillId="6" borderId="11" xfId="0" applyNumberFormat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/>
    </xf>
    <xf numFmtId="168" fontId="3" fillId="9" borderId="11" xfId="0" applyNumberFormat="1" applyFont="1" applyFill="1" applyBorder="1" applyAlignment="1">
      <alignment horizontal="center"/>
    </xf>
    <xf numFmtId="168" fontId="3" fillId="8" borderId="11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44" fontId="7" fillId="0" borderId="0" xfId="2" applyFont="1" applyFill="1" applyBorder="1" applyAlignment="1">
      <alignment horizontal="center"/>
    </xf>
    <xf numFmtId="0" fontId="9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2" fontId="3" fillId="0" borderId="11" xfId="0" applyNumberFormat="1" applyFont="1" applyBorder="1" applyAlignment="1">
      <alignment horizontal="right"/>
    </xf>
    <xf numFmtId="2" fontId="3" fillId="4" borderId="11" xfId="0" applyNumberFormat="1" applyFont="1" applyFill="1" applyBorder="1" applyAlignment="1">
      <alignment horizontal="right"/>
    </xf>
    <xf numFmtId="2" fontId="3" fillId="4" borderId="11" xfId="2" applyNumberFormat="1" applyFont="1" applyFill="1" applyBorder="1" applyAlignment="1">
      <alignment horizontal="right"/>
    </xf>
    <xf numFmtId="0" fontId="3" fillId="0" borderId="11" xfId="0" applyFont="1" applyFill="1" applyBorder="1"/>
    <xf numFmtId="0" fontId="25" fillId="0" borderId="0" xfId="0" applyFont="1"/>
    <xf numFmtId="0" fontId="21" fillId="0" borderId="0" xfId="0" applyFont="1"/>
    <xf numFmtId="0" fontId="3" fillId="4" borderId="9" xfId="0" applyNumberFormat="1" applyFont="1" applyFill="1" applyBorder="1"/>
    <xf numFmtId="0" fontId="3" fillId="0" borderId="11" xfId="0" applyFont="1" applyBorder="1" applyAlignment="1">
      <alignment horizontal="center"/>
    </xf>
    <xf numFmtId="0" fontId="3" fillId="5" borderId="11" xfId="0" applyFont="1" applyFill="1" applyBorder="1"/>
    <xf numFmtId="0" fontId="27" fillId="0" borderId="0" xfId="0" applyFont="1"/>
    <xf numFmtId="0" fontId="28" fillId="0" borderId="0" xfId="0" applyFont="1"/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 wrapText="1"/>
    </xf>
    <xf numFmtId="2" fontId="2" fillId="3" borderId="6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 textRotation="90"/>
    </xf>
    <xf numFmtId="0" fontId="3" fillId="0" borderId="59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20" fillId="0" borderId="0" xfId="0" applyFont="1" applyAlignment="1">
      <alignment horizontal="left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43" xfId="0" applyFont="1" applyBorder="1" applyAlignment="1">
      <alignment horizontal="left" vertical="center" wrapText="1"/>
    </xf>
    <xf numFmtId="0" fontId="4" fillId="0" borderId="44" xfId="0" applyFont="1" applyBorder="1" applyAlignment="1">
      <alignment horizontal="left" vertical="center" wrapText="1"/>
    </xf>
    <xf numFmtId="0" fontId="4" fillId="0" borderId="55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5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 wrapText="1"/>
    </xf>
    <xf numFmtId="0" fontId="4" fillId="0" borderId="58" xfId="0" applyFont="1" applyBorder="1" applyAlignment="1">
      <alignment horizontal="left" wrapText="1"/>
    </xf>
    <xf numFmtId="0" fontId="4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42" xfId="0" applyFont="1" applyBorder="1" applyAlignment="1">
      <alignment horizontal="center" wrapText="1"/>
    </xf>
    <xf numFmtId="0" fontId="3" fillId="0" borderId="61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61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/>
    </xf>
    <xf numFmtId="0" fontId="9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3" fillId="0" borderId="59" xfId="0" applyFont="1" applyBorder="1" applyAlignment="1">
      <alignment horizontal="left" vertical="center" wrapText="1"/>
    </xf>
    <xf numFmtId="0" fontId="3" fillId="0" borderId="57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right"/>
    </xf>
    <xf numFmtId="0" fontId="3" fillId="0" borderId="48" xfId="0" applyFont="1" applyBorder="1" applyAlignment="1">
      <alignment horizontal="right"/>
    </xf>
    <xf numFmtId="0" fontId="3" fillId="0" borderId="60" xfId="0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104775</xdr:colOff>
      <xdr:row>0</xdr:row>
      <xdr:rowOff>95250</xdr:rowOff>
    </xdr:from>
    <xdr:to>
      <xdr:col>19</xdr:col>
      <xdr:colOff>27747</xdr:colOff>
      <xdr:row>12</xdr:row>
      <xdr:rowOff>145677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8950"/>
        <a:stretch/>
      </xdr:blipFill>
      <xdr:spPr>
        <a:xfrm>
          <a:off x="7377393" y="95250"/>
          <a:ext cx="6579266" cy="2672603"/>
        </a:xfrm>
        <a:prstGeom prst="rect">
          <a:avLst/>
        </a:prstGeom>
      </xdr:spPr>
    </xdr:pic>
    <xdr:clientData/>
  </xdr:twoCellAnchor>
  <xdr:twoCellAnchor editAs="oneCell">
    <xdr:from>
      <xdr:col>8</xdr:col>
      <xdr:colOff>112058</xdr:colOff>
      <xdr:row>12</xdr:row>
      <xdr:rowOff>89648</xdr:rowOff>
    </xdr:from>
    <xdr:to>
      <xdr:col>18</xdr:col>
      <xdr:colOff>365644</xdr:colOff>
      <xdr:row>25</xdr:row>
      <xdr:rowOff>78653</xdr:rowOff>
    </xdr:to>
    <xdr:pic>
      <xdr:nvPicPr>
        <xdr:cNvPr id="3" name="Paveikslėli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84676" y="2711824"/>
          <a:ext cx="6304762" cy="27904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771525</xdr:colOff>
          <xdr:row>1</xdr:row>
          <xdr:rowOff>314325</xdr:rowOff>
        </xdr:from>
        <xdr:to>
          <xdr:col>3</xdr:col>
          <xdr:colOff>104775</xdr:colOff>
          <xdr:row>2</xdr:row>
          <xdr:rowOff>19050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9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238125</xdr:colOff>
      <xdr:row>0</xdr:row>
      <xdr:rowOff>133350</xdr:rowOff>
    </xdr:from>
    <xdr:to>
      <xdr:col>15</xdr:col>
      <xdr:colOff>199219</xdr:colOff>
      <xdr:row>6</xdr:row>
      <xdr:rowOff>56930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133350"/>
          <a:ext cx="6447619" cy="17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5</xdr:row>
      <xdr:rowOff>66675</xdr:rowOff>
    </xdr:from>
    <xdr:to>
      <xdr:col>13</xdr:col>
      <xdr:colOff>389846</xdr:colOff>
      <xdr:row>15</xdr:row>
      <xdr:rowOff>94878</xdr:rowOff>
    </xdr:to>
    <xdr:pic>
      <xdr:nvPicPr>
        <xdr:cNvPr id="3" name="Paveikslėlis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14900" y="1685925"/>
          <a:ext cx="5438096" cy="29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0</xdr:row>
      <xdr:rowOff>28575</xdr:rowOff>
    </xdr:from>
    <xdr:to>
      <xdr:col>15</xdr:col>
      <xdr:colOff>513541</xdr:colOff>
      <xdr:row>7</xdr:row>
      <xdr:rowOff>47625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4385"/>
        <a:stretch/>
      </xdr:blipFill>
      <xdr:spPr>
        <a:xfrm>
          <a:off x="2733675" y="28575"/>
          <a:ext cx="6476191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7</xdr:row>
      <xdr:rowOff>190500</xdr:rowOff>
    </xdr:from>
    <xdr:to>
      <xdr:col>11</xdr:col>
      <xdr:colOff>94904</xdr:colOff>
      <xdr:row>16</xdr:row>
      <xdr:rowOff>37853</xdr:rowOff>
    </xdr:to>
    <xdr:pic>
      <xdr:nvPicPr>
        <xdr:cNvPr id="3" name="Paveikslėli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1400" y="1704975"/>
          <a:ext cx="2771429" cy="19809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299356</xdr:colOff>
      <xdr:row>0</xdr:row>
      <xdr:rowOff>0</xdr:rowOff>
    </xdr:from>
    <xdr:to>
      <xdr:col>24</xdr:col>
      <xdr:colOff>106679</xdr:colOff>
      <xdr:row>19</xdr:row>
      <xdr:rowOff>79703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8535" y="0"/>
          <a:ext cx="6542858" cy="46380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5</xdr:row>
      <xdr:rowOff>142875</xdr:rowOff>
    </xdr:from>
    <xdr:to>
      <xdr:col>13</xdr:col>
      <xdr:colOff>370641</xdr:colOff>
      <xdr:row>27</xdr:row>
      <xdr:rowOff>56690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6075" y="1428750"/>
          <a:ext cx="6676191" cy="36857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1</xdr:row>
      <xdr:rowOff>0</xdr:rowOff>
    </xdr:from>
    <xdr:to>
      <xdr:col>13</xdr:col>
      <xdr:colOff>303987</xdr:colOff>
      <xdr:row>5</xdr:row>
      <xdr:rowOff>18908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0450" y="200025"/>
          <a:ext cx="6504762" cy="1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4</xdr:row>
      <xdr:rowOff>219075</xdr:rowOff>
    </xdr:from>
    <xdr:to>
      <xdr:col>7</xdr:col>
      <xdr:colOff>904525</xdr:colOff>
      <xdr:row>20</xdr:row>
      <xdr:rowOff>9131</xdr:rowOff>
    </xdr:to>
    <xdr:pic>
      <xdr:nvPicPr>
        <xdr:cNvPr id="3" name="Paveikslėlis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33800" y="1304925"/>
          <a:ext cx="2800000" cy="31523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0</xdr:row>
      <xdr:rowOff>9525</xdr:rowOff>
    </xdr:from>
    <xdr:to>
      <xdr:col>11</xdr:col>
      <xdr:colOff>361135</xdr:colOff>
      <xdr:row>8</xdr:row>
      <xdr:rowOff>123825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9511"/>
        <a:stretch/>
      </xdr:blipFill>
      <xdr:spPr>
        <a:xfrm>
          <a:off x="3371850" y="9525"/>
          <a:ext cx="6523810" cy="2228850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8</xdr:row>
      <xdr:rowOff>114300</xdr:rowOff>
    </xdr:from>
    <xdr:to>
      <xdr:col>7</xdr:col>
      <xdr:colOff>418692</xdr:colOff>
      <xdr:row>25</xdr:row>
      <xdr:rowOff>104274</xdr:rowOff>
    </xdr:to>
    <xdr:pic>
      <xdr:nvPicPr>
        <xdr:cNvPr id="3" name="Paveikslėlis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05225" y="2228850"/>
          <a:ext cx="3266667" cy="40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95250</xdr:rowOff>
    </xdr:from>
    <xdr:to>
      <xdr:col>15</xdr:col>
      <xdr:colOff>484967</xdr:colOff>
      <xdr:row>20</xdr:row>
      <xdr:rowOff>189946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6225" y="95250"/>
          <a:ext cx="6466667" cy="443809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0</xdr:row>
      <xdr:rowOff>0</xdr:rowOff>
    </xdr:from>
    <xdr:to>
      <xdr:col>17</xdr:col>
      <xdr:colOff>551648</xdr:colOff>
      <xdr:row>23</xdr:row>
      <xdr:rowOff>158420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0" y="0"/>
          <a:ext cx="6419048" cy="562857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180975</xdr:colOff>
      <xdr:row>1</xdr:row>
      <xdr:rowOff>19050</xdr:rowOff>
    </xdr:from>
    <xdr:to>
      <xdr:col>17</xdr:col>
      <xdr:colOff>246839</xdr:colOff>
      <xdr:row>6</xdr:row>
      <xdr:rowOff>152400</xdr:rowOff>
    </xdr:to>
    <xdr:pic>
      <xdr:nvPicPr>
        <xdr:cNvPr id="3" name="Paveikslėlis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1194"/>
        <a:stretch/>
      </xdr:blipFill>
      <xdr:spPr>
        <a:xfrm>
          <a:off x="4867275" y="228600"/>
          <a:ext cx="6495239" cy="11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123825</xdr:rowOff>
    </xdr:from>
    <xdr:to>
      <xdr:col>15</xdr:col>
      <xdr:colOff>219075</xdr:colOff>
      <xdr:row>19</xdr:row>
      <xdr:rowOff>161925</xdr:rowOff>
    </xdr:to>
    <xdr:pic>
      <xdr:nvPicPr>
        <xdr:cNvPr id="5" name="Paveikslėlis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10115550" cy="213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285750</xdr:colOff>
      <xdr:row>21</xdr:row>
      <xdr:rowOff>47625</xdr:rowOff>
    </xdr:from>
    <xdr:to>
      <xdr:col>14</xdr:col>
      <xdr:colOff>532794</xdr:colOff>
      <xdr:row>28</xdr:row>
      <xdr:rowOff>28394</xdr:rowOff>
    </xdr:to>
    <xdr:pic>
      <xdr:nvPicPr>
        <xdr:cNvPr id="4" name="Paveikslėlis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72050" y="4467225"/>
          <a:ext cx="4847619" cy="14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0.xml"/><Relationship Id="rId4" Type="http://schemas.openxmlformats.org/officeDocument/2006/relationships/image" Target="../media/image16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zoomScale="85" zoomScaleNormal="85" workbookViewId="0">
      <selection activeCell="D15" sqref="D15"/>
    </sheetView>
  </sheetViews>
  <sheetFormatPr defaultRowHeight="16.5" x14ac:dyDescent="0.3"/>
  <cols>
    <col min="1" max="1" width="20.7109375" style="8" customWidth="1"/>
    <col min="2" max="4" width="11.28515625" style="8" customWidth="1"/>
    <col min="5" max="5" width="14.42578125" style="8" customWidth="1"/>
    <col min="6" max="7" width="11.28515625" style="8" customWidth="1"/>
    <col min="8" max="8" width="17.7109375" style="8" customWidth="1"/>
    <col min="9" max="256" width="9.140625" style="8"/>
    <col min="257" max="257" width="20.7109375" style="8" customWidth="1"/>
    <col min="258" max="263" width="11.28515625" style="8" customWidth="1"/>
    <col min="264" max="264" width="17.7109375" style="8" customWidth="1"/>
    <col min="265" max="512" width="9.140625" style="8"/>
    <col min="513" max="513" width="20.7109375" style="8" customWidth="1"/>
    <col min="514" max="519" width="11.28515625" style="8" customWidth="1"/>
    <col min="520" max="520" width="17.7109375" style="8" customWidth="1"/>
    <col min="521" max="768" width="9.140625" style="8"/>
    <col min="769" max="769" width="20.7109375" style="8" customWidth="1"/>
    <col min="770" max="775" width="11.28515625" style="8" customWidth="1"/>
    <col min="776" max="776" width="17.7109375" style="8" customWidth="1"/>
    <col min="777" max="1024" width="9.140625" style="8"/>
    <col min="1025" max="1025" width="20.7109375" style="8" customWidth="1"/>
    <col min="1026" max="1031" width="11.28515625" style="8" customWidth="1"/>
    <col min="1032" max="1032" width="17.7109375" style="8" customWidth="1"/>
    <col min="1033" max="1280" width="9.140625" style="8"/>
    <col min="1281" max="1281" width="20.7109375" style="8" customWidth="1"/>
    <col min="1282" max="1287" width="11.28515625" style="8" customWidth="1"/>
    <col min="1288" max="1288" width="17.7109375" style="8" customWidth="1"/>
    <col min="1289" max="1536" width="9.140625" style="8"/>
    <col min="1537" max="1537" width="20.7109375" style="8" customWidth="1"/>
    <col min="1538" max="1543" width="11.28515625" style="8" customWidth="1"/>
    <col min="1544" max="1544" width="17.7109375" style="8" customWidth="1"/>
    <col min="1545" max="1792" width="9.140625" style="8"/>
    <col min="1793" max="1793" width="20.7109375" style="8" customWidth="1"/>
    <col min="1794" max="1799" width="11.28515625" style="8" customWidth="1"/>
    <col min="1800" max="1800" width="17.7109375" style="8" customWidth="1"/>
    <col min="1801" max="2048" width="9.140625" style="8"/>
    <col min="2049" max="2049" width="20.7109375" style="8" customWidth="1"/>
    <col min="2050" max="2055" width="11.28515625" style="8" customWidth="1"/>
    <col min="2056" max="2056" width="17.7109375" style="8" customWidth="1"/>
    <col min="2057" max="2304" width="9.140625" style="8"/>
    <col min="2305" max="2305" width="20.7109375" style="8" customWidth="1"/>
    <col min="2306" max="2311" width="11.28515625" style="8" customWidth="1"/>
    <col min="2312" max="2312" width="17.7109375" style="8" customWidth="1"/>
    <col min="2313" max="2560" width="9.140625" style="8"/>
    <col min="2561" max="2561" width="20.7109375" style="8" customWidth="1"/>
    <col min="2562" max="2567" width="11.28515625" style="8" customWidth="1"/>
    <col min="2568" max="2568" width="17.7109375" style="8" customWidth="1"/>
    <col min="2569" max="2816" width="9.140625" style="8"/>
    <col min="2817" max="2817" width="20.7109375" style="8" customWidth="1"/>
    <col min="2818" max="2823" width="11.28515625" style="8" customWidth="1"/>
    <col min="2824" max="2824" width="17.7109375" style="8" customWidth="1"/>
    <col min="2825" max="3072" width="9.140625" style="8"/>
    <col min="3073" max="3073" width="20.7109375" style="8" customWidth="1"/>
    <col min="3074" max="3079" width="11.28515625" style="8" customWidth="1"/>
    <col min="3080" max="3080" width="17.7109375" style="8" customWidth="1"/>
    <col min="3081" max="3328" width="9.140625" style="8"/>
    <col min="3329" max="3329" width="20.7109375" style="8" customWidth="1"/>
    <col min="3330" max="3335" width="11.28515625" style="8" customWidth="1"/>
    <col min="3336" max="3336" width="17.7109375" style="8" customWidth="1"/>
    <col min="3337" max="3584" width="9.140625" style="8"/>
    <col min="3585" max="3585" width="20.7109375" style="8" customWidth="1"/>
    <col min="3586" max="3591" width="11.28515625" style="8" customWidth="1"/>
    <col min="3592" max="3592" width="17.7109375" style="8" customWidth="1"/>
    <col min="3593" max="3840" width="9.140625" style="8"/>
    <col min="3841" max="3841" width="20.7109375" style="8" customWidth="1"/>
    <col min="3842" max="3847" width="11.28515625" style="8" customWidth="1"/>
    <col min="3848" max="3848" width="17.7109375" style="8" customWidth="1"/>
    <col min="3849" max="4096" width="9.140625" style="8"/>
    <col min="4097" max="4097" width="20.7109375" style="8" customWidth="1"/>
    <col min="4098" max="4103" width="11.28515625" style="8" customWidth="1"/>
    <col min="4104" max="4104" width="17.7109375" style="8" customWidth="1"/>
    <col min="4105" max="4352" width="9.140625" style="8"/>
    <col min="4353" max="4353" width="20.7109375" style="8" customWidth="1"/>
    <col min="4354" max="4359" width="11.28515625" style="8" customWidth="1"/>
    <col min="4360" max="4360" width="17.7109375" style="8" customWidth="1"/>
    <col min="4361" max="4608" width="9.140625" style="8"/>
    <col min="4609" max="4609" width="20.7109375" style="8" customWidth="1"/>
    <col min="4610" max="4615" width="11.28515625" style="8" customWidth="1"/>
    <col min="4616" max="4616" width="17.7109375" style="8" customWidth="1"/>
    <col min="4617" max="4864" width="9.140625" style="8"/>
    <col min="4865" max="4865" width="20.7109375" style="8" customWidth="1"/>
    <col min="4866" max="4871" width="11.28515625" style="8" customWidth="1"/>
    <col min="4872" max="4872" width="17.7109375" style="8" customWidth="1"/>
    <col min="4873" max="5120" width="9.140625" style="8"/>
    <col min="5121" max="5121" width="20.7109375" style="8" customWidth="1"/>
    <col min="5122" max="5127" width="11.28515625" style="8" customWidth="1"/>
    <col min="5128" max="5128" width="17.7109375" style="8" customWidth="1"/>
    <col min="5129" max="5376" width="9.140625" style="8"/>
    <col min="5377" max="5377" width="20.7109375" style="8" customWidth="1"/>
    <col min="5378" max="5383" width="11.28515625" style="8" customWidth="1"/>
    <col min="5384" max="5384" width="17.7109375" style="8" customWidth="1"/>
    <col min="5385" max="5632" width="9.140625" style="8"/>
    <col min="5633" max="5633" width="20.7109375" style="8" customWidth="1"/>
    <col min="5634" max="5639" width="11.28515625" style="8" customWidth="1"/>
    <col min="5640" max="5640" width="17.7109375" style="8" customWidth="1"/>
    <col min="5641" max="5888" width="9.140625" style="8"/>
    <col min="5889" max="5889" width="20.7109375" style="8" customWidth="1"/>
    <col min="5890" max="5895" width="11.28515625" style="8" customWidth="1"/>
    <col min="5896" max="5896" width="17.7109375" style="8" customWidth="1"/>
    <col min="5897" max="6144" width="9.140625" style="8"/>
    <col min="6145" max="6145" width="20.7109375" style="8" customWidth="1"/>
    <col min="6146" max="6151" width="11.28515625" style="8" customWidth="1"/>
    <col min="6152" max="6152" width="17.7109375" style="8" customWidth="1"/>
    <col min="6153" max="6400" width="9.140625" style="8"/>
    <col min="6401" max="6401" width="20.7109375" style="8" customWidth="1"/>
    <col min="6402" max="6407" width="11.28515625" style="8" customWidth="1"/>
    <col min="6408" max="6408" width="17.7109375" style="8" customWidth="1"/>
    <col min="6409" max="6656" width="9.140625" style="8"/>
    <col min="6657" max="6657" width="20.7109375" style="8" customWidth="1"/>
    <col min="6658" max="6663" width="11.28515625" style="8" customWidth="1"/>
    <col min="6664" max="6664" width="17.7109375" style="8" customWidth="1"/>
    <col min="6665" max="6912" width="9.140625" style="8"/>
    <col min="6913" max="6913" width="20.7109375" style="8" customWidth="1"/>
    <col min="6914" max="6919" width="11.28515625" style="8" customWidth="1"/>
    <col min="6920" max="6920" width="17.7109375" style="8" customWidth="1"/>
    <col min="6921" max="7168" width="9.140625" style="8"/>
    <col min="7169" max="7169" width="20.7109375" style="8" customWidth="1"/>
    <col min="7170" max="7175" width="11.28515625" style="8" customWidth="1"/>
    <col min="7176" max="7176" width="17.7109375" style="8" customWidth="1"/>
    <col min="7177" max="7424" width="9.140625" style="8"/>
    <col min="7425" max="7425" width="20.7109375" style="8" customWidth="1"/>
    <col min="7426" max="7431" width="11.28515625" style="8" customWidth="1"/>
    <col min="7432" max="7432" width="17.7109375" style="8" customWidth="1"/>
    <col min="7433" max="7680" width="9.140625" style="8"/>
    <col min="7681" max="7681" width="20.7109375" style="8" customWidth="1"/>
    <col min="7682" max="7687" width="11.28515625" style="8" customWidth="1"/>
    <col min="7688" max="7688" width="17.7109375" style="8" customWidth="1"/>
    <col min="7689" max="7936" width="9.140625" style="8"/>
    <col min="7937" max="7937" width="20.7109375" style="8" customWidth="1"/>
    <col min="7938" max="7943" width="11.28515625" style="8" customWidth="1"/>
    <col min="7944" max="7944" width="17.7109375" style="8" customWidth="1"/>
    <col min="7945" max="8192" width="9.140625" style="8"/>
    <col min="8193" max="8193" width="20.7109375" style="8" customWidth="1"/>
    <col min="8194" max="8199" width="11.28515625" style="8" customWidth="1"/>
    <col min="8200" max="8200" width="17.7109375" style="8" customWidth="1"/>
    <col min="8201" max="8448" width="9.140625" style="8"/>
    <col min="8449" max="8449" width="20.7109375" style="8" customWidth="1"/>
    <col min="8450" max="8455" width="11.28515625" style="8" customWidth="1"/>
    <col min="8456" max="8456" width="17.7109375" style="8" customWidth="1"/>
    <col min="8457" max="8704" width="9.140625" style="8"/>
    <col min="8705" max="8705" width="20.7109375" style="8" customWidth="1"/>
    <col min="8706" max="8711" width="11.28515625" style="8" customWidth="1"/>
    <col min="8712" max="8712" width="17.7109375" style="8" customWidth="1"/>
    <col min="8713" max="8960" width="9.140625" style="8"/>
    <col min="8961" max="8961" width="20.7109375" style="8" customWidth="1"/>
    <col min="8962" max="8967" width="11.28515625" style="8" customWidth="1"/>
    <col min="8968" max="8968" width="17.7109375" style="8" customWidth="1"/>
    <col min="8969" max="9216" width="9.140625" style="8"/>
    <col min="9217" max="9217" width="20.7109375" style="8" customWidth="1"/>
    <col min="9218" max="9223" width="11.28515625" style="8" customWidth="1"/>
    <col min="9224" max="9224" width="17.7109375" style="8" customWidth="1"/>
    <col min="9225" max="9472" width="9.140625" style="8"/>
    <col min="9473" max="9473" width="20.7109375" style="8" customWidth="1"/>
    <col min="9474" max="9479" width="11.28515625" style="8" customWidth="1"/>
    <col min="9480" max="9480" width="17.7109375" style="8" customWidth="1"/>
    <col min="9481" max="9728" width="9.140625" style="8"/>
    <col min="9729" max="9729" width="20.7109375" style="8" customWidth="1"/>
    <col min="9730" max="9735" width="11.28515625" style="8" customWidth="1"/>
    <col min="9736" max="9736" width="17.7109375" style="8" customWidth="1"/>
    <col min="9737" max="9984" width="9.140625" style="8"/>
    <col min="9985" max="9985" width="20.7109375" style="8" customWidth="1"/>
    <col min="9986" max="9991" width="11.28515625" style="8" customWidth="1"/>
    <col min="9992" max="9992" width="17.7109375" style="8" customWidth="1"/>
    <col min="9993" max="10240" width="9.140625" style="8"/>
    <col min="10241" max="10241" width="20.7109375" style="8" customWidth="1"/>
    <col min="10242" max="10247" width="11.28515625" style="8" customWidth="1"/>
    <col min="10248" max="10248" width="17.7109375" style="8" customWidth="1"/>
    <col min="10249" max="10496" width="9.140625" style="8"/>
    <col min="10497" max="10497" width="20.7109375" style="8" customWidth="1"/>
    <col min="10498" max="10503" width="11.28515625" style="8" customWidth="1"/>
    <col min="10504" max="10504" width="17.7109375" style="8" customWidth="1"/>
    <col min="10505" max="10752" width="9.140625" style="8"/>
    <col min="10753" max="10753" width="20.7109375" style="8" customWidth="1"/>
    <col min="10754" max="10759" width="11.28515625" style="8" customWidth="1"/>
    <col min="10760" max="10760" width="17.7109375" style="8" customWidth="1"/>
    <col min="10761" max="11008" width="9.140625" style="8"/>
    <col min="11009" max="11009" width="20.7109375" style="8" customWidth="1"/>
    <col min="11010" max="11015" width="11.28515625" style="8" customWidth="1"/>
    <col min="11016" max="11016" width="17.7109375" style="8" customWidth="1"/>
    <col min="11017" max="11264" width="9.140625" style="8"/>
    <col min="11265" max="11265" width="20.7109375" style="8" customWidth="1"/>
    <col min="11266" max="11271" width="11.28515625" style="8" customWidth="1"/>
    <col min="11272" max="11272" width="17.7109375" style="8" customWidth="1"/>
    <col min="11273" max="11520" width="9.140625" style="8"/>
    <col min="11521" max="11521" width="20.7109375" style="8" customWidth="1"/>
    <col min="11522" max="11527" width="11.28515625" style="8" customWidth="1"/>
    <col min="11528" max="11528" width="17.7109375" style="8" customWidth="1"/>
    <col min="11529" max="11776" width="9.140625" style="8"/>
    <col min="11777" max="11777" width="20.7109375" style="8" customWidth="1"/>
    <col min="11778" max="11783" width="11.28515625" style="8" customWidth="1"/>
    <col min="11784" max="11784" width="17.7109375" style="8" customWidth="1"/>
    <col min="11785" max="12032" width="9.140625" style="8"/>
    <col min="12033" max="12033" width="20.7109375" style="8" customWidth="1"/>
    <col min="12034" max="12039" width="11.28515625" style="8" customWidth="1"/>
    <col min="12040" max="12040" width="17.7109375" style="8" customWidth="1"/>
    <col min="12041" max="12288" width="9.140625" style="8"/>
    <col min="12289" max="12289" width="20.7109375" style="8" customWidth="1"/>
    <col min="12290" max="12295" width="11.28515625" style="8" customWidth="1"/>
    <col min="12296" max="12296" width="17.7109375" style="8" customWidth="1"/>
    <col min="12297" max="12544" width="9.140625" style="8"/>
    <col min="12545" max="12545" width="20.7109375" style="8" customWidth="1"/>
    <col min="12546" max="12551" width="11.28515625" style="8" customWidth="1"/>
    <col min="12552" max="12552" width="17.7109375" style="8" customWidth="1"/>
    <col min="12553" max="12800" width="9.140625" style="8"/>
    <col min="12801" max="12801" width="20.7109375" style="8" customWidth="1"/>
    <col min="12802" max="12807" width="11.28515625" style="8" customWidth="1"/>
    <col min="12808" max="12808" width="17.7109375" style="8" customWidth="1"/>
    <col min="12809" max="13056" width="9.140625" style="8"/>
    <col min="13057" max="13057" width="20.7109375" style="8" customWidth="1"/>
    <col min="13058" max="13063" width="11.28515625" style="8" customWidth="1"/>
    <col min="13064" max="13064" width="17.7109375" style="8" customWidth="1"/>
    <col min="13065" max="13312" width="9.140625" style="8"/>
    <col min="13313" max="13313" width="20.7109375" style="8" customWidth="1"/>
    <col min="13314" max="13319" width="11.28515625" style="8" customWidth="1"/>
    <col min="13320" max="13320" width="17.7109375" style="8" customWidth="1"/>
    <col min="13321" max="13568" width="9.140625" style="8"/>
    <col min="13569" max="13569" width="20.7109375" style="8" customWidth="1"/>
    <col min="13570" max="13575" width="11.28515625" style="8" customWidth="1"/>
    <col min="13576" max="13576" width="17.7109375" style="8" customWidth="1"/>
    <col min="13577" max="13824" width="9.140625" style="8"/>
    <col min="13825" max="13825" width="20.7109375" style="8" customWidth="1"/>
    <col min="13826" max="13831" width="11.28515625" style="8" customWidth="1"/>
    <col min="13832" max="13832" width="17.7109375" style="8" customWidth="1"/>
    <col min="13833" max="14080" width="9.140625" style="8"/>
    <col min="14081" max="14081" width="20.7109375" style="8" customWidth="1"/>
    <col min="14082" max="14087" width="11.28515625" style="8" customWidth="1"/>
    <col min="14088" max="14088" width="17.7109375" style="8" customWidth="1"/>
    <col min="14089" max="14336" width="9.140625" style="8"/>
    <col min="14337" max="14337" width="20.7109375" style="8" customWidth="1"/>
    <col min="14338" max="14343" width="11.28515625" style="8" customWidth="1"/>
    <col min="14344" max="14344" width="17.7109375" style="8" customWidth="1"/>
    <col min="14345" max="14592" width="9.140625" style="8"/>
    <col min="14593" max="14593" width="20.7109375" style="8" customWidth="1"/>
    <col min="14594" max="14599" width="11.28515625" style="8" customWidth="1"/>
    <col min="14600" max="14600" width="17.7109375" style="8" customWidth="1"/>
    <col min="14601" max="14848" width="9.140625" style="8"/>
    <col min="14849" max="14849" width="20.7109375" style="8" customWidth="1"/>
    <col min="14850" max="14855" width="11.28515625" style="8" customWidth="1"/>
    <col min="14856" max="14856" width="17.7109375" style="8" customWidth="1"/>
    <col min="14857" max="15104" width="9.140625" style="8"/>
    <col min="15105" max="15105" width="20.7109375" style="8" customWidth="1"/>
    <col min="15106" max="15111" width="11.28515625" style="8" customWidth="1"/>
    <col min="15112" max="15112" width="17.7109375" style="8" customWidth="1"/>
    <col min="15113" max="15360" width="9.140625" style="8"/>
    <col min="15361" max="15361" width="20.7109375" style="8" customWidth="1"/>
    <col min="15362" max="15367" width="11.28515625" style="8" customWidth="1"/>
    <col min="15368" max="15368" width="17.7109375" style="8" customWidth="1"/>
    <col min="15369" max="15616" width="9.140625" style="8"/>
    <col min="15617" max="15617" width="20.7109375" style="8" customWidth="1"/>
    <col min="15618" max="15623" width="11.28515625" style="8" customWidth="1"/>
    <col min="15624" max="15624" width="17.7109375" style="8" customWidth="1"/>
    <col min="15625" max="15872" width="9.140625" style="8"/>
    <col min="15873" max="15873" width="20.7109375" style="8" customWidth="1"/>
    <col min="15874" max="15879" width="11.28515625" style="8" customWidth="1"/>
    <col min="15880" max="15880" width="17.7109375" style="8" customWidth="1"/>
    <col min="15881" max="16128" width="9.140625" style="8"/>
    <col min="16129" max="16129" width="20.7109375" style="8" customWidth="1"/>
    <col min="16130" max="16135" width="11.28515625" style="8" customWidth="1"/>
    <col min="16136" max="16136" width="17.7109375" style="8" customWidth="1"/>
    <col min="16137" max="16384" width="9.140625" style="8"/>
  </cols>
  <sheetData>
    <row r="1" spans="1:8" s="1" customFormat="1" ht="17.25" thickBot="1" x14ac:dyDescent="0.3">
      <c r="A1" s="199" t="s">
        <v>0</v>
      </c>
      <c r="B1" s="199"/>
      <c r="C1" s="199"/>
      <c r="D1" s="199"/>
      <c r="E1" s="199"/>
      <c r="F1" s="199"/>
      <c r="G1" s="199"/>
      <c r="H1" s="199"/>
    </row>
    <row r="2" spans="1:8" s="1" customFormat="1" x14ac:dyDescent="0.25">
      <c r="A2" s="2" t="s">
        <v>1</v>
      </c>
      <c r="B2" s="3">
        <v>0.12</v>
      </c>
      <c r="C2" s="4"/>
      <c r="D2" s="4"/>
      <c r="E2" s="4"/>
      <c r="F2" s="4"/>
      <c r="G2" s="4"/>
      <c r="H2" s="4"/>
    </row>
    <row r="3" spans="1:8" s="1" customFormat="1" ht="17.25" thickBot="1" x14ac:dyDescent="0.3">
      <c r="A3" s="5" t="s">
        <v>2</v>
      </c>
      <c r="B3" s="6">
        <v>0.21</v>
      </c>
      <c r="C3" s="4"/>
      <c r="D3" s="4"/>
      <c r="E3" s="4"/>
      <c r="F3" s="4"/>
      <c r="G3" s="4"/>
      <c r="H3" s="4"/>
    </row>
    <row r="4" spans="1:8" s="1" customFormat="1" ht="17.25" thickBot="1" x14ac:dyDescent="0.3">
      <c r="A4" s="7"/>
      <c r="B4" s="7"/>
      <c r="C4" s="7"/>
      <c r="D4" s="7"/>
      <c r="E4" s="7"/>
      <c r="F4" s="7"/>
      <c r="G4" s="7"/>
      <c r="H4" s="7"/>
    </row>
    <row r="5" spans="1:8" x14ac:dyDescent="0.3">
      <c r="A5" s="200" t="s">
        <v>3</v>
      </c>
      <c r="B5" s="202" t="s">
        <v>4</v>
      </c>
      <c r="C5" s="202" t="s">
        <v>5</v>
      </c>
      <c r="D5" s="204" t="s">
        <v>6</v>
      </c>
      <c r="E5" s="204" t="s">
        <v>154</v>
      </c>
      <c r="F5" s="206" t="s">
        <v>7</v>
      </c>
      <c r="G5" s="206"/>
      <c r="H5" s="207" t="s">
        <v>8</v>
      </c>
    </row>
    <row r="6" spans="1:8" ht="17.25" thickBot="1" x14ac:dyDescent="0.35">
      <c r="A6" s="201"/>
      <c r="B6" s="203"/>
      <c r="C6" s="203"/>
      <c r="D6" s="205"/>
      <c r="E6" s="205"/>
      <c r="F6" s="9" t="s">
        <v>9</v>
      </c>
      <c r="G6" s="9" t="s">
        <v>10</v>
      </c>
      <c r="H6" s="208"/>
    </row>
    <row r="7" spans="1:8" x14ac:dyDescent="0.3">
      <c r="A7" s="10" t="s">
        <v>11</v>
      </c>
      <c r="B7" s="11">
        <v>1.6</v>
      </c>
      <c r="C7" s="12">
        <f>B7*$B$2</f>
        <v>0.192</v>
      </c>
      <c r="D7" s="13">
        <f>B7*$B$3</f>
        <v>0.33600000000000002</v>
      </c>
      <c r="E7" s="14">
        <f>B7+C7+D7</f>
        <v>2.1280000000000001</v>
      </c>
      <c r="F7" s="15">
        <v>25</v>
      </c>
      <c r="G7" s="16">
        <f>E7*F7/100</f>
        <v>0.53200000000000003</v>
      </c>
      <c r="H7" s="17">
        <f>E7-G7</f>
        <v>1.5960000000000001</v>
      </c>
    </row>
    <row r="8" spans="1:8" x14ac:dyDescent="0.3">
      <c r="A8" s="18" t="s">
        <v>12</v>
      </c>
      <c r="B8" s="19">
        <v>1.59</v>
      </c>
      <c r="C8" s="12">
        <f t="shared" ref="C8:C11" si="0">B8*$B$2</f>
        <v>0.1908</v>
      </c>
      <c r="D8" s="13">
        <f t="shared" ref="D8:D11" si="1">B8*$B$3</f>
        <v>0.33390000000000003</v>
      </c>
      <c r="E8" s="14">
        <f t="shared" ref="E8:E11" si="2">B8+C8+D8</f>
        <v>2.1147</v>
      </c>
      <c r="F8" s="20">
        <v>25</v>
      </c>
      <c r="G8" s="16">
        <f t="shared" ref="G8:G11" si="3">E8*F8/100</f>
        <v>0.52867500000000001</v>
      </c>
      <c r="H8" s="17">
        <f t="shared" ref="H8:H11" si="4">E8-G8</f>
        <v>1.586025</v>
      </c>
    </row>
    <row r="9" spans="1:8" x14ac:dyDescent="0.3">
      <c r="A9" s="21" t="s">
        <v>13</v>
      </c>
      <c r="B9" s="19">
        <v>1.0900000000000001</v>
      </c>
      <c r="C9" s="12">
        <f t="shared" si="0"/>
        <v>0.1308</v>
      </c>
      <c r="D9" s="13">
        <f t="shared" si="1"/>
        <v>0.22890000000000002</v>
      </c>
      <c r="E9" s="14">
        <f t="shared" si="2"/>
        <v>1.4497000000000002</v>
      </c>
      <c r="F9" s="20">
        <v>15</v>
      </c>
      <c r="G9" s="16">
        <f t="shared" si="3"/>
        <v>0.21745500000000004</v>
      </c>
      <c r="H9" s="17">
        <f t="shared" si="4"/>
        <v>1.2322450000000003</v>
      </c>
    </row>
    <row r="10" spans="1:8" x14ac:dyDescent="0.3">
      <c r="A10" s="21" t="s">
        <v>14</v>
      </c>
      <c r="B10" s="19">
        <v>2.65</v>
      </c>
      <c r="C10" s="12">
        <f t="shared" si="0"/>
        <v>0.318</v>
      </c>
      <c r="D10" s="13">
        <f t="shared" si="1"/>
        <v>0.55649999999999999</v>
      </c>
      <c r="E10" s="14">
        <f t="shared" si="2"/>
        <v>3.5244999999999997</v>
      </c>
      <c r="F10" s="20">
        <v>20</v>
      </c>
      <c r="G10" s="16">
        <f t="shared" si="3"/>
        <v>0.70489999999999997</v>
      </c>
      <c r="H10" s="17">
        <f t="shared" si="4"/>
        <v>2.8195999999999999</v>
      </c>
    </row>
    <row r="11" spans="1:8" ht="17.25" thickBot="1" x14ac:dyDescent="0.35">
      <c r="A11" s="22" t="s">
        <v>15</v>
      </c>
      <c r="B11" s="23">
        <v>8</v>
      </c>
      <c r="C11" s="12">
        <f t="shared" si="0"/>
        <v>0.96</v>
      </c>
      <c r="D11" s="13">
        <f t="shared" si="1"/>
        <v>1.68</v>
      </c>
      <c r="E11" s="14">
        <f t="shared" si="2"/>
        <v>10.64</v>
      </c>
      <c r="F11" s="24">
        <v>10</v>
      </c>
      <c r="G11" s="16">
        <f t="shared" si="3"/>
        <v>1.0640000000000001</v>
      </c>
      <c r="H11" s="17">
        <f t="shared" si="4"/>
        <v>9.5760000000000005</v>
      </c>
    </row>
    <row r="12" spans="1:8" ht="17.25" thickBot="1" x14ac:dyDescent="0.35">
      <c r="A12" s="25"/>
      <c r="B12" s="26"/>
      <c r="C12" s="27"/>
      <c r="D12" s="28"/>
      <c r="E12" s="29"/>
      <c r="F12" s="28"/>
      <c r="G12" s="30"/>
      <c r="H12" s="31"/>
    </row>
    <row r="13" spans="1:8" x14ac:dyDescent="0.3">
      <c r="A13" s="197" t="s">
        <v>16</v>
      </c>
      <c r="B13" s="198"/>
      <c r="C13" s="198"/>
      <c r="D13" s="32">
        <f>MAX(G7:G11)</f>
        <v>1.0640000000000001</v>
      </c>
    </row>
    <row r="14" spans="1:8" ht="17.25" thickBot="1" x14ac:dyDescent="0.35">
      <c r="A14" s="33" t="s">
        <v>17</v>
      </c>
      <c r="B14" s="34"/>
      <c r="C14" s="35"/>
      <c r="D14" s="36">
        <f>MIN(G7:G11)</f>
        <v>0.21745500000000004</v>
      </c>
    </row>
    <row r="17" spans="2:3" ht="18.75" x14ac:dyDescent="0.3">
      <c r="B17" s="172" t="s">
        <v>166</v>
      </c>
    </row>
    <row r="18" spans="2:3" x14ac:dyDescent="0.3">
      <c r="B18" s="175">
        <v>1</v>
      </c>
      <c r="C18" s="8" t="s">
        <v>167</v>
      </c>
    </row>
    <row r="19" spans="2:3" x14ac:dyDescent="0.3">
      <c r="B19" s="175">
        <v>0.5</v>
      </c>
      <c r="C19" s="8" t="s">
        <v>168</v>
      </c>
    </row>
    <row r="20" spans="2:3" x14ac:dyDescent="0.3">
      <c r="B20" s="8">
        <v>100</v>
      </c>
      <c r="C20" s="8" t="s">
        <v>169</v>
      </c>
    </row>
    <row r="21" spans="2:3" x14ac:dyDescent="0.3">
      <c r="B21" s="8">
        <v>50</v>
      </c>
      <c r="C21" s="8" t="s">
        <v>170</v>
      </c>
    </row>
  </sheetData>
  <mergeCells count="9">
    <mergeCell ref="A13:C13"/>
    <mergeCell ref="A1:H1"/>
    <mergeCell ref="A5:A6"/>
    <mergeCell ref="B5:B6"/>
    <mergeCell ref="C5:C6"/>
    <mergeCell ref="D5:D6"/>
    <mergeCell ref="E5:E6"/>
    <mergeCell ref="F5:G5"/>
    <mergeCell ref="H5:H6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4"/>
  <sheetViews>
    <sheetView tabSelected="1" workbookViewId="0">
      <selection activeCell="C7" sqref="C7"/>
    </sheetView>
  </sheetViews>
  <sheetFormatPr defaultRowHeight="16.5" x14ac:dyDescent="0.3"/>
  <cols>
    <col min="1" max="1" width="13.140625" style="8" customWidth="1"/>
    <col min="2" max="2" width="20.5703125" style="8" customWidth="1"/>
    <col min="3" max="3" width="20.7109375" style="8" customWidth="1"/>
    <col min="4" max="4" width="5.28515625" style="8" customWidth="1"/>
    <col min="5" max="5" width="10.7109375" style="8" customWidth="1"/>
    <col min="6" max="8" width="9.140625" style="8"/>
    <col min="9" max="9" width="14.28515625" style="8" customWidth="1"/>
    <col min="10" max="10" width="9.85546875" style="8" customWidth="1"/>
    <col min="11" max="256" width="9.140625" style="8"/>
    <col min="257" max="257" width="13.140625" style="8" customWidth="1"/>
    <col min="258" max="258" width="20.5703125" style="8" customWidth="1"/>
    <col min="259" max="259" width="20.7109375" style="8" customWidth="1"/>
    <col min="260" max="260" width="5.28515625" style="8" customWidth="1"/>
    <col min="261" max="261" width="10.7109375" style="8" customWidth="1"/>
    <col min="262" max="264" width="9.140625" style="8"/>
    <col min="265" max="265" width="14.28515625" style="8" customWidth="1"/>
    <col min="266" max="266" width="9.85546875" style="8" customWidth="1"/>
    <col min="267" max="512" width="9.140625" style="8"/>
    <col min="513" max="513" width="13.140625" style="8" customWidth="1"/>
    <col min="514" max="514" width="20.5703125" style="8" customWidth="1"/>
    <col min="515" max="515" width="20.7109375" style="8" customWidth="1"/>
    <col min="516" max="516" width="5.28515625" style="8" customWidth="1"/>
    <col min="517" max="517" width="10.7109375" style="8" customWidth="1"/>
    <col min="518" max="520" width="9.140625" style="8"/>
    <col min="521" max="521" width="14.28515625" style="8" customWidth="1"/>
    <col min="522" max="522" width="9.85546875" style="8" customWidth="1"/>
    <col min="523" max="768" width="9.140625" style="8"/>
    <col min="769" max="769" width="13.140625" style="8" customWidth="1"/>
    <col min="770" max="770" width="20.5703125" style="8" customWidth="1"/>
    <col min="771" max="771" width="20.7109375" style="8" customWidth="1"/>
    <col min="772" max="772" width="5.28515625" style="8" customWidth="1"/>
    <col min="773" max="773" width="10.7109375" style="8" customWidth="1"/>
    <col min="774" max="776" width="9.140625" style="8"/>
    <col min="777" max="777" width="14.28515625" style="8" customWidth="1"/>
    <col min="778" max="778" width="9.85546875" style="8" customWidth="1"/>
    <col min="779" max="1024" width="9.140625" style="8"/>
    <col min="1025" max="1025" width="13.140625" style="8" customWidth="1"/>
    <col min="1026" max="1026" width="20.5703125" style="8" customWidth="1"/>
    <col min="1027" max="1027" width="20.7109375" style="8" customWidth="1"/>
    <col min="1028" max="1028" width="5.28515625" style="8" customWidth="1"/>
    <col min="1029" max="1029" width="10.7109375" style="8" customWidth="1"/>
    <col min="1030" max="1032" width="9.140625" style="8"/>
    <col min="1033" max="1033" width="14.28515625" style="8" customWidth="1"/>
    <col min="1034" max="1034" width="9.85546875" style="8" customWidth="1"/>
    <col min="1035" max="1280" width="9.140625" style="8"/>
    <col min="1281" max="1281" width="13.140625" style="8" customWidth="1"/>
    <col min="1282" max="1282" width="20.5703125" style="8" customWidth="1"/>
    <col min="1283" max="1283" width="20.7109375" style="8" customWidth="1"/>
    <col min="1284" max="1284" width="5.28515625" style="8" customWidth="1"/>
    <col min="1285" max="1285" width="10.7109375" style="8" customWidth="1"/>
    <col min="1286" max="1288" width="9.140625" style="8"/>
    <col min="1289" max="1289" width="14.28515625" style="8" customWidth="1"/>
    <col min="1290" max="1290" width="9.85546875" style="8" customWidth="1"/>
    <col min="1291" max="1536" width="9.140625" style="8"/>
    <col min="1537" max="1537" width="13.140625" style="8" customWidth="1"/>
    <col min="1538" max="1538" width="20.5703125" style="8" customWidth="1"/>
    <col min="1539" max="1539" width="20.7109375" style="8" customWidth="1"/>
    <col min="1540" max="1540" width="5.28515625" style="8" customWidth="1"/>
    <col min="1541" max="1541" width="10.7109375" style="8" customWidth="1"/>
    <col min="1542" max="1544" width="9.140625" style="8"/>
    <col min="1545" max="1545" width="14.28515625" style="8" customWidth="1"/>
    <col min="1546" max="1546" width="9.85546875" style="8" customWidth="1"/>
    <col min="1547" max="1792" width="9.140625" style="8"/>
    <col min="1793" max="1793" width="13.140625" style="8" customWidth="1"/>
    <col min="1794" max="1794" width="20.5703125" style="8" customWidth="1"/>
    <col min="1795" max="1795" width="20.7109375" style="8" customWidth="1"/>
    <col min="1796" max="1796" width="5.28515625" style="8" customWidth="1"/>
    <col min="1797" max="1797" width="10.7109375" style="8" customWidth="1"/>
    <col min="1798" max="1800" width="9.140625" style="8"/>
    <col min="1801" max="1801" width="14.28515625" style="8" customWidth="1"/>
    <col min="1802" max="1802" width="9.85546875" style="8" customWidth="1"/>
    <col min="1803" max="2048" width="9.140625" style="8"/>
    <col min="2049" max="2049" width="13.140625" style="8" customWidth="1"/>
    <col min="2050" max="2050" width="20.5703125" style="8" customWidth="1"/>
    <col min="2051" max="2051" width="20.7109375" style="8" customWidth="1"/>
    <col min="2052" max="2052" width="5.28515625" style="8" customWidth="1"/>
    <col min="2053" max="2053" width="10.7109375" style="8" customWidth="1"/>
    <col min="2054" max="2056" width="9.140625" style="8"/>
    <col min="2057" max="2057" width="14.28515625" style="8" customWidth="1"/>
    <col min="2058" max="2058" width="9.85546875" style="8" customWidth="1"/>
    <col min="2059" max="2304" width="9.140625" style="8"/>
    <col min="2305" max="2305" width="13.140625" style="8" customWidth="1"/>
    <col min="2306" max="2306" width="20.5703125" style="8" customWidth="1"/>
    <col min="2307" max="2307" width="20.7109375" style="8" customWidth="1"/>
    <col min="2308" max="2308" width="5.28515625" style="8" customWidth="1"/>
    <col min="2309" max="2309" width="10.7109375" style="8" customWidth="1"/>
    <col min="2310" max="2312" width="9.140625" style="8"/>
    <col min="2313" max="2313" width="14.28515625" style="8" customWidth="1"/>
    <col min="2314" max="2314" width="9.85546875" style="8" customWidth="1"/>
    <col min="2315" max="2560" width="9.140625" style="8"/>
    <col min="2561" max="2561" width="13.140625" style="8" customWidth="1"/>
    <col min="2562" max="2562" width="20.5703125" style="8" customWidth="1"/>
    <col min="2563" max="2563" width="20.7109375" style="8" customWidth="1"/>
    <col min="2564" max="2564" width="5.28515625" style="8" customWidth="1"/>
    <col min="2565" max="2565" width="10.7109375" style="8" customWidth="1"/>
    <col min="2566" max="2568" width="9.140625" style="8"/>
    <col min="2569" max="2569" width="14.28515625" style="8" customWidth="1"/>
    <col min="2570" max="2570" width="9.85546875" style="8" customWidth="1"/>
    <col min="2571" max="2816" width="9.140625" style="8"/>
    <col min="2817" max="2817" width="13.140625" style="8" customWidth="1"/>
    <col min="2818" max="2818" width="20.5703125" style="8" customWidth="1"/>
    <col min="2819" max="2819" width="20.7109375" style="8" customWidth="1"/>
    <col min="2820" max="2820" width="5.28515625" style="8" customWidth="1"/>
    <col min="2821" max="2821" width="10.7109375" style="8" customWidth="1"/>
    <col min="2822" max="2824" width="9.140625" style="8"/>
    <col min="2825" max="2825" width="14.28515625" style="8" customWidth="1"/>
    <col min="2826" max="2826" width="9.85546875" style="8" customWidth="1"/>
    <col min="2827" max="3072" width="9.140625" style="8"/>
    <col min="3073" max="3073" width="13.140625" style="8" customWidth="1"/>
    <col min="3074" max="3074" width="20.5703125" style="8" customWidth="1"/>
    <col min="3075" max="3075" width="20.7109375" style="8" customWidth="1"/>
    <col min="3076" max="3076" width="5.28515625" style="8" customWidth="1"/>
    <col min="3077" max="3077" width="10.7109375" style="8" customWidth="1"/>
    <col min="3078" max="3080" width="9.140625" style="8"/>
    <col min="3081" max="3081" width="14.28515625" style="8" customWidth="1"/>
    <col min="3082" max="3082" width="9.85546875" style="8" customWidth="1"/>
    <col min="3083" max="3328" width="9.140625" style="8"/>
    <col min="3329" max="3329" width="13.140625" style="8" customWidth="1"/>
    <col min="3330" max="3330" width="20.5703125" style="8" customWidth="1"/>
    <col min="3331" max="3331" width="20.7109375" style="8" customWidth="1"/>
    <col min="3332" max="3332" width="5.28515625" style="8" customWidth="1"/>
    <col min="3333" max="3333" width="10.7109375" style="8" customWidth="1"/>
    <col min="3334" max="3336" width="9.140625" style="8"/>
    <col min="3337" max="3337" width="14.28515625" style="8" customWidth="1"/>
    <col min="3338" max="3338" width="9.85546875" style="8" customWidth="1"/>
    <col min="3339" max="3584" width="9.140625" style="8"/>
    <col min="3585" max="3585" width="13.140625" style="8" customWidth="1"/>
    <col min="3586" max="3586" width="20.5703125" style="8" customWidth="1"/>
    <col min="3587" max="3587" width="20.7109375" style="8" customWidth="1"/>
    <col min="3588" max="3588" width="5.28515625" style="8" customWidth="1"/>
    <col min="3589" max="3589" width="10.7109375" style="8" customWidth="1"/>
    <col min="3590" max="3592" width="9.140625" style="8"/>
    <col min="3593" max="3593" width="14.28515625" style="8" customWidth="1"/>
    <col min="3594" max="3594" width="9.85546875" style="8" customWidth="1"/>
    <col min="3595" max="3840" width="9.140625" style="8"/>
    <col min="3841" max="3841" width="13.140625" style="8" customWidth="1"/>
    <col min="3842" max="3842" width="20.5703125" style="8" customWidth="1"/>
    <col min="3843" max="3843" width="20.7109375" style="8" customWidth="1"/>
    <col min="3844" max="3844" width="5.28515625" style="8" customWidth="1"/>
    <col min="3845" max="3845" width="10.7109375" style="8" customWidth="1"/>
    <col min="3846" max="3848" width="9.140625" style="8"/>
    <col min="3849" max="3849" width="14.28515625" style="8" customWidth="1"/>
    <col min="3850" max="3850" width="9.85546875" style="8" customWidth="1"/>
    <col min="3851" max="4096" width="9.140625" style="8"/>
    <col min="4097" max="4097" width="13.140625" style="8" customWidth="1"/>
    <col min="4098" max="4098" width="20.5703125" style="8" customWidth="1"/>
    <col min="4099" max="4099" width="20.7109375" style="8" customWidth="1"/>
    <col min="4100" max="4100" width="5.28515625" style="8" customWidth="1"/>
    <col min="4101" max="4101" width="10.7109375" style="8" customWidth="1"/>
    <col min="4102" max="4104" width="9.140625" style="8"/>
    <col min="4105" max="4105" width="14.28515625" style="8" customWidth="1"/>
    <col min="4106" max="4106" width="9.85546875" style="8" customWidth="1"/>
    <col min="4107" max="4352" width="9.140625" style="8"/>
    <col min="4353" max="4353" width="13.140625" style="8" customWidth="1"/>
    <col min="4354" max="4354" width="20.5703125" style="8" customWidth="1"/>
    <col min="4355" max="4355" width="20.7109375" style="8" customWidth="1"/>
    <col min="4356" max="4356" width="5.28515625" style="8" customWidth="1"/>
    <col min="4357" max="4357" width="10.7109375" style="8" customWidth="1"/>
    <col min="4358" max="4360" width="9.140625" style="8"/>
    <col min="4361" max="4361" width="14.28515625" style="8" customWidth="1"/>
    <col min="4362" max="4362" width="9.85546875" style="8" customWidth="1"/>
    <col min="4363" max="4608" width="9.140625" style="8"/>
    <col min="4609" max="4609" width="13.140625" style="8" customWidth="1"/>
    <col min="4610" max="4610" width="20.5703125" style="8" customWidth="1"/>
    <col min="4611" max="4611" width="20.7109375" style="8" customWidth="1"/>
    <col min="4612" max="4612" width="5.28515625" style="8" customWidth="1"/>
    <col min="4613" max="4613" width="10.7109375" style="8" customWidth="1"/>
    <col min="4614" max="4616" width="9.140625" style="8"/>
    <col min="4617" max="4617" width="14.28515625" style="8" customWidth="1"/>
    <col min="4618" max="4618" width="9.85546875" style="8" customWidth="1"/>
    <col min="4619" max="4864" width="9.140625" style="8"/>
    <col min="4865" max="4865" width="13.140625" style="8" customWidth="1"/>
    <col min="4866" max="4866" width="20.5703125" style="8" customWidth="1"/>
    <col min="4867" max="4867" width="20.7109375" style="8" customWidth="1"/>
    <col min="4868" max="4868" width="5.28515625" style="8" customWidth="1"/>
    <col min="4869" max="4869" width="10.7109375" style="8" customWidth="1"/>
    <col min="4870" max="4872" width="9.140625" style="8"/>
    <col min="4873" max="4873" width="14.28515625" style="8" customWidth="1"/>
    <col min="4874" max="4874" width="9.85546875" style="8" customWidth="1"/>
    <col min="4875" max="5120" width="9.140625" style="8"/>
    <col min="5121" max="5121" width="13.140625" style="8" customWidth="1"/>
    <col min="5122" max="5122" width="20.5703125" style="8" customWidth="1"/>
    <col min="5123" max="5123" width="20.7109375" style="8" customWidth="1"/>
    <col min="5124" max="5124" width="5.28515625" style="8" customWidth="1"/>
    <col min="5125" max="5125" width="10.7109375" style="8" customWidth="1"/>
    <col min="5126" max="5128" width="9.140625" style="8"/>
    <col min="5129" max="5129" width="14.28515625" style="8" customWidth="1"/>
    <col min="5130" max="5130" width="9.85546875" style="8" customWidth="1"/>
    <col min="5131" max="5376" width="9.140625" style="8"/>
    <col min="5377" max="5377" width="13.140625" style="8" customWidth="1"/>
    <col min="5378" max="5378" width="20.5703125" style="8" customWidth="1"/>
    <col min="5379" max="5379" width="20.7109375" style="8" customWidth="1"/>
    <col min="5380" max="5380" width="5.28515625" style="8" customWidth="1"/>
    <col min="5381" max="5381" width="10.7109375" style="8" customWidth="1"/>
    <col min="5382" max="5384" width="9.140625" style="8"/>
    <col min="5385" max="5385" width="14.28515625" style="8" customWidth="1"/>
    <col min="5386" max="5386" width="9.85546875" style="8" customWidth="1"/>
    <col min="5387" max="5632" width="9.140625" style="8"/>
    <col min="5633" max="5633" width="13.140625" style="8" customWidth="1"/>
    <col min="5634" max="5634" width="20.5703125" style="8" customWidth="1"/>
    <col min="5635" max="5635" width="20.7109375" style="8" customWidth="1"/>
    <col min="5636" max="5636" width="5.28515625" style="8" customWidth="1"/>
    <col min="5637" max="5637" width="10.7109375" style="8" customWidth="1"/>
    <col min="5638" max="5640" width="9.140625" style="8"/>
    <col min="5641" max="5641" width="14.28515625" style="8" customWidth="1"/>
    <col min="5642" max="5642" width="9.85546875" style="8" customWidth="1"/>
    <col min="5643" max="5888" width="9.140625" style="8"/>
    <col min="5889" max="5889" width="13.140625" style="8" customWidth="1"/>
    <col min="5890" max="5890" width="20.5703125" style="8" customWidth="1"/>
    <col min="5891" max="5891" width="20.7109375" style="8" customWidth="1"/>
    <col min="5892" max="5892" width="5.28515625" style="8" customWidth="1"/>
    <col min="5893" max="5893" width="10.7109375" style="8" customWidth="1"/>
    <col min="5894" max="5896" width="9.140625" style="8"/>
    <col min="5897" max="5897" width="14.28515625" style="8" customWidth="1"/>
    <col min="5898" max="5898" width="9.85546875" style="8" customWidth="1"/>
    <col min="5899" max="6144" width="9.140625" style="8"/>
    <col min="6145" max="6145" width="13.140625" style="8" customWidth="1"/>
    <col min="6146" max="6146" width="20.5703125" style="8" customWidth="1"/>
    <col min="6147" max="6147" width="20.7109375" style="8" customWidth="1"/>
    <col min="6148" max="6148" width="5.28515625" style="8" customWidth="1"/>
    <col min="6149" max="6149" width="10.7109375" style="8" customWidth="1"/>
    <col min="6150" max="6152" width="9.140625" style="8"/>
    <col min="6153" max="6153" width="14.28515625" style="8" customWidth="1"/>
    <col min="6154" max="6154" width="9.85546875" style="8" customWidth="1"/>
    <col min="6155" max="6400" width="9.140625" style="8"/>
    <col min="6401" max="6401" width="13.140625" style="8" customWidth="1"/>
    <col min="6402" max="6402" width="20.5703125" style="8" customWidth="1"/>
    <col min="6403" max="6403" width="20.7109375" style="8" customWidth="1"/>
    <col min="6404" max="6404" width="5.28515625" style="8" customWidth="1"/>
    <col min="6405" max="6405" width="10.7109375" style="8" customWidth="1"/>
    <col min="6406" max="6408" width="9.140625" style="8"/>
    <col min="6409" max="6409" width="14.28515625" style="8" customWidth="1"/>
    <col min="6410" max="6410" width="9.85546875" style="8" customWidth="1"/>
    <col min="6411" max="6656" width="9.140625" style="8"/>
    <col min="6657" max="6657" width="13.140625" style="8" customWidth="1"/>
    <col min="6658" max="6658" width="20.5703125" style="8" customWidth="1"/>
    <col min="6659" max="6659" width="20.7109375" style="8" customWidth="1"/>
    <col min="6660" max="6660" width="5.28515625" style="8" customWidth="1"/>
    <col min="6661" max="6661" width="10.7109375" style="8" customWidth="1"/>
    <col min="6662" max="6664" width="9.140625" style="8"/>
    <col min="6665" max="6665" width="14.28515625" style="8" customWidth="1"/>
    <col min="6666" max="6666" width="9.85546875" style="8" customWidth="1"/>
    <col min="6667" max="6912" width="9.140625" style="8"/>
    <col min="6913" max="6913" width="13.140625" style="8" customWidth="1"/>
    <col min="6914" max="6914" width="20.5703125" style="8" customWidth="1"/>
    <col min="6915" max="6915" width="20.7109375" style="8" customWidth="1"/>
    <col min="6916" max="6916" width="5.28515625" style="8" customWidth="1"/>
    <col min="6917" max="6917" width="10.7109375" style="8" customWidth="1"/>
    <col min="6918" max="6920" width="9.140625" style="8"/>
    <col min="6921" max="6921" width="14.28515625" style="8" customWidth="1"/>
    <col min="6922" max="6922" width="9.85546875" style="8" customWidth="1"/>
    <col min="6923" max="7168" width="9.140625" style="8"/>
    <col min="7169" max="7169" width="13.140625" style="8" customWidth="1"/>
    <col min="7170" max="7170" width="20.5703125" style="8" customWidth="1"/>
    <col min="7171" max="7171" width="20.7109375" style="8" customWidth="1"/>
    <col min="7172" max="7172" width="5.28515625" style="8" customWidth="1"/>
    <col min="7173" max="7173" width="10.7109375" style="8" customWidth="1"/>
    <col min="7174" max="7176" width="9.140625" style="8"/>
    <col min="7177" max="7177" width="14.28515625" style="8" customWidth="1"/>
    <col min="7178" max="7178" width="9.85546875" style="8" customWidth="1"/>
    <col min="7179" max="7424" width="9.140625" style="8"/>
    <col min="7425" max="7425" width="13.140625" style="8" customWidth="1"/>
    <col min="7426" max="7426" width="20.5703125" style="8" customWidth="1"/>
    <col min="7427" max="7427" width="20.7109375" style="8" customWidth="1"/>
    <col min="7428" max="7428" width="5.28515625" style="8" customWidth="1"/>
    <col min="7429" max="7429" width="10.7109375" style="8" customWidth="1"/>
    <col min="7430" max="7432" width="9.140625" style="8"/>
    <col min="7433" max="7433" width="14.28515625" style="8" customWidth="1"/>
    <col min="7434" max="7434" width="9.85546875" style="8" customWidth="1"/>
    <col min="7435" max="7680" width="9.140625" style="8"/>
    <col min="7681" max="7681" width="13.140625" style="8" customWidth="1"/>
    <col min="7682" max="7682" width="20.5703125" style="8" customWidth="1"/>
    <col min="7683" max="7683" width="20.7109375" style="8" customWidth="1"/>
    <col min="7684" max="7684" width="5.28515625" style="8" customWidth="1"/>
    <col min="7685" max="7685" width="10.7109375" style="8" customWidth="1"/>
    <col min="7686" max="7688" width="9.140625" style="8"/>
    <col min="7689" max="7689" width="14.28515625" style="8" customWidth="1"/>
    <col min="7690" max="7690" width="9.85546875" style="8" customWidth="1"/>
    <col min="7691" max="7936" width="9.140625" style="8"/>
    <col min="7937" max="7937" width="13.140625" style="8" customWidth="1"/>
    <col min="7938" max="7938" width="20.5703125" style="8" customWidth="1"/>
    <col min="7939" max="7939" width="20.7109375" style="8" customWidth="1"/>
    <col min="7940" max="7940" width="5.28515625" style="8" customWidth="1"/>
    <col min="7941" max="7941" width="10.7109375" style="8" customWidth="1"/>
    <col min="7942" max="7944" width="9.140625" style="8"/>
    <col min="7945" max="7945" width="14.28515625" style="8" customWidth="1"/>
    <col min="7946" max="7946" width="9.85546875" style="8" customWidth="1"/>
    <col min="7947" max="8192" width="9.140625" style="8"/>
    <col min="8193" max="8193" width="13.140625" style="8" customWidth="1"/>
    <col min="8194" max="8194" width="20.5703125" style="8" customWidth="1"/>
    <col min="8195" max="8195" width="20.7109375" style="8" customWidth="1"/>
    <col min="8196" max="8196" width="5.28515625" style="8" customWidth="1"/>
    <col min="8197" max="8197" width="10.7109375" style="8" customWidth="1"/>
    <col min="8198" max="8200" width="9.140625" style="8"/>
    <col min="8201" max="8201" width="14.28515625" style="8" customWidth="1"/>
    <col min="8202" max="8202" width="9.85546875" style="8" customWidth="1"/>
    <col min="8203" max="8448" width="9.140625" style="8"/>
    <col min="8449" max="8449" width="13.140625" style="8" customWidth="1"/>
    <col min="8450" max="8450" width="20.5703125" style="8" customWidth="1"/>
    <col min="8451" max="8451" width="20.7109375" style="8" customWidth="1"/>
    <col min="8452" max="8452" width="5.28515625" style="8" customWidth="1"/>
    <col min="8453" max="8453" width="10.7109375" style="8" customWidth="1"/>
    <col min="8454" max="8456" width="9.140625" style="8"/>
    <col min="8457" max="8457" width="14.28515625" style="8" customWidth="1"/>
    <col min="8458" max="8458" width="9.85546875" style="8" customWidth="1"/>
    <col min="8459" max="8704" width="9.140625" style="8"/>
    <col min="8705" max="8705" width="13.140625" style="8" customWidth="1"/>
    <col min="8706" max="8706" width="20.5703125" style="8" customWidth="1"/>
    <col min="8707" max="8707" width="20.7109375" style="8" customWidth="1"/>
    <col min="8708" max="8708" width="5.28515625" style="8" customWidth="1"/>
    <col min="8709" max="8709" width="10.7109375" style="8" customWidth="1"/>
    <col min="8710" max="8712" width="9.140625" style="8"/>
    <col min="8713" max="8713" width="14.28515625" style="8" customWidth="1"/>
    <col min="8714" max="8714" width="9.85546875" style="8" customWidth="1"/>
    <col min="8715" max="8960" width="9.140625" style="8"/>
    <col min="8961" max="8961" width="13.140625" style="8" customWidth="1"/>
    <col min="8962" max="8962" width="20.5703125" style="8" customWidth="1"/>
    <col min="8963" max="8963" width="20.7109375" style="8" customWidth="1"/>
    <col min="8964" max="8964" width="5.28515625" style="8" customWidth="1"/>
    <col min="8965" max="8965" width="10.7109375" style="8" customWidth="1"/>
    <col min="8966" max="8968" width="9.140625" style="8"/>
    <col min="8969" max="8969" width="14.28515625" style="8" customWidth="1"/>
    <col min="8970" max="8970" width="9.85546875" style="8" customWidth="1"/>
    <col min="8971" max="9216" width="9.140625" style="8"/>
    <col min="9217" max="9217" width="13.140625" style="8" customWidth="1"/>
    <col min="9218" max="9218" width="20.5703125" style="8" customWidth="1"/>
    <col min="9219" max="9219" width="20.7109375" style="8" customWidth="1"/>
    <col min="9220" max="9220" width="5.28515625" style="8" customWidth="1"/>
    <col min="9221" max="9221" width="10.7109375" style="8" customWidth="1"/>
    <col min="9222" max="9224" width="9.140625" style="8"/>
    <col min="9225" max="9225" width="14.28515625" style="8" customWidth="1"/>
    <col min="9226" max="9226" width="9.85546875" style="8" customWidth="1"/>
    <col min="9227" max="9472" width="9.140625" style="8"/>
    <col min="9473" max="9473" width="13.140625" style="8" customWidth="1"/>
    <col min="9474" max="9474" width="20.5703125" style="8" customWidth="1"/>
    <col min="9475" max="9475" width="20.7109375" style="8" customWidth="1"/>
    <col min="9476" max="9476" width="5.28515625" style="8" customWidth="1"/>
    <col min="9477" max="9477" width="10.7109375" style="8" customWidth="1"/>
    <col min="9478" max="9480" width="9.140625" style="8"/>
    <col min="9481" max="9481" width="14.28515625" style="8" customWidth="1"/>
    <col min="9482" max="9482" width="9.85546875" style="8" customWidth="1"/>
    <col min="9483" max="9728" width="9.140625" style="8"/>
    <col min="9729" max="9729" width="13.140625" style="8" customWidth="1"/>
    <col min="9730" max="9730" width="20.5703125" style="8" customWidth="1"/>
    <col min="9731" max="9731" width="20.7109375" style="8" customWidth="1"/>
    <col min="9732" max="9732" width="5.28515625" style="8" customWidth="1"/>
    <col min="9733" max="9733" width="10.7109375" style="8" customWidth="1"/>
    <col min="9734" max="9736" width="9.140625" style="8"/>
    <col min="9737" max="9737" width="14.28515625" style="8" customWidth="1"/>
    <col min="9738" max="9738" width="9.85546875" style="8" customWidth="1"/>
    <col min="9739" max="9984" width="9.140625" style="8"/>
    <col min="9985" max="9985" width="13.140625" style="8" customWidth="1"/>
    <col min="9986" max="9986" width="20.5703125" style="8" customWidth="1"/>
    <col min="9987" max="9987" width="20.7109375" style="8" customWidth="1"/>
    <col min="9988" max="9988" width="5.28515625" style="8" customWidth="1"/>
    <col min="9989" max="9989" width="10.7109375" style="8" customWidth="1"/>
    <col min="9990" max="9992" width="9.140625" style="8"/>
    <col min="9993" max="9993" width="14.28515625" style="8" customWidth="1"/>
    <col min="9994" max="9994" width="9.85546875" style="8" customWidth="1"/>
    <col min="9995" max="10240" width="9.140625" style="8"/>
    <col min="10241" max="10241" width="13.140625" style="8" customWidth="1"/>
    <col min="10242" max="10242" width="20.5703125" style="8" customWidth="1"/>
    <col min="10243" max="10243" width="20.7109375" style="8" customWidth="1"/>
    <col min="10244" max="10244" width="5.28515625" style="8" customWidth="1"/>
    <col min="10245" max="10245" width="10.7109375" style="8" customWidth="1"/>
    <col min="10246" max="10248" width="9.140625" style="8"/>
    <col min="10249" max="10249" width="14.28515625" style="8" customWidth="1"/>
    <col min="10250" max="10250" width="9.85546875" style="8" customWidth="1"/>
    <col min="10251" max="10496" width="9.140625" style="8"/>
    <col min="10497" max="10497" width="13.140625" style="8" customWidth="1"/>
    <col min="10498" max="10498" width="20.5703125" style="8" customWidth="1"/>
    <col min="10499" max="10499" width="20.7109375" style="8" customWidth="1"/>
    <col min="10500" max="10500" width="5.28515625" style="8" customWidth="1"/>
    <col min="10501" max="10501" width="10.7109375" style="8" customWidth="1"/>
    <col min="10502" max="10504" width="9.140625" style="8"/>
    <col min="10505" max="10505" width="14.28515625" style="8" customWidth="1"/>
    <col min="10506" max="10506" width="9.85546875" style="8" customWidth="1"/>
    <col min="10507" max="10752" width="9.140625" style="8"/>
    <col min="10753" max="10753" width="13.140625" style="8" customWidth="1"/>
    <col min="10754" max="10754" width="20.5703125" style="8" customWidth="1"/>
    <col min="10755" max="10755" width="20.7109375" style="8" customWidth="1"/>
    <col min="10756" max="10756" width="5.28515625" style="8" customWidth="1"/>
    <col min="10757" max="10757" width="10.7109375" style="8" customWidth="1"/>
    <col min="10758" max="10760" width="9.140625" style="8"/>
    <col min="10761" max="10761" width="14.28515625" style="8" customWidth="1"/>
    <col min="10762" max="10762" width="9.85546875" style="8" customWidth="1"/>
    <col min="10763" max="11008" width="9.140625" style="8"/>
    <col min="11009" max="11009" width="13.140625" style="8" customWidth="1"/>
    <col min="11010" max="11010" width="20.5703125" style="8" customWidth="1"/>
    <col min="11011" max="11011" width="20.7109375" style="8" customWidth="1"/>
    <col min="11012" max="11012" width="5.28515625" style="8" customWidth="1"/>
    <col min="11013" max="11013" width="10.7109375" style="8" customWidth="1"/>
    <col min="11014" max="11016" width="9.140625" style="8"/>
    <col min="11017" max="11017" width="14.28515625" style="8" customWidth="1"/>
    <col min="11018" max="11018" width="9.85546875" style="8" customWidth="1"/>
    <col min="11019" max="11264" width="9.140625" style="8"/>
    <col min="11265" max="11265" width="13.140625" style="8" customWidth="1"/>
    <col min="11266" max="11266" width="20.5703125" style="8" customWidth="1"/>
    <col min="11267" max="11267" width="20.7109375" style="8" customWidth="1"/>
    <col min="11268" max="11268" width="5.28515625" style="8" customWidth="1"/>
    <col min="11269" max="11269" width="10.7109375" style="8" customWidth="1"/>
    <col min="11270" max="11272" width="9.140625" style="8"/>
    <col min="11273" max="11273" width="14.28515625" style="8" customWidth="1"/>
    <col min="11274" max="11274" width="9.85546875" style="8" customWidth="1"/>
    <col min="11275" max="11520" width="9.140625" style="8"/>
    <col min="11521" max="11521" width="13.140625" style="8" customWidth="1"/>
    <col min="11522" max="11522" width="20.5703125" style="8" customWidth="1"/>
    <col min="11523" max="11523" width="20.7109375" style="8" customWidth="1"/>
    <col min="11524" max="11524" width="5.28515625" style="8" customWidth="1"/>
    <col min="11525" max="11525" width="10.7109375" style="8" customWidth="1"/>
    <col min="11526" max="11528" width="9.140625" style="8"/>
    <col min="11529" max="11529" width="14.28515625" style="8" customWidth="1"/>
    <col min="11530" max="11530" width="9.85546875" style="8" customWidth="1"/>
    <col min="11531" max="11776" width="9.140625" style="8"/>
    <col min="11777" max="11777" width="13.140625" style="8" customWidth="1"/>
    <col min="11778" max="11778" width="20.5703125" style="8" customWidth="1"/>
    <col min="11779" max="11779" width="20.7109375" style="8" customWidth="1"/>
    <col min="11780" max="11780" width="5.28515625" style="8" customWidth="1"/>
    <col min="11781" max="11781" width="10.7109375" style="8" customWidth="1"/>
    <col min="11782" max="11784" width="9.140625" style="8"/>
    <col min="11785" max="11785" width="14.28515625" style="8" customWidth="1"/>
    <col min="11786" max="11786" width="9.85546875" style="8" customWidth="1"/>
    <col min="11787" max="12032" width="9.140625" style="8"/>
    <col min="12033" max="12033" width="13.140625" style="8" customWidth="1"/>
    <col min="12034" max="12034" width="20.5703125" style="8" customWidth="1"/>
    <col min="12035" max="12035" width="20.7109375" style="8" customWidth="1"/>
    <col min="12036" max="12036" width="5.28515625" style="8" customWidth="1"/>
    <col min="12037" max="12037" width="10.7109375" style="8" customWidth="1"/>
    <col min="12038" max="12040" width="9.140625" style="8"/>
    <col min="12041" max="12041" width="14.28515625" style="8" customWidth="1"/>
    <col min="12042" max="12042" width="9.85546875" style="8" customWidth="1"/>
    <col min="12043" max="12288" width="9.140625" style="8"/>
    <col min="12289" max="12289" width="13.140625" style="8" customWidth="1"/>
    <col min="12290" max="12290" width="20.5703125" style="8" customWidth="1"/>
    <col min="12291" max="12291" width="20.7109375" style="8" customWidth="1"/>
    <col min="12292" max="12292" width="5.28515625" style="8" customWidth="1"/>
    <col min="12293" max="12293" width="10.7109375" style="8" customWidth="1"/>
    <col min="12294" max="12296" width="9.140625" style="8"/>
    <col min="12297" max="12297" width="14.28515625" style="8" customWidth="1"/>
    <col min="12298" max="12298" width="9.85546875" style="8" customWidth="1"/>
    <col min="12299" max="12544" width="9.140625" style="8"/>
    <col min="12545" max="12545" width="13.140625" style="8" customWidth="1"/>
    <col min="12546" max="12546" width="20.5703125" style="8" customWidth="1"/>
    <col min="12547" max="12547" width="20.7109375" style="8" customWidth="1"/>
    <col min="12548" max="12548" width="5.28515625" style="8" customWidth="1"/>
    <col min="12549" max="12549" width="10.7109375" style="8" customWidth="1"/>
    <col min="12550" max="12552" width="9.140625" style="8"/>
    <col min="12553" max="12553" width="14.28515625" style="8" customWidth="1"/>
    <col min="12554" max="12554" width="9.85546875" style="8" customWidth="1"/>
    <col min="12555" max="12800" width="9.140625" style="8"/>
    <col min="12801" max="12801" width="13.140625" style="8" customWidth="1"/>
    <col min="12802" max="12802" width="20.5703125" style="8" customWidth="1"/>
    <col min="12803" max="12803" width="20.7109375" style="8" customWidth="1"/>
    <col min="12804" max="12804" width="5.28515625" style="8" customWidth="1"/>
    <col min="12805" max="12805" width="10.7109375" style="8" customWidth="1"/>
    <col min="12806" max="12808" width="9.140625" style="8"/>
    <col min="12809" max="12809" width="14.28515625" style="8" customWidth="1"/>
    <col min="12810" max="12810" width="9.85546875" style="8" customWidth="1"/>
    <col min="12811" max="13056" width="9.140625" style="8"/>
    <col min="13057" max="13057" width="13.140625" style="8" customWidth="1"/>
    <col min="13058" max="13058" width="20.5703125" style="8" customWidth="1"/>
    <col min="13059" max="13059" width="20.7109375" style="8" customWidth="1"/>
    <col min="13060" max="13060" width="5.28515625" style="8" customWidth="1"/>
    <col min="13061" max="13061" width="10.7109375" style="8" customWidth="1"/>
    <col min="13062" max="13064" width="9.140625" style="8"/>
    <col min="13065" max="13065" width="14.28515625" style="8" customWidth="1"/>
    <col min="13066" max="13066" width="9.85546875" style="8" customWidth="1"/>
    <col min="13067" max="13312" width="9.140625" style="8"/>
    <col min="13313" max="13313" width="13.140625" style="8" customWidth="1"/>
    <col min="13314" max="13314" width="20.5703125" style="8" customWidth="1"/>
    <col min="13315" max="13315" width="20.7109375" style="8" customWidth="1"/>
    <col min="13316" max="13316" width="5.28515625" style="8" customWidth="1"/>
    <col min="13317" max="13317" width="10.7109375" style="8" customWidth="1"/>
    <col min="13318" max="13320" width="9.140625" style="8"/>
    <col min="13321" max="13321" width="14.28515625" style="8" customWidth="1"/>
    <col min="13322" max="13322" width="9.85546875" style="8" customWidth="1"/>
    <col min="13323" max="13568" width="9.140625" style="8"/>
    <col min="13569" max="13569" width="13.140625" style="8" customWidth="1"/>
    <col min="13570" max="13570" width="20.5703125" style="8" customWidth="1"/>
    <col min="13571" max="13571" width="20.7109375" style="8" customWidth="1"/>
    <col min="13572" max="13572" width="5.28515625" style="8" customWidth="1"/>
    <col min="13573" max="13573" width="10.7109375" style="8" customWidth="1"/>
    <col min="13574" max="13576" width="9.140625" style="8"/>
    <col min="13577" max="13577" width="14.28515625" style="8" customWidth="1"/>
    <col min="13578" max="13578" width="9.85546875" style="8" customWidth="1"/>
    <col min="13579" max="13824" width="9.140625" style="8"/>
    <col min="13825" max="13825" width="13.140625" style="8" customWidth="1"/>
    <col min="13826" max="13826" width="20.5703125" style="8" customWidth="1"/>
    <col min="13827" max="13827" width="20.7109375" style="8" customWidth="1"/>
    <col min="13828" max="13828" width="5.28515625" style="8" customWidth="1"/>
    <col min="13829" max="13829" width="10.7109375" style="8" customWidth="1"/>
    <col min="13830" max="13832" width="9.140625" style="8"/>
    <col min="13833" max="13833" width="14.28515625" style="8" customWidth="1"/>
    <col min="13834" max="13834" width="9.85546875" style="8" customWidth="1"/>
    <col min="13835" max="14080" width="9.140625" style="8"/>
    <col min="14081" max="14081" width="13.140625" style="8" customWidth="1"/>
    <col min="14082" max="14082" width="20.5703125" style="8" customWidth="1"/>
    <col min="14083" max="14083" width="20.7109375" style="8" customWidth="1"/>
    <col min="14084" max="14084" width="5.28515625" style="8" customWidth="1"/>
    <col min="14085" max="14085" width="10.7109375" style="8" customWidth="1"/>
    <col min="14086" max="14088" width="9.140625" style="8"/>
    <col min="14089" max="14089" width="14.28515625" style="8" customWidth="1"/>
    <col min="14090" max="14090" width="9.85546875" style="8" customWidth="1"/>
    <col min="14091" max="14336" width="9.140625" style="8"/>
    <col min="14337" max="14337" width="13.140625" style="8" customWidth="1"/>
    <col min="14338" max="14338" width="20.5703125" style="8" customWidth="1"/>
    <col min="14339" max="14339" width="20.7109375" style="8" customWidth="1"/>
    <col min="14340" max="14340" width="5.28515625" style="8" customWidth="1"/>
    <col min="14341" max="14341" width="10.7109375" style="8" customWidth="1"/>
    <col min="14342" max="14344" width="9.140625" style="8"/>
    <col min="14345" max="14345" width="14.28515625" style="8" customWidth="1"/>
    <col min="14346" max="14346" width="9.85546875" style="8" customWidth="1"/>
    <col min="14347" max="14592" width="9.140625" style="8"/>
    <col min="14593" max="14593" width="13.140625" style="8" customWidth="1"/>
    <col min="14594" max="14594" width="20.5703125" style="8" customWidth="1"/>
    <col min="14595" max="14595" width="20.7109375" style="8" customWidth="1"/>
    <col min="14596" max="14596" width="5.28515625" style="8" customWidth="1"/>
    <col min="14597" max="14597" width="10.7109375" style="8" customWidth="1"/>
    <col min="14598" max="14600" width="9.140625" style="8"/>
    <col min="14601" max="14601" width="14.28515625" style="8" customWidth="1"/>
    <col min="14602" max="14602" width="9.85546875" style="8" customWidth="1"/>
    <col min="14603" max="14848" width="9.140625" style="8"/>
    <col min="14849" max="14849" width="13.140625" style="8" customWidth="1"/>
    <col min="14850" max="14850" width="20.5703125" style="8" customWidth="1"/>
    <col min="14851" max="14851" width="20.7109375" style="8" customWidth="1"/>
    <col min="14852" max="14852" width="5.28515625" style="8" customWidth="1"/>
    <col min="14853" max="14853" width="10.7109375" style="8" customWidth="1"/>
    <col min="14854" max="14856" width="9.140625" style="8"/>
    <col min="14857" max="14857" width="14.28515625" style="8" customWidth="1"/>
    <col min="14858" max="14858" width="9.85546875" style="8" customWidth="1"/>
    <col min="14859" max="15104" width="9.140625" style="8"/>
    <col min="15105" max="15105" width="13.140625" style="8" customWidth="1"/>
    <col min="15106" max="15106" width="20.5703125" style="8" customWidth="1"/>
    <col min="15107" max="15107" width="20.7109375" style="8" customWidth="1"/>
    <col min="15108" max="15108" width="5.28515625" style="8" customWidth="1"/>
    <col min="15109" max="15109" width="10.7109375" style="8" customWidth="1"/>
    <col min="15110" max="15112" width="9.140625" style="8"/>
    <col min="15113" max="15113" width="14.28515625" style="8" customWidth="1"/>
    <col min="15114" max="15114" width="9.85546875" style="8" customWidth="1"/>
    <col min="15115" max="15360" width="9.140625" style="8"/>
    <col min="15361" max="15361" width="13.140625" style="8" customWidth="1"/>
    <col min="15362" max="15362" width="20.5703125" style="8" customWidth="1"/>
    <col min="15363" max="15363" width="20.7109375" style="8" customWidth="1"/>
    <col min="15364" max="15364" width="5.28515625" style="8" customWidth="1"/>
    <col min="15365" max="15365" width="10.7109375" style="8" customWidth="1"/>
    <col min="15366" max="15368" width="9.140625" style="8"/>
    <col min="15369" max="15369" width="14.28515625" style="8" customWidth="1"/>
    <col min="15370" max="15370" width="9.85546875" style="8" customWidth="1"/>
    <col min="15371" max="15616" width="9.140625" style="8"/>
    <col min="15617" max="15617" width="13.140625" style="8" customWidth="1"/>
    <col min="15618" max="15618" width="20.5703125" style="8" customWidth="1"/>
    <col min="15619" max="15619" width="20.7109375" style="8" customWidth="1"/>
    <col min="15620" max="15620" width="5.28515625" style="8" customWidth="1"/>
    <col min="15621" max="15621" width="10.7109375" style="8" customWidth="1"/>
    <col min="15622" max="15624" width="9.140625" style="8"/>
    <col min="15625" max="15625" width="14.28515625" style="8" customWidth="1"/>
    <col min="15626" max="15626" width="9.85546875" style="8" customWidth="1"/>
    <col min="15627" max="15872" width="9.140625" style="8"/>
    <col min="15873" max="15873" width="13.140625" style="8" customWidth="1"/>
    <col min="15874" max="15874" width="20.5703125" style="8" customWidth="1"/>
    <col min="15875" max="15875" width="20.7109375" style="8" customWidth="1"/>
    <col min="15876" max="15876" width="5.28515625" style="8" customWidth="1"/>
    <col min="15877" max="15877" width="10.7109375" style="8" customWidth="1"/>
    <col min="15878" max="15880" width="9.140625" style="8"/>
    <col min="15881" max="15881" width="14.28515625" style="8" customWidth="1"/>
    <col min="15882" max="15882" width="9.85546875" style="8" customWidth="1"/>
    <col min="15883" max="16128" width="9.140625" style="8"/>
    <col min="16129" max="16129" width="13.140625" style="8" customWidth="1"/>
    <col min="16130" max="16130" width="20.5703125" style="8" customWidth="1"/>
    <col min="16131" max="16131" width="20.7109375" style="8" customWidth="1"/>
    <col min="16132" max="16132" width="5.28515625" style="8" customWidth="1"/>
    <col min="16133" max="16133" width="10.7109375" style="8" customWidth="1"/>
    <col min="16134" max="16136" width="9.140625" style="8"/>
    <col min="16137" max="16137" width="14.28515625" style="8" customWidth="1"/>
    <col min="16138" max="16138" width="9.85546875" style="8" customWidth="1"/>
    <col min="16139" max="16384" width="9.140625" style="8"/>
  </cols>
  <sheetData>
    <row r="1" spans="1:6" ht="17.25" thickBot="1" x14ac:dyDescent="0.35">
      <c r="A1" s="242" t="s">
        <v>126</v>
      </c>
      <c r="B1" s="242"/>
      <c r="C1" s="242"/>
      <c r="D1" s="242"/>
      <c r="E1" s="242"/>
    </row>
    <row r="2" spans="1:6" ht="58.5" customHeight="1" thickBot="1" x14ac:dyDescent="0.35">
      <c r="A2" s="243" t="s">
        <v>127</v>
      </c>
      <c r="B2" s="244"/>
      <c r="C2" s="244"/>
      <c r="D2" s="244"/>
      <c r="E2" s="245"/>
    </row>
    <row r="3" spans="1:6" ht="17.25" thickBot="1" x14ac:dyDescent="0.35">
      <c r="F3" s="38"/>
    </row>
    <row r="4" spans="1:6" ht="17.25" thickBot="1" x14ac:dyDescent="0.35">
      <c r="A4" s="246" t="s">
        <v>128</v>
      </c>
      <c r="B4" s="247"/>
      <c r="C4" s="248"/>
      <c r="D4" s="154">
        <v>45</v>
      </c>
      <c r="E4" s="155" t="s">
        <v>129</v>
      </c>
      <c r="F4" s="38"/>
    </row>
    <row r="5" spans="1:6" ht="17.25" thickBot="1" x14ac:dyDescent="0.35">
      <c r="A5" s="156"/>
      <c r="B5" s="156"/>
      <c r="C5" s="156"/>
      <c r="D5" s="157"/>
      <c r="E5" s="157"/>
      <c r="F5" s="38"/>
    </row>
    <row r="6" spans="1:6" s="37" customFormat="1" ht="17.25" thickBot="1" x14ac:dyDescent="0.3">
      <c r="A6" s="158" t="s">
        <v>130</v>
      </c>
      <c r="B6" s="69" t="s">
        <v>131</v>
      </c>
      <c r="C6" s="71" t="s">
        <v>132</v>
      </c>
    </row>
    <row r="7" spans="1:6" x14ac:dyDescent="0.3">
      <c r="A7" s="159" t="s">
        <v>133</v>
      </c>
      <c r="B7" s="160">
        <v>1.0028999999999999</v>
      </c>
      <c r="C7" s="192">
        <f>ROUNDUP(SIN(RADIANS($D$4))/B7,3)</f>
        <v>0.70599999999999996</v>
      </c>
    </row>
    <row r="8" spans="1:6" x14ac:dyDescent="0.3">
      <c r="A8" s="161" t="s">
        <v>134</v>
      </c>
      <c r="B8" s="162">
        <v>1.31</v>
      </c>
      <c r="C8" s="192">
        <f>ROUND(SIN(RADIANS($D$4))/B8,3)</f>
        <v>0.54</v>
      </c>
    </row>
    <row r="9" spans="1:6" x14ac:dyDescent="0.3">
      <c r="A9" s="161" t="s">
        <v>135</v>
      </c>
      <c r="B9" s="162">
        <v>1.47</v>
      </c>
      <c r="C9" s="192">
        <f t="shared" ref="C9:C12" si="0">ROUND(SIN(RADIANS($D$4))/B9,3)</f>
        <v>0.48099999999999998</v>
      </c>
    </row>
    <row r="10" spans="1:6" x14ac:dyDescent="0.3">
      <c r="A10" s="161" t="s">
        <v>136</v>
      </c>
      <c r="B10" s="162">
        <v>1.33</v>
      </c>
      <c r="C10" s="192">
        <f t="shared" si="0"/>
        <v>0.53200000000000003</v>
      </c>
    </row>
    <row r="11" spans="1:6" x14ac:dyDescent="0.3">
      <c r="A11" s="161" t="s">
        <v>137</v>
      </c>
      <c r="B11" s="162">
        <v>1.47</v>
      </c>
      <c r="C11" s="192">
        <f t="shared" si="0"/>
        <v>0.48099999999999998</v>
      </c>
    </row>
    <row r="12" spans="1:6" ht="17.25" thickBot="1" x14ac:dyDescent="0.35">
      <c r="A12" s="163" t="s">
        <v>138</v>
      </c>
      <c r="B12" s="164">
        <v>1.55</v>
      </c>
      <c r="C12" s="192">
        <f t="shared" si="0"/>
        <v>0.45600000000000002</v>
      </c>
    </row>
    <row r="14" spans="1:6" ht="82.5" customHeight="1" x14ac:dyDescent="0.3">
      <c r="B14" s="214" t="s">
        <v>186</v>
      </c>
      <c r="C14" s="214"/>
      <c r="D14" s="214"/>
      <c r="E14" s="214"/>
    </row>
  </sheetData>
  <mergeCells count="4">
    <mergeCell ref="A1:E1"/>
    <mergeCell ref="A2:E2"/>
    <mergeCell ref="A4:C4"/>
    <mergeCell ref="B14:E1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1266" r:id="rId3">
          <objectPr defaultSize="0" autoPict="0" r:id="rId4">
            <anchor moveWithCells="1">
              <from>
                <xdr:col>2</xdr:col>
                <xdr:colOff>771525</xdr:colOff>
                <xdr:row>1</xdr:row>
                <xdr:rowOff>314325</xdr:rowOff>
              </from>
              <to>
                <xdr:col>3</xdr:col>
                <xdr:colOff>104775</xdr:colOff>
                <xdr:row>2</xdr:row>
                <xdr:rowOff>19050</xdr:rowOff>
              </to>
            </anchor>
          </objectPr>
        </oleObject>
      </mc:Choice>
      <mc:Fallback>
        <oleObject progId="Equation.3" shapeId="11266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F9" sqref="F9"/>
    </sheetView>
  </sheetViews>
  <sheetFormatPr defaultRowHeight="16.5" x14ac:dyDescent="0.3"/>
  <cols>
    <col min="1" max="1" width="3.85546875" style="8" customWidth="1"/>
    <col min="2" max="2" width="4.7109375" style="8" customWidth="1"/>
    <col min="3" max="3" width="10.140625" style="8" customWidth="1"/>
    <col min="4" max="4" width="10.42578125" style="8" customWidth="1"/>
    <col min="5" max="5" width="9.85546875" style="8" customWidth="1"/>
    <col min="6" max="256" width="9.140625" style="8"/>
    <col min="257" max="257" width="3.85546875" style="8" customWidth="1"/>
    <col min="258" max="258" width="4.7109375" style="8" customWidth="1"/>
    <col min="259" max="259" width="10.140625" style="8" customWidth="1"/>
    <col min="260" max="260" width="10.42578125" style="8" customWidth="1"/>
    <col min="261" max="261" width="9.85546875" style="8" customWidth="1"/>
    <col min="262" max="512" width="9.140625" style="8"/>
    <col min="513" max="513" width="3.85546875" style="8" customWidth="1"/>
    <col min="514" max="514" width="4.7109375" style="8" customWidth="1"/>
    <col min="515" max="515" width="10.140625" style="8" customWidth="1"/>
    <col min="516" max="516" width="10.42578125" style="8" customWidth="1"/>
    <col min="517" max="517" width="9.85546875" style="8" customWidth="1"/>
    <col min="518" max="768" width="9.140625" style="8"/>
    <col min="769" max="769" width="3.85546875" style="8" customWidth="1"/>
    <col min="770" max="770" width="4.7109375" style="8" customWidth="1"/>
    <col min="771" max="771" width="10.140625" style="8" customWidth="1"/>
    <col min="772" max="772" width="10.42578125" style="8" customWidth="1"/>
    <col min="773" max="773" width="9.85546875" style="8" customWidth="1"/>
    <col min="774" max="1024" width="9.140625" style="8"/>
    <col min="1025" max="1025" width="3.85546875" style="8" customWidth="1"/>
    <col min="1026" max="1026" width="4.7109375" style="8" customWidth="1"/>
    <col min="1027" max="1027" width="10.140625" style="8" customWidth="1"/>
    <col min="1028" max="1028" width="10.42578125" style="8" customWidth="1"/>
    <col min="1029" max="1029" width="9.85546875" style="8" customWidth="1"/>
    <col min="1030" max="1280" width="9.140625" style="8"/>
    <col min="1281" max="1281" width="3.85546875" style="8" customWidth="1"/>
    <col min="1282" max="1282" width="4.7109375" style="8" customWidth="1"/>
    <col min="1283" max="1283" width="10.140625" style="8" customWidth="1"/>
    <col min="1284" max="1284" width="10.42578125" style="8" customWidth="1"/>
    <col min="1285" max="1285" width="9.85546875" style="8" customWidth="1"/>
    <col min="1286" max="1536" width="9.140625" style="8"/>
    <col min="1537" max="1537" width="3.85546875" style="8" customWidth="1"/>
    <col min="1538" max="1538" width="4.7109375" style="8" customWidth="1"/>
    <col min="1539" max="1539" width="10.140625" style="8" customWidth="1"/>
    <col min="1540" max="1540" width="10.42578125" style="8" customWidth="1"/>
    <col min="1541" max="1541" width="9.85546875" style="8" customWidth="1"/>
    <col min="1542" max="1792" width="9.140625" style="8"/>
    <col min="1793" max="1793" width="3.85546875" style="8" customWidth="1"/>
    <col min="1794" max="1794" width="4.7109375" style="8" customWidth="1"/>
    <col min="1795" max="1795" width="10.140625" style="8" customWidth="1"/>
    <col min="1796" max="1796" width="10.42578125" style="8" customWidth="1"/>
    <col min="1797" max="1797" width="9.85546875" style="8" customWidth="1"/>
    <col min="1798" max="2048" width="9.140625" style="8"/>
    <col min="2049" max="2049" width="3.85546875" style="8" customWidth="1"/>
    <col min="2050" max="2050" width="4.7109375" style="8" customWidth="1"/>
    <col min="2051" max="2051" width="10.140625" style="8" customWidth="1"/>
    <col min="2052" max="2052" width="10.42578125" style="8" customWidth="1"/>
    <col min="2053" max="2053" width="9.85546875" style="8" customWidth="1"/>
    <col min="2054" max="2304" width="9.140625" style="8"/>
    <col min="2305" max="2305" width="3.85546875" style="8" customWidth="1"/>
    <col min="2306" max="2306" width="4.7109375" style="8" customWidth="1"/>
    <col min="2307" max="2307" width="10.140625" style="8" customWidth="1"/>
    <col min="2308" max="2308" width="10.42578125" style="8" customWidth="1"/>
    <col min="2309" max="2309" width="9.85546875" style="8" customWidth="1"/>
    <col min="2310" max="2560" width="9.140625" style="8"/>
    <col min="2561" max="2561" width="3.85546875" style="8" customWidth="1"/>
    <col min="2562" max="2562" width="4.7109375" style="8" customWidth="1"/>
    <col min="2563" max="2563" width="10.140625" style="8" customWidth="1"/>
    <col min="2564" max="2564" width="10.42578125" style="8" customWidth="1"/>
    <col min="2565" max="2565" width="9.85546875" style="8" customWidth="1"/>
    <col min="2566" max="2816" width="9.140625" style="8"/>
    <col min="2817" max="2817" width="3.85546875" style="8" customWidth="1"/>
    <col min="2818" max="2818" width="4.7109375" style="8" customWidth="1"/>
    <col min="2819" max="2819" width="10.140625" style="8" customWidth="1"/>
    <col min="2820" max="2820" width="10.42578125" style="8" customWidth="1"/>
    <col min="2821" max="2821" width="9.85546875" style="8" customWidth="1"/>
    <col min="2822" max="3072" width="9.140625" style="8"/>
    <col min="3073" max="3073" width="3.85546875" style="8" customWidth="1"/>
    <col min="3074" max="3074" width="4.7109375" style="8" customWidth="1"/>
    <col min="3075" max="3075" width="10.140625" style="8" customWidth="1"/>
    <col min="3076" max="3076" width="10.42578125" style="8" customWidth="1"/>
    <col min="3077" max="3077" width="9.85546875" style="8" customWidth="1"/>
    <col min="3078" max="3328" width="9.140625" style="8"/>
    <col min="3329" max="3329" width="3.85546875" style="8" customWidth="1"/>
    <col min="3330" max="3330" width="4.7109375" style="8" customWidth="1"/>
    <col min="3331" max="3331" width="10.140625" style="8" customWidth="1"/>
    <col min="3332" max="3332" width="10.42578125" style="8" customWidth="1"/>
    <col min="3333" max="3333" width="9.85546875" style="8" customWidth="1"/>
    <col min="3334" max="3584" width="9.140625" style="8"/>
    <col min="3585" max="3585" width="3.85546875" style="8" customWidth="1"/>
    <col min="3586" max="3586" width="4.7109375" style="8" customWidth="1"/>
    <col min="3587" max="3587" width="10.140625" style="8" customWidth="1"/>
    <col min="3588" max="3588" width="10.42578125" style="8" customWidth="1"/>
    <col min="3589" max="3589" width="9.85546875" style="8" customWidth="1"/>
    <col min="3590" max="3840" width="9.140625" style="8"/>
    <col min="3841" max="3841" width="3.85546875" style="8" customWidth="1"/>
    <col min="3842" max="3842" width="4.7109375" style="8" customWidth="1"/>
    <col min="3843" max="3843" width="10.140625" style="8" customWidth="1"/>
    <col min="3844" max="3844" width="10.42578125" style="8" customWidth="1"/>
    <col min="3845" max="3845" width="9.85546875" style="8" customWidth="1"/>
    <col min="3846" max="4096" width="9.140625" style="8"/>
    <col min="4097" max="4097" width="3.85546875" style="8" customWidth="1"/>
    <col min="4098" max="4098" width="4.7109375" style="8" customWidth="1"/>
    <col min="4099" max="4099" width="10.140625" style="8" customWidth="1"/>
    <col min="4100" max="4100" width="10.42578125" style="8" customWidth="1"/>
    <col min="4101" max="4101" width="9.85546875" style="8" customWidth="1"/>
    <col min="4102" max="4352" width="9.140625" style="8"/>
    <col min="4353" max="4353" width="3.85546875" style="8" customWidth="1"/>
    <col min="4354" max="4354" width="4.7109375" style="8" customWidth="1"/>
    <col min="4355" max="4355" width="10.140625" style="8" customWidth="1"/>
    <col min="4356" max="4356" width="10.42578125" style="8" customWidth="1"/>
    <col min="4357" max="4357" width="9.85546875" style="8" customWidth="1"/>
    <col min="4358" max="4608" width="9.140625" style="8"/>
    <col min="4609" max="4609" width="3.85546875" style="8" customWidth="1"/>
    <col min="4610" max="4610" width="4.7109375" style="8" customWidth="1"/>
    <col min="4611" max="4611" width="10.140625" style="8" customWidth="1"/>
    <col min="4612" max="4612" width="10.42578125" style="8" customWidth="1"/>
    <col min="4613" max="4613" width="9.85546875" style="8" customWidth="1"/>
    <col min="4614" max="4864" width="9.140625" style="8"/>
    <col min="4865" max="4865" width="3.85546875" style="8" customWidth="1"/>
    <col min="4866" max="4866" width="4.7109375" style="8" customWidth="1"/>
    <col min="4867" max="4867" width="10.140625" style="8" customWidth="1"/>
    <col min="4868" max="4868" width="10.42578125" style="8" customWidth="1"/>
    <col min="4869" max="4869" width="9.85546875" style="8" customWidth="1"/>
    <col min="4870" max="5120" width="9.140625" style="8"/>
    <col min="5121" max="5121" width="3.85546875" style="8" customWidth="1"/>
    <col min="5122" max="5122" width="4.7109375" style="8" customWidth="1"/>
    <col min="5123" max="5123" width="10.140625" style="8" customWidth="1"/>
    <col min="5124" max="5124" width="10.42578125" style="8" customWidth="1"/>
    <col min="5125" max="5125" width="9.85546875" style="8" customWidth="1"/>
    <col min="5126" max="5376" width="9.140625" style="8"/>
    <col min="5377" max="5377" width="3.85546875" style="8" customWidth="1"/>
    <col min="5378" max="5378" width="4.7109375" style="8" customWidth="1"/>
    <col min="5379" max="5379" width="10.140625" style="8" customWidth="1"/>
    <col min="5380" max="5380" width="10.42578125" style="8" customWidth="1"/>
    <col min="5381" max="5381" width="9.85546875" style="8" customWidth="1"/>
    <col min="5382" max="5632" width="9.140625" style="8"/>
    <col min="5633" max="5633" width="3.85546875" style="8" customWidth="1"/>
    <col min="5634" max="5634" width="4.7109375" style="8" customWidth="1"/>
    <col min="5635" max="5635" width="10.140625" style="8" customWidth="1"/>
    <col min="5636" max="5636" width="10.42578125" style="8" customWidth="1"/>
    <col min="5637" max="5637" width="9.85546875" style="8" customWidth="1"/>
    <col min="5638" max="5888" width="9.140625" style="8"/>
    <col min="5889" max="5889" width="3.85546875" style="8" customWidth="1"/>
    <col min="5890" max="5890" width="4.7109375" style="8" customWidth="1"/>
    <col min="5891" max="5891" width="10.140625" style="8" customWidth="1"/>
    <col min="5892" max="5892" width="10.42578125" style="8" customWidth="1"/>
    <col min="5893" max="5893" width="9.85546875" style="8" customWidth="1"/>
    <col min="5894" max="6144" width="9.140625" style="8"/>
    <col min="6145" max="6145" width="3.85546875" style="8" customWidth="1"/>
    <col min="6146" max="6146" width="4.7109375" style="8" customWidth="1"/>
    <col min="6147" max="6147" width="10.140625" style="8" customWidth="1"/>
    <col min="6148" max="6148" width="10.42578125" style="8" customWidth="1"/>
    <col min="6149" max="6149" width="9.85546875" style="8" customWidth="1"/>
    <col min="6150" max="6400" width="9.140625" style="8"/>
    <col min="6401" max="6401" width="3.85546875" style="8" customWidth="1"/>
    <col min="6402" max="6402" width="4.7109375" style="8" customWidth="1"/>
    <col min="6403" max="6403" width="10.140625" style="8" customWidth="1"/>
    <col min="6404" max="6404" width="10.42578125" style="8" customWidth="1"/>
    <col min="6405" max="6405" width="9.85546875" style="8" customWidth="1"/>
    <col min="6406" max="6656" width="9.140625" style="8"/>
    <col min="6657" max="6657" width="3.85546875" style="8" customWidth="1"/>
    <col min="6658" max="6658" width="4.7109375" style="8" customWidth="1"/>
    <col min="6659" max="6659" width="10.140625" style="8" customWidth="1"/>
    <col min="6660" max="6660" width="10.42578125" style="8" customWidth="1"/>
    <col min="6661" max="6661" width="9.85546875" style="8" customWidth="1"/>
    <col min="6662" max="6912" width="9.140625" style="8"/>
    <col min="6913" max="6913" width="3.85546875" style="8" customWidth="1"/>
    <col min="6914" max="6914" width="4.7109375" style="8" customWidth="1"/>
    <col min="6915" max="6915" width="10.140625" style="8" customWidth="1"/>
    <col min="6916" max="6916" width="10.42578125" style="8" customWidth="1"/>
    <col min="6917" max="6917" width="9.85546875" style="8" customWidth="1"/>
    <col min="6918" max="7168" width="9.140625" style="8"/>
    <col min="7169" max="7169" width="3.85546875" style="8" customWidth="1"/>
    <col min="7170" max="7170" width="4.7109375" style="8" customWidth="1"/>
    <col min="7171" max="7171" width="10.140625" style="8" customWidth="1"/>
    <col min="7172" max="7172" width="10.42578125" style="8" customWidth="1"/>
    <col min="7173" max="7173" width="9.85546875" style="8" customWidth="1"/>
    <col min="7174" max="7424" width="9.140625" style="8"/>
    <col min="7425" max="7425" width="3.85546875" style="8" customWidth="1"/>
    <col min="7426" max="7426" width="4.7109375" style="8" customWidth="1"/>
    <col min="7427" max="7427" width="10.140625" style="8" customWidth="1"/>
    <col min="7428" max="7428" width="10.42578125" style="8" customWidth="1"/>
    <col min="7429" max="7429" width="9.85546875" style="8" customWidth="1"/>
    <col min="7430" max="7680" width="9.140625" style="8"/>
    <col min="7681" max="7681" width="3.85546875" style="8" customWidth="1"/>
    <col min="7682" max="7682" width="4.7109375" style="8" customWidth="1"/>
    <col min="7683" max="7683" width="10.140625" style="8" customWidth="1"/>
    <col min="7684" max="7684" width="10.42578125" style="8" customWidth="1"/>
    <col min="7685" max="7685" width="9.85546875" style="8" customWidth="1"/>
    <col min="7686" max="7936" width="9.140625" style="8"/>
    <col min="7937" max="7937" width="3.85546875" style="8" customWidth="1"/>
    <col min="7938" max="7938" width="4.7109375" style="8" customWidth="1"/>
    <col min="7939" max="7939" width="10.140625" style="8" customWidth="1"/>
    <col min="7940" max="7940" width="10.42578125" style="8" customWidth="1"/>
    <col min="7941" max="7941" width="9.85546875" style="8" customWidth="1"/>
    <col min="7942" max="8192" width="9.140625" style="8"/>
    <col min="8193" max="8193" width="3.85546875" style="8" customWidth="1"/>
    <col min="8194" max="8194" width="4.7109375" style="8" customWidth="1"/>
    <col min="8195" max="8195" width="10.140625" style="8" customWidth="1"/>
    <col min="8196" max="8196" width="10.42578125" style="8" customWidth="1"/>
    <col min="8197" max="8197" width="9.85546875" style="8" customWidth="1"/>
    <col min="8198" max="8448" width="9.140625" style="8"/>
    <col min="8449" max="8449" width="3.85546875" style="8" customWidth="1"/>
    <col min="8450" max="8450" width="4.7109375" style="8" customWidth="1"/>
    <col min="8451" max="8451" width="10.140625" style="8" customWidth="1"/>
    <col min="8452" max="8452" width="10.42578125" style="8" customWidth="1"/>
    <col min="8453" max="8453" width="9.85546875" style="8" customWidth="1"/>
    <col min="8454" max="8704" width="9.140625" style="8"/>
    <col min="8705" max="8705" width="3.85546875" style="8" customWidth="1"/>
    <col min="8706" max="8706" width="4.7109375" style="8" customWidth="1"/>
    <col min="8707" max="8707" width="10.140625" style="8" customWidth="1"/>
    <col min="8708" max="8708" width="10.42578125" style="8" customWidth="1"/>
    <col min="8709" max="8709" width="9.85546875" style="8" customWidth="1"/>
    <col min="8710" max="8960" width="9.140625" style="8"/>
    <col min="8961" max="8961" width="3.85546875" style="8" customWidth="1"/>
    <col min="8962" max="8962" width="4.7109375" style="8" customWidth="1"/>
    <col min="8963" max="8963" width="10.140625" style="8" customWidth="1"/>
    <col min="8964" max="8964" width="10.42578125" style="8" customWidth="1"/>
    <col min="8965" max="8965" width="9.85546875" style="8" customWidth="1"/>
    <col min="8966" max="9216" width="9.140625" style="8"/>
    <col min="9217" max="9217" width="3.85546875" style="8" customWidth="1"/>
    <col min="9218" max="9218" width="4.7109375" style="8" customWidth="1"/>
    <col min="9219" max="9219" width="10.140625" style="8" customWidth="1"/>
    <col min="9220" max="9220" width="10.42578125" style="8" customWidth="1"/>
    <col min="9221" max="9221" width="9.85546875" style="8" customWidth="1"/>
    <col min="9222" max="9472" width="9.140625" style="8"/>
    <col min="9473" max="9473" width="3.85546875" style="8" customWidth="1"/>
    <col min="9474" max="9474" width="4.7109375" style="8" customWidth="1"/>
    <col min="9475" max="9475" width="10.140625" style="8" customWidth="1"/>
    <col min="9476" max="9476" width="10.42578125" style="8" customWidth="1"/>
    <col min="9477" max="9477" width="9.85546875" style="8" customWidth="1"/>
    <col min="9478" max="9728" width="9.140625" style="8"/>
    <col min="9729" max="9729" width="3.85546875" style="8" customWidth="1"/>
    <col min="9730" max="9730" width="4.7109375" style="8" customWidth="1"/>
    <col min="9731" max="9731" width="10.140625" style="8" customWidth="1"/>
    <col min="9732" max="9732" width="10.42578125" style="8" customWidth="1"/>
    <col min="9733" max="9733" width="9.85546875" style="8" customWidth="1"/>
    <col min="9734" max="9984" width="9.140625" style="8"/>
    <col min="9985" max="9985" width="3.85546875" style="8" customWidth="1"/>
    <col min="9986" max="9986" width="4.7109375" style="8" customWidth="1"/>
    <col min="9987" max="9987" width="10.140625" style="8" customWidth="1"/>
    <col min="9988" max="9988" width="10.42578125" style="8" customWidth="1"/>
    <col min="9989" max="9989" width="9.85546875" style="8" customWidth="1"/>
    <col min="9990" max="10240" width="9.140625" style="8"/>
    <col min="10241" max="10241" width="3.85546875" style="8" customWidth="1"/>
    <col min="10242" max="10242" width="4.7109375" style="8" customWidth="1"/>
    <col min="10243" max="10243" width="10.140625" style="8" customWidth="1"/>
    <col min="10244" max="10244" width="10.42578125" style="8" customWidth="1"/>
    <col min="10245" max="10245" width="9.85546875" style="8" customWidth="1"/>
    <col min="10246" max="10496" width="9.140625" style="8"/>
    <col min="10497" max="10497" width="3.85546875" style="8" customWidth="1"/>
    <col min="10498" max="10498" width="4.7109375" style="8" customWidth="1"/>
    <col min="10499" max="10499" width="10.140625" style="8" customWidth="1"/>
    <col min="10500" max="10500" width="10.42578125" style="8" customWidth="1"/>
    <col min="10501" max="10501" width="9.85546875" style="8" customWidth="1"/>
    <col min="10502" max="10752" width="9.140625" style="8"/>
    <col min="10753" max="10753" width="3.85546875" style="8" customWidth="1"/>
    <col min="10754" max="10754" width="4.7109375" style="8" customWidth="1"/>
    <col min="10755" max="10755" width="10.140625" style="8" customWidth="1"/>
    <col min="10756" max="10756" width="10.42578125" style="8" customWidth="1"/>
    <col min="10757" max="10757" width="9.85546875" style="8" customWidth="1"/>
    <col min="10758" max="11008" width="9.140625" style="8"/>
    <col min="11009" max="11009" width="3.85546875" style="8" customWidth="1"/>
    <col min="11010" max="11010" width="4.7109375" style="8" customWidth="1"/>
    <col min="11011" max="11011" width="10.140625" style="8" customWidth="1"/>
    <col min="11012" max="11012" width="10.42578125" style="8" customWidth="1"/>
    <col min="11013" max="11013" width="9.85546875" style="8" customWidth="1"/>
    <col min="11014" max="11264" width="9.140625" style="8"/>
    <col min="11265" max="11265" width="3.85546875" style="8" customWidth="1"/>
    <col min="11266" max="11266" width="4.7109375" style="8" customWidth="1"/>
    <col min="11267" max="11267" width="10.140625" style="8" customWidth="1"/>
    <col min="11268" max="11268" width="10.42578125" style="8" customWidth="1"/>
    <col min="11269" max="11269" width="9.85546875" style="8" customWidth="1"/>
    <col min="11270" max="11520" width="9.140625" style="8"/>
    <col min="11521" max="11521" width="3.85546875" style="8" customWidth="1"/>
    <col min="11522" max="11522" width="4.7109375" style="8" customWidth="1"/>
    <col min="11523" max="11523" width="10.140625" style="8" customWidth="1"/>
    <col min="11524" max="11524" width="10.42578125" style="8" customWidth="1"/>
    <col min="11525" max="11525" width="9.85546875" style="8" customWidth="1"/>
    <col min="11526" max="11776" width="9.140625" style="8"/>
    <col min="11777" max="11777" width="3.85546875" style="8" customWidth="1"/>
    <col min="11778" max="11778" width="4.7109375" style="8" customWidth="1"/>
    <col min="11779" max="11779" width="10.140625" style="8" customWidth="1"/>
    <col min="11780" max="11780" width="10.42578125" style="8" customWidth="1"/>
    <col min="11781" max="11781" width="9.85546875" style="8" customWidth="1"/>
    <col min="11782" max="12032" width="9.140625" style="8"/>
    <col min="12033" max="12033" width="3.85546875" style="8" customWidth="1"/>
    <col min="12034" max="12034" width="4.7109375" style="8" customWidth="1"/>
    <col min="12035" max="12035" width="10.140625" style="8" customWidth="1"/>
    <col min="12036" max="12036" width="10.42578125" style="8" customWidth="1"/>
    <col min="12037" max="12037" width="9.85546875" style="8" customWidth="1"/>
    <col min="12038" max="12288" width="9.140625" style="8"/>
    <col min="12289" max="12289" width="3.85546875" style="8" customWidth="1"/>
    <col min="12290" max="12290" width="4.7109375" style="8" customWidth="1"/>
    <col min="12291" max="12291" width="10.140625" style="8" customWidth="1"/>
    <col min="12292" max="12292" width="10.42578125" style="8" customWidth="1"/>
    <col min="12293" max="12293" width="9.85546875" style="8" customWidth="1"/>
    <col min="12294" max="12544" width="9.140625" style="8"/>
    <col min="12545" max="12545" width="3.85546875" style="8" customWidth="1"/>
    <col min="12546" max="12546" width="4.7109375" style="8" customWidth="1"/>
    <col min="12547" max="12547" width="10.140625" style="8" customWidth="1"/>
    <col min="12548" max="12548" width="10.42578125" style="8" customWidth="1"/>
    <col min="12549" max="12549" width="9.85546875" style="8" customWidth="1"/>
    <col min="12550" max="12800" width="9.140625" style="8"/>
    <col min="12801" max="12801" width="3.85546875" style="8" customWidth="1"/>
    <col min="12802" max="12802" width="4.7109375" style="8" customWidth="1"/>
    <col min="12803" max="12803" width="10.140625" style="8" customWidth="1"/>
    <col min="12804" max="12804" width="10.42578125" style="8" customWidth="1"/>
    <col min="12805" max="12805" width="9.85546875" style="8" customWidth="1"/>
    <col min="12806" max="13056" width="9.140625" style="8"/>
    <col min="13057" max="13057" width="3.85546875" style="8" customWidth="1"/>
    <col min="13058" max="13058" width="4.7109375" style="8" customWidth="1"/>
    <col min="13059" max="13059" width="10.140625" style="8" customWidth="1"/>
    <col min="13060" max="13060" width="10.42578125" style="8" customWidth="1"/>
    <col min="13061" max="13061" width="9.85546875" style="8" customWidth="1"/>
    <col min="13062" max="13312" width="9.140625" style="8"/>
    <col min="13313" max="13313" width="3.85546875" style="8" customWidth="1"/>
    <col min="13314" max="13314" width="4.7109375" style="8" customWidth="1"/>
    <col min="13315" max="13315" width="10.140625" style="8" customWidth="1"/>
    <col min="13316" max="13316" width="10.42578125" style="8" customWidth="1"/>
    <col min="13317" max="13317" width="9.85546875" style="8" customWidth="1"/>
    <col min="13318" max="13568" width="9.140625" style="8"/>
    <col min="13569" max="13569" width="3.85546875" style="8" customWidth="1"/>
    <col min="13570" max="13570" width="4.7109375" style="8" customWidth="1"/>
    <col min="13571" max="13571" width="10.140625" style="8" customWidth="1"/>
    <col min="13572" max="13572" width="10.42578125" style="8" customWidth="1"/>
    <col min="13573" max="13573" width="9.85546875" style="8" customWidth="1"/>
    <col min="13574" max="13824" width="9.140625" style="8"/>
    <col min="13825" max="13825" width="3.85546875" style="8" customWidth="1"/>
    <col min="13826" max="13826" width="4.7109375" style="8" customWidth="1"/>
    <col min="13827" max="13827" width="10.140625" style="8" customWidth="1"/>
    <col min="13828" max="13828" width="10.42578125" style="8" customWidth="1"/>
    <col min="13829" max="13829" width="9.85546875" style="8" customWidth="1"/>
    <col min="13830" max="14080" width="9.140625" style="8"/>
    <col min="14081" max="14081" width="3.85546875" style="8" customWidth="1"/>
    <col min="14082" max="14082" width="4.7109375" style="8" customWidth="1"/>
    <col min="14083" max="14083" width="10.140625" style="8" customWidth="1"/>
    <col min="14084" max="14084" width="10.42578125" style="8" customWidth="1"/>
    <col min="14085" max="14085" width="9.85546875" style="8" customWidth="1"/>
    <col min="14086" max="14336" width="9.140625" style="8"/>
    <col min="14337" max="14337" width="3.85546875" style="8" customWidth="1"/>
    <col min="14338" max="14338" width="4.7109375" style="8" customWidth="1"/>
    <col min="14339" max="14339" width="10.140625" style="8" customWidth="1"/>
    <col min="14340" max="14340" width="10.42578125" style="8" customWidth="1"/>
    <col min="14341" max="14341" width="9.85546875" style="8" customWidth="1"/>
    <col min="14342" max="14592" width="9.140625" style="8"/>
    <col min="14593" max="14593" width="3.85546875" style="8" customWidth="1"/>
    <col min="14594" max="14594" width="4.7109375" style="8" customWidth="1"/>
    <col min="14595" max="14595" width="10.140625" style="8" customWidth="1"/>
    <col min="14596" max="14596" width="10.42578125" style="8" customWidth="1"/>
    <col min="14597" max="14597" width="9.85546875" style="8" customWidth="1"/>
    <col min="14598" max="14848" width="9.140625" style="8"/>
    <col min="14849" max="14849" width="3.85546875" style="8" customWidth="1"/>
    <col min="14850" max="14850" width="4.7109375" style="8" customWidth="1"/>
    <col min="14851" max="14851" width="10.140625" style="8" customWidth="1"/>
    <col min="14852" max="14852" width="10.42578125" style="8" customWidth="1"/>
    <col min="14853" max="14853" width="9.85546875" style="8" customWidth="1"/>
    <col min="14854" max="15104" width="9.140625" style="8"/>
    <col min="15105" max="15105" width="3.85546875" style="8" customWidth="1"/>
    <col min="15106" max="15106" width="4.7109375" style="8" customWidth="1"/>
    <col min="15107" max="15107" width="10.140625" style="8" customWidth="1"/>
    <col min="15108" max="15108" width="10.42578125" style="8" customWidth="1"/>
    <col min="15109" max="15109" width="9.85546875" style="8" customWidth="1"/>
    <col min="15110" max="15360" width="9.140625" style="8"/>
    <col min="15361" max="15361" width="3.85546875" style="8" customWidth="1"/>
    <col min="15362" max="15362" width="4.7109375" style="8" customWidth="1"/>
    <col min="15363" max="15363" width="10.140625" style="8" customWidth="1"/>
    <col min="15364" max="15364" width="10.42578125" style="8" customWidth="1"/>
    <col min="15365" max="15365" width="9.85546875" style="8" customWidth="1"/>
    <col min="15366" max="15616" width="9.140625" style="8"/>
    <col min="15617" max="15617" width="3.85546875" style="8" customWidth="1"/>
    <col min="15618" max="15618" width="4.7109375" style="8" customWidth="1"/>
    <col min="15619" max="15619" width="10.140625" style="8" customWidth="1"/>
    <col min="15620" max="15620" width="10.42578125" style="8" customWidth="1"/>
    <col min="15621" max="15621" width="9.85546875" style="8" customWidth="1"/>
    <col min="15622" max="15872" width="9.140625" style="8"/>
    <col min="15873" max="15873" width="3.85546875" style="8" customWidth="1"/>
    <col min="15874" max="15874" width="4.7109375" style="8" customWidth="1"/>
    <col min="15875" max="15875" width="10.140625" style="8" customWidth="1"/>
    <col min="15876" max="15876" width="10.42578125" style="8" customWidth="1"/>
    <col min="15877" max="15877" width="9.85546875" style="8" customWidth="1"/>
    <col min="15878" max="16128" width="9.140625" style="8"/>
    <col min="16129" max="16129" width="3.85546875" style="8" customWidth="1"/>
    <col min="16130" max="16130" width="4.7109375" style="8" customWidth="1"/>
    <col min="16131" max="16131" width="10.140625" style="8" customWidth="1"/>
    <col min="16132" max="16132" width="10.42578125" style="8" customWidth="1"/>
    <col min="16133" max="16133" width="9.85546875" style="8" customWidth="1"/>
    <col min="16134" max="16384" width="9.140625" style="8"/>
  </cols>
  <sheetData>
    <row r="1" spans="1:7" ht="17.25" thickBot="1" x14ac:dyDescent="0.35">
      <c r="C1" s="209" t="s">
        <v>101</v>
      </c>
      <c r="D1" s="210"/>
      <c r="E1" s="210"/>
    </row>
    <row r="2" spans="1:7" s="1" customFormat="1" ht="17.25" thickBot="1" x14ac:dyDescent="0.3">
      <c r="C2" s="139" t="s">
        <v>102</v>
      </c>
      <c r="D2" s="70" t="s">
        <v>103</v>
      </c>
      <c r="E2" s="71" t="s">
        <v>104</v>
      </c>
    </row>
    <row r="3" spans="1:7" x14ac:dyDescent="0.3">
      <c r="A3" s="211" t="s">
        <v>105</v>
      </c>
      <c r="B3" s="140">
        <v>4</v>
      </c>
      <c r="C3" s="141">
        <v>0</v>
      </c>
      <c r="D3" s="142">
        <v>1</v>
      </c>
      <c r="E3" s="143">
        <v>0</v>
      </c>
    </row>
    <row r="4" spans="1:7" x14ac:dyDescent="0.3">
      <c r="A4" s="211"/>
      <c r="B4" s="144">
        <v>7</v>
      </c>
      <c r="C4" s="39">
        <v>1</v>
      </c>
      <c r="D4" s="20">
        <v>0</v>
      </c>
      <c r="E4" s="145">
        <v>0</v>
      </c>
    </row>
    <row r="5" spans="1:7" ht="17.25" thickBot="1" x14ac:dyDescent="0.35">
      <c r="A5" s="211"/>
      <c r="B5" s="146">
        <v>8</v>
      </c>
      <c r="C5" s="40">
        <v>0</v>
      </c>
      <c r="D5" s="24">
        <v>0</v>
      </c>
      <c r="E5" s="147">
        <v>1</v>
      </c>
    </row>
    <row r="6" spans="1:7" ht="17.25" thickBot="1" x14ac:dyDescent="0.35">
      <c r="B6" s="148"/>
      <c r="C6" s="149">
        <f>$B3*C3+C4*$B4+C5*$B5</f>
        <v>7</v>
      </c>
      <c r="D6" s="149">
        <f t="shared" ref="D6:E6" si="0">$B3*D3+D4*$B4+D5*$B5</f>
        <v>4</v>
      </c>
      <c r="E6" s="149">
        <f t="shared" si="0"/>
        <v>8</v>
      </c>
    </row>
    <row r="7" spans="1:7" ht="17.25" thickBot="1" x14ac:dyDescent="0.35"/>
    <row r="8" spans="1:7" ht="17.25" thickBot="1" x14ac:dyDescent="0.35">
      <c r="C8" s="212" t="s">
        <v>106</v>
      </c>
      <c r="D8" s="213"/>
      <c r="E8" s="150">
        <f>E6*100+D6*10+C6</f>
        <v>847</v>
      </c>
    </row>
    <row r="10" spans="1:7" ht="35.25" customHeight="1" x14ac:dyDescent="0.3">
      <c r="C10" s="214" t="s">
        <v>172</v>
      </c>
      <c r="D10" s="214"/>
      <c r="E10" s="214"/>
      <c r="F10" s="214"/>
      <c r="G10" s="214"/>
    </row>
  </sheetData>
  <mergeCells count="4">
    <mergeCell ref="C1:E1"/>
    <mergeCell ref="A3:A5"/>
    <mergeCell ref="C8:D8"/>
    <mergeCell ref="C10:G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zoomScaleNormal="100" workbookViewId="0">
      <selection activeCell="I22" sqref="I22"/>
    </sheetView>
  </sheetViews>
  <sheetFormatPr defaultRowHeight="15" x14ac:dyDescent="0.25"/>
  <cols>
    <col min="1" max="1" width="25.5703125" customWidth="1"/>
    <col min="2" max="2" width="11.28515625" customWidth="1"/>
    <col min="3" max="3" width="15.42578125" customWidth="1"/>
    <col min="4" max="12" width="11.28515625" customWidth="1"/>
    <col min="13" max="13" width="21.85546875" customWidth="1"/>
    <col min="257" max="257" width="25.5703125" customWidth="1"/>
    <col min="258" max="268" width="11.28515625" customWidth="1"/>
    <col min="269" max="269" width="21.85546875" customWidth="1"/>
    <col min="513" max="513" width="25.5703125" customWidth="1"/>
    <col min="514" max="524" width="11.28515625" customWidth="1"/>
    <col min="525" max="525" width="21.85546875" customWidth="1"/>
    <col min="769" max="769" width="25.5703125" customWidth="1"/>
    <col min="770" max="780" width="11.28515625" customWidth="1"/>
    <col min="781" max="781" width="21.85546875" customWidth="1"/>
    <col min="1025" max="1025" width="25.5703125" customWidth="1"/>
    <col min="1026" max="1036" width="11.28515625" customWidth="1"/>
    <col min="1037" max="1037" width="21.85546875" customWidth="1"/>
    <col min="1281" max="1281" width="25.5703125" customWidth="1"/>
    <col min="1282" max="1292" width="11.28515625" customWidth="1"/>
    <col min="1293" max="1293" width="21.85546875" customWidth="1"/>
    <col min="1537" max="1537" width="25.5703125" customWidth="1"/>
    <col min="1538" max="1548" width="11.28515625" customWidth="1"/>
    <col min="1549" max="1549" width="21.85546875" customWidth="1"/>
    <col min="1793" max="1793" width="25.5703125" customWidth="1"/>
    <col min="1794" max="1804" width="11.28515625" customWidth="1"/>
    <col min="1805" max="1805" width="21.85546875" customWidth="1"/>
    <col min="2049" max="2049" width="25.5703125" customWidth="1"/>
    <col min="2050" max="2060" width="11.28515625" customWidth="1"/>
    <col min="2061" max="2061" width="21.85546875" customWidth="1"/>
    <col min="2305" max="2305" width="25.5703125" customWidth="1"/>
    <col min="2306" max="2316" width="11.28515625" customWidth="1"/>
    <col min="2317" max="2317" width="21.85546875" customWidth="1"/>
    <col min="2561" max="2561" width="25.5703125" customWidth="1"/>
    <col min="2562" max="2572" width="11.28515625" customWidth="1"/>
    <col min="2573" max="2573" width="21.85546875" customWidth="1"/>
    <col min="2817" max="2817" width="25.5703125" customWidth="1"/>
    <col min="2818" max="2828" width="11.28515625" customWidth="1"/>
    <col min="2829" max="2829" width="21.85546875" customWidth="1"/>
    <col min="3073" max="3073" width="25.5703125" customWidth="1"/>
    <col min="3074" max="3084" width="11.28515625" customWidth="1"/>
    <col min="3085" max="3085" width="21.85546875" customWidth="1"/>
    <col min="3329" max="3329" width="25.5703125" customWidth="1"/>
    <col min="3330" max="3340" width="11.28515625" customWidth="1"/>
    <col min="3341" max="3341" width="21.85546875" customWidth="1"/>
    <col min="3585" max="3585" width="25.5703125" customWidth="1"/>
    <col min="3586" max="3596" width="11.28515625" customWidth="1"/>
    <col min="3597" max="3597" width="21.85546875" customWidth="1"/>
    <col min="3841" max="3841" width="25.5703125" customWidth="1"/>
    <col min="3842" max="3852" width="11.28515625" customWidth="1"/>
    <col min="3853" max="3853" width="21.85546875" customWidth="1"/>
    <col min="4097" max="4097" width="25.5703125" customWidth="1"/>
    <col min="4098" max="4108" width="11.28515625" customWidth="1"/>
    <col min="4109" max="4109" width="21.85546875" customWidth="1"/>
    <col min="4353" max="4353" width="25.5703125" customWidth="1"/>
    <col min="4354" max="4364" width="11.28515625" customWidth="1"/>
    <col min="4365" max="4365" width="21.85546875" customWidth="1"/>
    <col min="4609" max="4609" width="25.5703125" customWidth="1"/>
    <col min="4610" max="4620" width="11.28515625" customWidth="1"/>
    <col min="4621" max="4621" width="21.85546875" customWidth="1"/>
    <col min="4865" max="4865" width="25.5703125" customWidth="1"/>
    <col min="4866" max="4876" width="11.28515625" customWidth="1"/>
    <col min="4877" max="4877" width="21.85546875" customWidth="1"/>
    <col min="5121" max="5121" width="25.5703125" customWidth="1"/>
    <col min="5122" max="5132" width="11.28515625" customWidth="1"/>
    <col min="5133" max="5133" width="21.85546875" customWidth="1"/>
    <col min="5377" max="5377" width="25.5703125" customWidth="1"/>
    <col min="5378" max="5388" width="11.28515625" customWidth="1"/>
    <col min="5389" max="5389" width="21.85546875" customWidth="1"/>
    <col min="5633" max="5633" width="25.5703125" customWidth="1"/>
    <col min="5634" max="5644" width="11.28515625" customWidth="1"/>
    <col min="5645" max="5645" width="21.85546875" customWidth="1"/>
    <col min="5889" max="5889" width="25.5703125" customWidth="1"/>
    <col min="5890" max="5900" width="11.28515625" customWidth="1"/>
    <col min="5901" max="5901" width="21.85546875" customWidth="1"/>
    <col min="6145" max="6145" width="25.5703125" customWidth="1"/>
    <col min="6146" max="6156" width="11.28515625" customWidth="1"/>
    <col min="6157" max="6157" width="21.85546875" customWidth="1"/>
    <col min="6401" max="6401" width="25.5703125" customWidth="1"/>
    <col min="6402" max="6412" width="11.28515625" customWidth="1"/>
    <col min="6413" max="6413" width="21.85546875" customWidth="1"/>
    <col min="6657" max="6657" width="25.5703125" customWidth="1"/>
    <col min="6658" max="6668" width="11.28515625" customWidth="1"/>
    <col min="6669" max="6669" width="21.85546875" customWidth="1"/>
    <col min="6913" max="6913" width="25.5703125" customWidth="1"/>
    <col min="6914" max="6924" width="11.28515625" customWidth="1"/>
    <col min="6925" max="6925" width="21.85546875" customWidth="1"/>
    <col min="7169" max="7169" width="25.5703125" customWidth="1"/>
    <col min="7170" max="7180" width="11.28515625" customWidth="1"/>
    <col min="7181" max="7181" width="21.85546875" customWidth="1"/>
    <col min="7425" max="7425" width="25.5703125" customWidth="1"/>
    <col min="7426" max="7436" width="11.28515625" customWidth="1"/>
    <col min="7437" max="7437" width="21.85546875" customWidth="1"/>
    <col min="7681" max="7681" width="25.5703125" customWidth="1"/>
    <col min="7682" max="7692" width="11.28515625" customWidth="1"/>
    <col min="7693" max="7693" width="21.85546875" customWidth="1"/>
    <col min="7937" max="7937" width="25.5703125" customWidth="1"/>
    <col min="7938" max="7948" width="11.28515625" customWidth="1"/>
    <col min="7949" max="7949" width="21.85546875" customWidth="1"/>
    <col min="8193" max="8193" width="25.5703125" customWidth="1"/>
    <col min="8194" max="8204" width="11.28515625" customWidth="1"/>
    <col min="8205" max="8205" width="21.85546875" customWidth="1"/>
    <col min="8449" max="8449" width="25.5703125" customWidth="1"/>
    <col min="8450" max="8460" width="11.28515625" customWidth="1"/>
    <col min="8461" max="8461" width="21.85546875" customWidth="1"/>
    <col min="8705" max="8705" width="25.5703125" customWidth="1"/>
    <col min="8706" max="8716" width="11.28515625" customWidth="1"/>
    <col min="8717" max="8717" width="21.85546875" customWidth="1"/>
    <col min="8961" max="8961" width="25.5703125" customWidth="1"/>
    <col min="8962" max="8972" width="11.28515625" customWidth="1"/>
    <col min="8973" max="8973" width="21.85546875" customWidth="1"/>
    <col min="9217" max="9217" width="25.5703125" customWidth="1"/>
    <col min="9218" max="9228" width="11.28515625" customWidth="1"/>
    <col min="9229" max="9229" width="21.85546875" customWidth="1"/>
    <col min="9473" max="9473" width="25.5703125" customWidth="1"/>
    <col min="9474" max="9484" width="11.28515625" customWidth="1"/>
    <col min="9485" max="9485" width="21.85546875" customWidth="1"/>
    <col min="9729" max="9729" width="25.5703125" customWidth="1"/>
    <col min="9730" max="9740" width="11.28515625" customWidth="1"/>
    <col min="9741" max="9741" width="21.85546875" customWidth="1"/>
    <col min="9985" max="9985" width="25.5703125" customWidth="1"/>
    <col min="9986" max="9996" width="11.28515625" customWidth="1"/>
    <col min="9997" max="9997" width="21.85546875" customWidth="1"/>
    <col min="10241" max="10241" width="25.5703125" customWidth="1"/>
    <col min="10242" max="10252" width="11.28515625" customWidth="1"/>
    <col min="10253" max="10253" width="21.85546875" customWidth="1"/>
    <col min="10497" max="10497" width="25.5703125" customWidth="1"/>
    <col min="10498" max="10508" width="11.28515625" customWidth="1"/>
    <col min="10509" max="10509" width="21.85546875" customWidth="1"/>
    <col min="10753" max="10753" width="25.5703125" customWidth="1"/>
    <col min="10754" max="10764" width="11.28515625" customWidth="1"/>
    <col min="10765" max="10765" width="21.85546875" customWidth="1"/>
    <col min="11009" max="11009" width="25.5703125" customWidth="1"/>
    <col min="11010" max="11020" width="11.28515625" customWidth="1"/>
    <col min="11021" max="11021" width="21.85546875" customWidth="1"/>
    <col min="11265" max="11265" width="25.5703125" customWidth="1"/>
    <col min="11266" max="11276" width="11.28515625" customWidth="1"/>
    <col min="11277" max="11277" width="21.85546875" customWidth="1"/>
    <col min="11521" max="11521" width="25.5703125" customWidth="1"/>
    <col min="11522" max="11532" width="11.28515625" customWidth="1"/>
    <col min="11533" max="11533" width="21.85546875" customWidth="1"/>
    <col min="11777" max="11777" width="25.5703125" customWidth="1"/>
    <col min="11778" max="11788" width="11.28515625" customWidth="1"/>
    <col min="11789" max="11789" width="21.85546875" customWidth="1"/>
    <col min="12033" max="12033" width="25.5703125" customWidth="1"/>
    <col min="12034" max="12044" width="11.28515625" customWidth="1"/>
    <col min="12045" max="12045" width="21.85546875" customWidth="1"/>
    <col min="12289" max="12289" width="25.5703125" customWidth="1"/>
    <col min="12290" max="12300" width="11.28515625" customWidth="1"/>
    <col min="12301" max="12301" width="21.85546875" customWidth="1"/>
    <col min="12545" max="12545" width="25.5703125" customWidth="1"/>
    <col min="12546" max="12556" width="11.28515625" customWidth="1"/>
    <col min="12557" max="12557" width="21.85546875" customWidth="1"/>
    <col min="12801" max="12801" width="25.5703125" customWidth="1"/>
    <col min="12802" max="12812" width="11.28515625" customWidth="1"/>
    <col min="12813" max="12813" width="21.85546875" customWidth="1"/>
    <col min="13057" max="13057" width="25.5703125" customWidth="1"/>
    <col min="13058" max="13068" width="11.28515625" customWidth="1"/>
    <col min="13069" max="13069" width="21.85546875" customWidth="1"/>
    <col min="13313" max="13313" width="25.5703125" customWidth="1"/>
    <col min="13314" max="13324" width="11.28515625" customWidth="1"/>
    <col min="13325" max="13325" width="21.85546875" customWidth="1"/>
    <col min="13569" max="13569" width="25.5703125" customWidth="1"/>
    <col min="13570" max="13580" width="11.28515625" customWidth="1"/>
    <col min="13581" max="13581" width="21.85546875" customWidth="1"/>
    <col min="13825" max="13825" width="25.5703125" customWidth="1"/>
    <col min="13826" max="13836" width="11.28515625" customWidth="1"/>
    <col min="13837" max="13837" width="21.85546875" customWidth="1"/>
    <col min="14081" max="14081" width="25.5703125" customWidth="1"/>
    <col min="14082" max="14092" width="11.28515625" customWidth="1"/>
    <col min="14093" max="14093" width="21.85546875" customWidth="1"/>
    <col min="14337" max="14337" width="25.5703125" customWidth="1"/>
    <col min="14338" max="14348" width="11.28515625" customWidth="1"/>
    <col min="14349" max="14349" width="21.85546875" customWidth="1"/>
    <col min="14593" max="14593" width="25.5703125" customWidth="1"/>
    <col min="14594" max="14604" width="11.28515625" customWidth="1"/>
    <col min="14605" max="14605" width="21.85546875" customWidth="1"/>
    <col min="14849" max="14849" width="25.5703125" customWidth="1"/>
    <col min="14850" max="14860" width="11.28515625" customWidth="1"/>
    <col min="14861" max="14861" width="21.85546875" customWidth="1"/>
    <col min="15105" max="15105" width="25.5703125" customWidth="1"/>
    <col min="15106" max="15116" width="11.28515625" customWidth="1"/>
    <col min="15117" max="15117" width="21.85546875" customWidth="1"/>
    <col min="15361" max="15361" width="25.5703125" customWidth="1"/>
    <col min="15362" max="15372" width="11.28515625" customWidth="1"/>
    <col min="15373" max="15373" width="21.85546875" customWidth="1"/>
    <col min="15617" max="15617" width="25.5703125" customWidth="1"/>
    <col min="15618" max="15628" width="11.28515625" customWidth="1"/>
    <col min="15629" max="15629" width="21.85546875" customWidth="1"/>
    <col min="15873" max="15873" width="25.5703125" customWidth="1"/>
    <col min="15874" max="15884" width="11.28515625" customWidth="1"/>
    <col min="15885" max="15885" width="21.85546875" customWidth="1"/>
    <col min="16129" max="16129" width="25.5703125" customWidth="1"/>
    <col min="16130" max="16140" width="11.28515625" customWidth="1"/>
    <col min="16141" max="16141" width="21.85546875" customWidth="1"/>
  </cols>
  <sheetData>
    <row r="1" spans="1:13" ht="19.5" thickBot="1" x14ac:dyDescent="0.3">
      <c r="A1" s="215" t="s">
        <v>19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</row>
    <row r="2" spans="1:13" ht="32.25" thickBot="1" x14ac:dyDescent="0.3">
      <c r="A2" s="41" t="s">
        <v>20</v>
      </c>
      <c r="B2" s="42" t="s">
        <v>21</v>
      </c>
      <c r="C2" s="43" t="s">
        <v>22</v>
      </c>
      <c r="D2" s="43" t="s">
        <v>23</v>
      </c>
      <c r="E2" s="43" t="s">
        <v>24</v>
      </c>
      <c r="F2" s="43" t="s">
        <v>25</v>
      </c>
      <c r="G2" s="43" t="s">
        <v>26</v>
      </c>
      <c r="H2" s="43" t="s">
        <v>27</v>
      </c>
      <c r="I2" s="43" t="s">
        <v>28</v>
      </c>
      <c r="J2" s="43" t="s">
        <v>29</v>
      </c>
      <c r="K2" s="43" t="s">
        <v>30</v>
      </c>
      <c r="L2" s="44" t="s">
        <v>31</v>
      </c>
      <c r="M2" s="45" t="s">
        <v>32</v>
      </c>
    </row>
    <row r="3" spans="1:13" ht="16.5" x14ac:dyDescent="0.3">
      <c r="A3" s="46" t="s">
        <v>33</v>
      </c>
      <c r="B3" s="47">
        <v>8</v>
      </c>
      <c r="C3" s="48">
        <v>8</v>
      </c>
      <c r="D3" s="48"/>
      <c r="E3" s="48"/>
      <c r="F3" s="48"/>
      <c r="G3" s="48">
        <v>9</v>
      </c>
      <c r="H3" s="48"/>
      <c r="I3" s="48"/>
      <c r="J3" s="48"/>
      <c r="K3" s="48">
        <v>9</v>
      </c>
      <c r="L3" s="49"/>
      <c r="M3" s="50">
        <f>COUNT(B3:L3)</f>
        <v>4</v>
      </c>
    </row>
    <row r="4" spans="1:13" ht="16.5" x14ac:dyDescent="0.3">
      <c r="A4" s="51" t="s">
        <v>34</v>
      </c>
      <c r="B4" s="52">
        <v>7</v>
      </c>
      <c r="C4" s="53">
        <v>7</v>
      </c>
      <c r="D4" s="53"/>
      <c r="E4" s="53"/>
      <c r="F4" s="53"/>
      <c r="G4" s="53">
        <v>5</v>
      </c>
      <c r="H4" s="53"/>
      <c r="I4" s="53"/>
      <c r="J4" s="53"/>
      <c r="K4" s="53">
        <v>7</v>
      </c>
      <c r="L4" s="54"/>
      <c r="M4" s="50">
        <f t="shared" ref="M4:M17" si="0">COUNT(B4:L4)</f>
        <v>4</v>
      </c>
    </row>
    <row r="5" spans="1:13" ht="16.5" x14ac:dyDescent="0.3">
      <c r="A5" s="51" t="s">
        <v>35</v>
      </c>
      <c r="B5" s="52">
        <v>9</v>
      </c>
      <c r="C5" s="53">
        <v>9</v>
      </c>
      <c r="D5" s="53"/>
      <c r="E5" s="53"/>
      <c r="F5" s="53"/>
      <c r="G5" s="53"/>
      <c r="H5" s="53"/>
      <c r="I5" s="53"/>
      <c r="J5" s="53"/>
      <c r="K5" s="53">
        <v>10</v>
      </c>
      <c r="L5" s="54"/>
      <c r="M5" s="50">
        <f t="shared" si="0"/>
        <v>3</v>
      </c>
    </row>
    <row r="6" spans="1:13" ht="16.5" x14ac:dyDescent="0.3">
      <c r="A6" s="51" t="s">
        <v>36</v>
      </c>
      <c r="B6" s="52">
        <v>8</v>
      </c>
      <c r="C6" s="53">
        <v>8</v>
      </c>
      <c r="D6" s="53">
        <v>9</v>
      </c>
      <c r="E6" s="53"/>
      <c r="F6" s="53"/>
      <c r="G6" s="53"/>
      <c r="H6" s="53"/>
      <c r="I6" s="53"/>
      <c r="J6" s="53"/>
      <c r="K6" s="53">
        <v>8</v>
      </c>
      <c r="L6" s="54"/>
      <c r="M6" s="50">
        <f t="shared" si="0"/>
        <v>4</v>
      </c>
    </row>
    <row r="7" spans="1:13" ht="16.5" x14ac:dyDescent="0.3">
      <c r="A7" s="51" t="s">
        <v>37</v>
      </c>
      <c r="B7" s="52">
        <v>8</v>
      </c>
      <c r="C7" s="53"/>
      <c r="D7" s="53"/>
      <c r="E7" s="53">
        <v>9</v>
      </c>
      <c r="F7" s="53"/>
      <c r="G7" s="53">
        <v>9</v>
      </c>
      <c r="H7" s="53"/>
      <c r="I7" s="53"/>
      <c r="J7" s="53"/>
      <c r="K7" s="53"/>
      <c r="L7" s="54"/>
      <c r="M7" s="50">
        <f t="shared" si="0"/>
        <v>3</v>
      </c>
    </row>
    <row r="8" spans="1:13" ht="16.5" x14ac:dyDescent="0.3">
      <c r="A8" s="51" t="s">
        <v>38</v>
      </c>
      <c r="B8" s="52">
        <v>8</v>
      </c>
      <c r="C8" s="53">
        <v>6</v>
      </c>
      <c r="D8" s="53"/>
      <c r="E8" s="53"/>
      <c r="F8" s="53"/>
      <c r="G8" s="53"/>
      <c r="H8" s="53"/>
      <c r="I8" s="53">
        <v>9</v>
      </c>
      <c r="J8" s="53"/>
      <c r="K8" s="53">
        <v>8</v>
      </c>
      <c r="L8" s="54"/>
      <c r="M8" s="50">
        <f t="shared" si="0"/>
        <v>4</v>
      </c>
    </row>
    <row r="9" spans="1:13" ht="16.5" x14ac:dyDescent="0.3">
      <c r="A9" s="51" t="s">
        <v>39</v>
      </c>
      <c r="B9" s="52">
        <v>9</v>
      </c>
      <c r="C9" s="53">
        <v>9</v>
      </c>
      <c r="D9" s="53"/>
      <c r="E9" s="53"/>
      <c r="F9" s="53"/>
      <c r="G9" s="53"/>
      <c r="H9" s="53"/>
      <c r="I9" s="53"/>
      <c r="J9" s="53"/>
      <c r="K9" s="53">
        <v>9</v>
      </c>
      <c r="L9" s="54"/>
      <c r="M9" s="50">
        <f t="shared" si="0"/>
        <v>3</v>
      </c>
    </row>
    <row r="10" spans="1:13" ht="16.5" x14ac:dyDescent="0.3">
      <c r="A10" s="51" t="s">
        <v>40</v>
      </c>
      <c r="B10" s="52">
        <v>5</v>
      </c>
      <c r="C10" s="53">
        <v>5</v>
      </c>
      <c r="D10" s="53"/>
      <c r="E10" s="53"/>
      <c r="F10" s="53"/>
      <c r="G10" s="53">
        <v>5</v>
      </c>
      <c r="H10" s="53"/>
      <c r="I10" s="53">
        <v>9</v>
      </c>
      <c r="J10" s="53"/>
      <c r="K10" s="53">
        <v>7</v>
      </c>
      <c r="L10" s="54"/>
      <c r="M10" s="50">
        <f t="shared" si="0"/>
        <v>5</v>
      </c>
    </row>
    <row r="11" spans="1:13" ht="16.5" x14ac:dyDescent="0.3">
      <c r="A11" s="51" t="s">
        <v>41</v>
      </c>
      <c r="B11" s="52">
        <v>9</v>
      </c>
      <c r="C11" s="53">
        <v>9</v>
      </c>
      <c r="D11" s="53"/>
      <c r="E11" s="53"/>
      <c r="F11" s="53"/>
      <c r="G11" s="53">
        <v>9</v>
      </c>
      <c r="H11" s="53"/>
      <c r="I11" s="53"/>
      <c r="J11" s="53"/>
      <c r="K11" s="53">
        <v>10</v>
      </c>
      <c r="L11" s="54"/>
      <c r="M11" s="50">
        <f t="shared" si="0"/>
        <v>4</v>
      </c>
    </row>
    <row r="12" spans="1:13" ht="16.5" x14ac:dyDescent="0.3">
      <c r="A12" s="51" t="s">
        <v>42</v>
      </c>
      <c r="B12" s="52">
        <v>7</v>
      </c>
      <c r="C12" s="53">
        <v>9</v>
      </c>
      <c r="D12" s="53"/>
      <c r="E12" s="53"/>
      <c r="F12" s="53"/>
      <c r="G12" s="53"/>
      <c r="H12" s="53"/>
      <c r="I12" s="53"/>
      <c r="J12" s="53"/>
      <c r="K12" s="53">
        <v>9</v>
      </c>
      <c r="L12" s="54"/>
      <c r="M12" s="50">
        <f t="shared" si="0"/>
        <v>3</v>
      </c>
    </row>
    <row r="13" spans="1:13" ht="16.5" x14ac:dyDescent="0.3">
      <c r="A13" s="51" t="s">
        <v>43</v>
      </c>
      <c r="B13" s="52">
        <v>5</v>
      </c>
      <c r="C13" s="53">
        <v>5</v>
      </c>
      <c r="D13" s="53"/>
      <c r="E13" s="53"/>
      <c r="F13" s="53"/>
      <c r="G13" s="53">
        <v>5</v>
      </c>
      <c r="H13" s="53"/>
      <c r="I13" s="53">
        <v>9</v>
      </c>
      <c r="J13" s="53"/>
      <c r="K13" s="53">
        <v>6</v>
      </c>
      <c r="L13" s="54"/>
      <c r="M13" s="50">
        <f t="shared" si="0"/>
        <v>5</v>
      </c>
    </row>
    <row r="14" spans="1:13" ht="16.5" x14ac:dyDescent="0.3">
      <c r="A14" s="51" t="s">
        <v>44</v>
      </c>
      <c r="B14" s="52">
        <v>8</v>
      </c>
      <c r="C14" s="53">
        <v>9</v>
      </c>
      <c r="D14" s="53"/>
      <c r="E14" s="53"/>
      <c r="F14" s="53">
        <v>9</v>
      </c>
      <c r="G14" s="53"/>
      <c r="H14" s="53"/>
      <c r="I14" s="53"/>
      <c r="J14" s="53"/>
      <c r="K14" s="53">
        <v>10</v>
      </c>
      <c r="L14" s="54"/>
      <c r="M14" s="50">
        <f t="shared" si="0"/>
        <v>4</v>
      </c>
    </row>
    <row r="15" spans="1:13" ht="16.5" x14ac:dyDescent="0.3">
      <c r="A15" s="51" t="s">
        <v>45</v>
      </c>
      <c r="B15" s="52">
        <v>6</v>
      </c>
      <c r="C15" s="53">
        <v>8</v>
      </c>
      <c r="D15" s="53"/>
      <c r="E15" s="53"/>
      <c r="F15" s="53"/>
      <c r="G15" s="53">
        <v>7</v>
      </c>
      <c r="H15" s="53"/>
      <c r="I15" s="53"/>
      <c r="J15" s="53"/>
      <c r="K15" s="53">
        <v>8</v>
      </c>
      <c r="L15" s="54"/>
      <c r="M15" s="50">
        <f t="shared" si="0"/>
        <v>4</v>
      </c>
    </row>
    <row r="16" spans="1:13" ht="16.5" x14ac:dyDescent="0.3">
      <c r="A16" s="51" t="s">
        <v>46</v>
      </c>
      <c r="B16" s="52">
        <v>8</v>
      </c>
      <c r="C16" s="53">
        <v>8</v>
      </c>
      <c r="D16" s="53"/>
      <c r="E16" s="53"/>
      <c r="F16" s="53"/>
      <c r="G16" s="53">
        <v>8</v>
      </c>
      <c r="H16" s="53"/>
      <c r="I16" s="53"/>
      <c r="J16" s="53"/>
      <c r="K16" s="53">
        <v>8</v>
      </c>
      <c r="L16" s="54"/>
      <c r="M16" s="50">
        <f t="shared" si="0"/>
        <v>4</v>
      </c>
    </row>
    <row r="17" spans="1:13" ht="17.25" thickBot="1" x14ac:dyDescent="0.35">
      <c r="A17" s="55" t="s">
        <v>47</v>
      </c>
      <c r="B17" s="56">
        <v>9</v>
      </c>
      <c r="C17" s="57">
        <v>10</v>
      </c>
      <c r="D17" s="57"/>
      <c r="E17" s="57"/>
      <c r="F17" s="57"/>
      <c r="G17" s="57"/>
      <c r="H17" s="57">
        <v>10</v>
      </c>
      <c r="I17" s="57"/>
      <c r="J17" s="57">
        <v>10</v>
      </c>
      <c r="K17" s="57"/>
      <c r="L17" s="58">
        <v>10</v>
      </c>
      <c r="M17" s="50">
        <f t="shared" si="0"/>
        <v>5</v>
      </c>
    </row>
    <row r="18" spans="1:13" ht="50.25" thickBot="1" x14ac:dyDescent="0.3">
      <c r="A18" s="59" t="s">
        <v>48</v>
      </c>
      <c r="B18" s="60">
        <f>COUNT(B3:B17)</f>
        <v>15</v>
      </c>
      <c r="C18" s="60">
        <f t="shared" ref="C18:L18" si="1">COUNT(C3:C17)</f>
        <v>14</v>
      </c>
      <c r="D18" s="60">
        <f t="shared" si="1"/>
        <v>1</v>
      </c>
      <c r="E18" s="60">
        <f t="shared" si="1"/>
        <v>1</v>
      </c>
      <c r="F18" s="60">
        <f t="shared" si="1"/>
        <v>1</v>
      </c>
      <c r="G18" s="60">
        <f t="shared" si="1"/>
        <v>8</v>
      </c>
      <c r="H18" s="60">
        <f t="shared" si="1"/>
        <v>1</v>
      </c>
      <c r="I18" s="60">
        <f t="shared" si="1"/>
        <v>3</v>
      </c>
      <c r="J18" s="60">
        <f t="shared" si="1"/>
        <v>1</v>
      </c>
      <c r="K18" s="60">
        <f t="shared" si="1"/>
        <v>13</v>
      </c>
      <c r="L18" s="60">
        <f t="shared" si="1"/>
        <v>1</v>
      </c>
      <c r="M18" s="61"/>
    </row>
    <row r="21" spans="1:13" ht="18.75" x14ac:dyDescent="0.3">
      <c r="B21" s="172" t="s">
        <v>155</v>
      </c>
    </row>
    <row r="22" spans="1:13" ht="25.5" x14ac:dyDescent="0.5">
      <c r="C22" s="174" t="s">
        <v>156</v>
      </c>
      <c r="D22" s="173" t="s">
        <v>161</v>
      </c>
    </row>
    <row r="23" spans="1:13" ht="25.5" x14ac:dyDescent="0.5">
      <c r="C23" s="174" t="s">
        <v>157</v>
      </c>
      <c r="D23" s="173" t="s">
        <v>162</v>
      </c>
    </row>
    <row r="24" spans="1:13" ht="25.5" x14ac:dyDescent="0.5">
      <c r="C24" s="174" t="s">
        <v>158</v>
      </c>
      <c r="D24" s="173" t="s">
        <v>163</v>
      </c>
    </row>
    <row r="25" spans="1:13" ht="25.5" x14ac:dyDescent="0.5">
      <c r="C25" s="174" t="s">
        <v>159</v>
      </c>
      <c r="D25" s="173" t="s">
        <v>164</v>
      </c>
    </row>
    <row r="26" spans="1:13" ht="25.5" x14ac:dyDescent="0.5">
      <c r="C26" s="174" t="s">
        <v>160</v>
      </c>
      <c r="D26" s="173" t="s">
        <v>165</v>
      </c>
    </row>
  </sheetData>
  <mergeCells count="1">
    <mergeCell ref="A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3"/>
  <sheetViews>
    <sheetView workbookViewId="0">
      <selection activeCell="H31" sqref="H31"/>
    </sheetView>
  </sheetViews>
  <sheetFormatPr defaultRowHeight="16.5" x14ac:dyDescent="0.3"/>
  <cols>
    <col min="1" max="1" width="9.42578125" style="8" customWidth="1"/>
    <col min="2" max="4" width="10.42578125" style="8" customWidth="1"/>
    <col min="5" max="5" width="4.42578125" style="8" customWidth="1"/>
    <col min="6" max="6" width="27" style="8" customWidth="1"/>
    <col min="7" max="8" width="9.5703125" style="8" customWidth="1"/>
    <col min="9" max="9" width="10" style="8" customWidth="1"/>
    <col min="10" max="256" width="9.140625" style="8"/>
    <col min="257" max="257" width="9.42578125" style="8" customWidth="1"/>
    <col min="258" max="260" width="10.42578125" style="8" customWidth="1"/>
    <col min="261" max="261" width="4.42578125" style="8" customWidth="1"/>
    <col min="262" max="262" width="27" style="8" customWidth="1"/>
    <col min="263" max="264" width="9.5703125" style="8" customWidth="1"/>
    <col min="265" max="265" width="10" style="8" customWidth="1"/>
    <col min="266" max="512" width="9.140625" style="8"/>
    <col min="513" max="513" width="9.42578125" style="8" customWidth="1"/>
    <col min="514" max="516" width="10.42578125" style="8" customWidth="1"/>
    <col min="517" max="517" width="4.42578125" style="8" customWidth="1"/>
    <col min="518" max="518" width="27" style="8" customWidth="1"/>
    <col min="519" max="520" width="9.5703125" style="8" customWidth="1"/>
    <col min="521" max="521" width="10" style="8" customWidth="1"/>
    <col min="522" max="768" width="9.140625" style="8"/>
    <col min="769" max="769" width="9.42578125" style="8" customWidth="1"/>
    <col min="770" max="772" width="10.42578125" style="8" customWidth="1"/>
    <col min="773" max="773" width="4.42578125" style="8" customWidth="1"/>
    <col min="774" max="774" width="27" style="8" customWidth="1"/>
    <col min="775" max="776" width="9.5703125" style="8" customWidth="1"/>
    <col min="777" max="777" width="10" style="8" customWidth="1"/>
    <col min="778" max="1024" width="9.140625" style="8"/>
    <col min="1025" max="1025" width="9.42578125" style="8" customWidth="1"/>
    <col min="1026" max="1028" width="10.42578125" style="8" customWidth="1"/>
    <col min="1029" max="1029" width="4.42578125" style="8" customWidth="1"/>
    <col min="1030" max="1030" width="27" style="8" customWidth="1"/>
    <col min="1031" max="1032" width="9.5703125" style="8" customWidth="1"/>
    <col min="1033" max="1033" width="10" style="8" customWidth="1"/>
    <col min="1034" max="1280" width="9.140625" style="8"/>
    <col min="1281" max="1281" width="9.42578125" style="8" customWidth="1"/>
    <col min="1282" max="1284" width="10.42578125" style="8" customWidth="1"/>
    <col min="1285" max="1285" width="4.42578125" style="8" customWidth="1"/>
    <col min="1286" max="1286" width="27" style="8" customWidth="1"/>
    <col min="1287" max="1288" width="9.5703125" style="8" customWidth="1"/>
    <col min="1289" max="1289" width="10" style="8" customWidth="1"/>
    <col min="1290" max="1536" width="9.140625" style="8"/>
    <col min="1537" max="1537" width="9.42578125" style="8" customWidth="1"/>
    <col min="1538" max="1540" width="10.42578125" style="8" customWidth="1"/>
    <col min="1541" max="1541" width="4.42578125" style="8" customWidth="1"/>
    <col min="1542" max="1542" width="27" style="8" customWidth="1"/>
    <col min="1543" max="1544" width="9.5703125" style="8" customWidth="1"/>
    <col min="1545" max="1545" width="10" style="8" customWidth="1"/>
    <col min="1546" max="1792" width="9.140625" style="8"/>
    <col min="1793" max="1793" width="9.42578125" style="8" customWidth="1"/>
    <col min="1794" max="1796" width="10.42578125" style="8" customWidth="1"/>
    <col min="1797" max="1797" width="4.42578125" style="8" customWidth="1"/>
    <col min="1798" max="1798" width="27" style="8" customWidth="1"/>
    <col min="1799" max="1800" width="9.5703125" style="8" customWidth="1"/>
    <col min="1801" max="1801" width="10" style="8" customWidth="1"/>
    <col min="1802" max="2048" width="9.140625" style="8"/>
    <col min="2049" max="2049" width="9.42578125" style="8" customWidth="1"/>
    <col min="2050" max="2052" width="10.42578125" style="8" customWidth="1"/>
    <col min="2053" max="2053" width="4.42578125" style="8" customWidth="1"/>
    <col min="2054" max="2054" width="27" style="8" customWidth="1"/>
    <col min="2055" max="2056" width="9.5703125" style="8" customWidth="1"/>
    <col min="2057" max="2057" width="10" style="8" customWidth="1"/>
    <col min="2058" max="2304" width="9.140625" style="8"/>
    <col min="2305" max="2305" width="9.42578125" style="8" customWidth="1"/>
    <col min="2306" max="2308" width="10.42578125" style="8" customWidth="1"/>
    <col min="2309" max="2309" width="4.42578125" style="8" customWidth="1"/>
    <col min="2310" max="2310" width="27" style="8" customWidth="1"/>
    <col min="2311" max="2312" width="9.5703125" style="8" customWidth="1"/>
    <col min="2313" max="2313" width="10" style="8" customWidth="1"/>
    <col min="2314" max="2560" width="9.140625" style="8"/>
    <col min="2561" max="2561" width="9.42578125" style="8" customWidth="1"/>
    <col min="2562" max="2564" width="10.42578125" style="8" customWidth="1"/>
    <col min="2565" max="2565" width="4.42578125" style="8" customWidth="1"/>
    <col min="2566" max="2566" width="27" style="8" customWidth="1"/>
    <col min="2567" max="2568" width="9.5703125" style="8" customWidth="1"/>
    <col min="2569" max="2569" width="10" style="8" customWidth="1"/>
    <col min="2570" max="2816" width="9.140625" style="8"/>
    <col min="2817" max="2817" width="9.42578125" style="8" customWidth="1"/>
    <col min="2818" max="2820" width="10.42578125" style="8" customWidth="1"/>
    <col min="2821" max="2821" width="4.42578125" style="8" customWidth="1"/>
    <col min="2822" max="2822" width="27" style="8" customWidth="1"/>
    <col min="2823" max="2824" width="9.5703125" style="8" customWidth="1"/>
    <col min="2825" max="2825" width="10" style="8" customWidth="1"/>
    <col min="2826" max="3072" width="9.140625" style="8"/>
    <col min="3073" max="3073" width="9.42578125" style="8" customWidth="1"/>
    <col min="3074" max="3076" width="10.42578125" style="8" customWidth="1"/>
    <col min="3077" max="3077" width="4.42578125" style="8" customWidth="1"/>
    <col min="3078" max="3078" width="27" style="8" customWidth="1"/>
    <col min="3079" max="3080" width="9.5703125" style="8" customWidth="1"/>
    <col min="3081" max="3081" width="10" style="8" customWidth="1"/>
    <col min="3082" max="3328" width="9.140625" style="8"/>
    <col min="3329" max="3329" width="9.42578125" style="8" customWidth="1"/>
    <col min="3330" max="3332" width="10.42578125" style="8" customWidth="1"/>
    <col min="3333" max="3333" width="4.42578125" style="8" customWidth="1"/>
    <col min="3334" max="3334" width="27" style="8" customWidth="1"/>
    <col min="3335" max="3336" width="9.5703125" style="8" customWidth="1"/>
    <col min="3337" max="3337" width="10" style="8" customWidth="1"/>
    <col min="3338" max="3584" width="9.140625" style="8"/>
    <col min="3585" max="3585" width="9.42578125" style="8" customWidth="1"/>
    <col min="3586" max="3588" width="10.42578125" style="8" customWidth="1"/>
    <col min="3589" max="3589" width="4.42578125" style="8" customWidth="1"/>
    <col min="3590" max="3590" width="27" style="8" customWidth="1"/>
    <col min="3591" max="3592" width="9.5703125" style="8" customWidth="1"/>
    <col min="3593" max="3593" width="10" style="8" customWidth="1"/>
    <col min="3594" max="3840" width="9.140625" style="8"/>
    <col min="3841" max="3841" width="9.42578125" style="8" customWidth="1"/>
    <col min="3842" max="3844" width="10.42578125" style="8" customWidth="1"/>
    <col min="3845" max="3845" width="4.42578125" style="8" customWidth="1"/>
    <col min="3846" max="3846" width="27" style="8" customWidth="1"/>
    <col min="3847" max="3848" width="9.5703125" style="8" customWidth="1"/>
    <col min="3849" max="3849" width="10" style="8" customWidth="1"/>
    <col min="3850" max="4096" width="9.140625" style="8"/>
    <col min="4097" max="4097" width="9.42578125" style="8" customWidth="1"/>
    <col min="4098" max="4100" width="10.42578125" style="8" customWidth="1"/>
    <col min="4101" max="4101" width="4.42578125" style="8" customWidth="1"/>
    <col min="4102" max="4102" width="27" style="8" customWidth="1"/>
    <col min="4103" max="4104" width="9.5703125" style="8" customWidth="1"/>
    <col min="4105" max="4105" width="10" style="8" customWidth="1"/>
    <col min="4106" max="4352" width="9.140625" style="8"/>
    <col min="4353" max="4353" width="9.42578125" style="8" customWidth="1"/>
    <col min="4354" max="4356" width="10.42578125" style="8" customWidth="1"/>
    <col min="4357" max="4357" width="4.42578125" style="8" customWidth="1"/>
    <col min="4358" max="4358" width="27" style="8" customWidth="1"/>
    <col min="4359" max="4360" width="9.5703125" style="8" customWidth="1"/>
    <col min="4361" max="4361" width="10" style="8" customWidth="1"/>
    <col min="4362" max="4608" width="9.140625" style="8"/>
    <col min="4609" max="4609" width="9.42578125" style="8" customWidth="1"/>
    <col min="4610" max="4612" width="10.42578125" style="8" customWidth="1"/>
    <col min="4613" max="4613" width="4.42578125" style="8" customWidth="1"/>
    <col min="4614" max="4614" width="27" style="8" customWidth="1"/>
    <col min="4615" max="4616" width="9.5703125" style="8" customWidth="1"/>
    <col min="4617" max="4617" width="10" style="8" customWidth="1"/>
    <col min="4618" max="4864" width="9.140625" style="8"/>
    <col min="4865" max="4865" width="9.42578125" style="8" customWidth="1"/>
    <col min="4866" max="4868" width="10.42578125" style="8" customWidth="1"/>
    <col min="4869" max="4869" width="4.42578125" style="8" customWidth="1"/>
    <col min="4870" max="4870" width="27" style="8" customWidth="1"/>
    <col min="4871" max="4872" width="9.5703125" style="8" customWidth="1"/>
    <col min="4873" max="4873" width="10" style="8" customWidth="1"/>
    <col min="4874" max="5120" width="9.140625" style="8"/>
    <col min="5121" max="5121" width="9.42578125" style="8" customWidth="1"/>
    <col min="5122" max="5124" width="10.42578125" style="8" customWidth="1"/>
    <col min="5125" max="5125" width="4.42578125" style="8" customWidth="1"/>
    <col min="5126" max="5126" width="27" style="8" customWidth="1"/>
    <col min="5127" max="5128" width="9.5703125" style="8" customWidth="1"/>
    <col min="5129" max="5129" width="10" style="8" customWidth="1"/>
    <col min="5130" max="5376" width="9.140625" style="8"/>
    <col min="5377" max="5377" width="9.42578125" style="8" customWidth="1"/>
    <col min="5378" max="5380" width="10.42578125" style="8" customWidth="1"/>
    <col min="5381" max="5381" width="4.42578125" style="8" customWidth="1"/>
    <col min="5382" max="5382" width="27" style="8" customWidth="1"/>
    <col min="5383" max="5384" width="9.5703125" style="8" customWidth="1"/>
    <col min="5385" max="5385" width="10" style="8" customWidth="1"/>
    <col min="5386" max="5632" width="9.140625" style="8"/>
    <col min="5633" max="5633" width="9.42578125" style="8" customWidth="1"/>
    <col min="5634" max="5636" width="10.42578125" style="8" customWidth="1"/>
    <col min="5637" max="5637" width="4.42578125" style="8" customWidth="1"/>
    <col min="5638" max="5638" width="27" style="8" customWidth="1"/>
    <col min="5639" max="5640" width="9.5703125" style="8" customWidth="1"/>
    <col min="5641" max="5641" width="10" style="8" customWidth="1"/>
    <col min="5642" max="5888" width="9.140625" style="8"/>
    <col min="5889" max="5889" width="9.42578125" style="8" customWidth="1"/>
    <col min="5890" max="5892" width="10.42578125" style="8" customWidth="1"/>
    <col min="5893" max="5893" width="4.42578125" style="8" customWidth="1"/>
    <col min="5894" max="5894" width="27" style="8" customWidth="1"/>
    <col min="5895" max="5896" width="9.5703125" style="8" customWidth="1"/>
    <col min="5897" max="5897" width="10" style="8" customWidth="1"/>
    <col min="5898" max="6144" width="9.140625" style="8"/>
    <col min="6145" max="6145" width="9.42578125" style="8" customWidth="1"/>
    <col min="6146" max="6148" width="10.42578125" style="8" customWidth="1"/>
    <col min="6149" max="6149" width="4.42578125" style="8" customWidth="1"/>
    <col min="6150" max="6150" width="27" style="8" customWidth="1"/>
    <col min="6151" max="6152" width="9.5703125" style="8" customWidth="1"/>
    <col min="6153" max="6153" width="10" style="8" customWidth="1"/>
    <col min="6154" max="6400" width="9.140625" style="8"/>
    <col min="6401" max="6401" width="9.42578125" style="8" customWidth="1"/>
    <col min="6402" max="6404" width="10.42578125" style="8" customWidth="1"/>
    <col min="6405" max="6405" width="4.42578125" style="8" customWidth="1"/>
    <col min="6406" max="6406" width="27" style="8" customWidth="1"/>
    <col min="6407" max="6408" width="9.5703125" style="8" customWidth="1"/>
    <col min="6409" max="6409" width="10" style="8" customWidth="1"/>
    <col min="6410" max="6656" width="9.140625" style="8"/>
    <col min="6657" max="6657" width="9.42578125" style="8" customWidth="1"/>
    <col min="6658" max="6660" width="10.42578125" style="8" customWidth="1"/>
    <col min="6661" max="6661" width="4.42578125" style="8" customWidth="1"/>
    <col min="6662" max="6662" width="27" style="8" customWidth="1"/>
    <col min="6663" max="6664" width="9.5703125" style="8" customWidth="1"/>
    <col min="6665" max="6665" width="10" style="8" customWidth="1"/>
    <col min="6666" max="6912" width="9.140625" style="8"/>
    <col min="6913" max="6913" width="9.42578125" style="8" customWidth="1"/>
    <col min="6914" max="6916" width="10.42578125" style="8" customWidth="1"/>
    <col min="6917" max="6917" width="4.42578125" style="8" customWidth="1"/>
    <col min="6918" max="6918" width="27" style="8" customWidth="1"/>
    <col min="6919" max="6920" width="9.5703125" style="8" customWidth="1"/>
    <col min="6921" max="6921" width="10" style="8" customWidth="1"/>
    <col min="6922" max="7168" width="9.140625" style="8"/>
    <col min="7169" max="7169" width="9.42578125" style="8" customWidth="1"/>
    <col min="7170" max="7172" width="10.42578125" style="8" customWidth="1"/>
    <col min="7173" max="7173" width="4.42578125" style="8" customWidth="1"/>
    <col min="7174" max="7174" width="27" style="8" customWidth="1"/>
    <col min="7175" max="7176" width="9.5703125" style="8" customWidth="1"/>
    <col min="7177" max="7177" width="10" style="8" customWidth="1"/>
    <col min="7178" max="7424" width="9.140625" style="8"/>
    <col min="7425" max="7425" width="9.42578125" style="8" customWidth="1"/>
    <col min="7426" max="7428" width="10.42578125" style="8" customWidth="1"/>
    <col min="7429" max="7429" width="4.42578125" style="8" customWidth="1"/>
    <col min="7430" max="7430" width="27" style="8" customWidth="1"/>
    <col min="7431" max="7432" width="9.5703125" style="8" customWidth="1"/>
    <col min="7433" max="7433" width="10" style="8" customWidth="1"/>
    <col min="7434" max="7680" width="9.140625" style="8"/>
    <col min="7681" max="7681" width="9.42578125" style="8" customWidth="1"/>
    <col min="7682" max="7684" width="10.42578125" style="8" customWidth="1"/>
    <col min="7685" max="7685" width="4.42578125" style="8" customWidth="1"/>
    <col min="7686" max="7686" width="27" style="8" customWidth="1"/>
    <col min="7687" max="7688" width="9.5703125" style="8" customWidth="1"/>
    <col min="7689" max="7689" width="10" style="8" customWidth="1"/>
    <col min="7690" max="7936" width="9.140625" style="8"/>
    <col min="7937" max="7937" width="9.42578125" style="8" customWidth="1"/>
    <col min="7938" max="7940" width="10.42578125" style="8" customWidth="1"/>
    <col min="7941" max="7941" width="4.42578125" style="8" customWidth="1"/>
    <col min="7942" max="7942" width="27" style="8" customWidth="1"/>
    <col min="7943" max="7944" width="9.5703125" style="8" customWidth="1"/>
    <col min="7945" max="7945" width="10" style="8" customWidth="1"/>
    <col min="7946" max="8192" width="9.140625" style="8"/>
    <col min="8193" max="8193" width="9.42578125" style="8" customWidth="1"/>
    <col min="8194" max="8196" width="10.42578125" style="8" customWidth="1"/>
    <col min="8197" max="8197" width="4.42578125" style="8" customWidth="1"/>
    <col min="8198" max="8198" width="27" style="8" customWidth="1"/>
    <col min="8199" max="8200" width="9.5703125" style="8" customWidth="1"/>
    <col min="8201" max="8201" width="10" style="8" customWidth="1"/>
    <col min="8202" max="8448" width="9.140625" style="8"/>
    <col min="8449" max="8449" width="9.42578125" style="8" customWidth="1"/>
    <col min="8450" max="8452" width="10.42578125" style="8" customWidth="1"/>
    <col min="8453" max="8453" width="4.42578125" style="8" customWidth="1"/>
    <col min="8454" max="8454" width="27" style="8" customWidth="1"/>
    <col min="8455" max="8456" width="9.5703125" style="8" customWidth="1"/>
    <col min="8457" max="8457" width="10" style="8" customWidth="1"/>
    <col min="8458" max="8704" width="9.140625" style="8"/>
    <col min="8705" max="8705" width="9.42578125" style="8" customWidth="1"/>
    <col min="8706" max="8708" width="10.42578125" style="8" customWidth="1"/>
    <col min="8709" max="8709" width="4.42578125" style="8" customWidth="1"/>
    <col min="8710" max="8710" width="27" style="8" customWidth="1"/>
    <col min="8711" max="8712" width="9.5703125" style="8" customWidth="1"/>
    <col min="8713" max="8713" width="10" style="8" customWidth="1"/>
    <col min="8714" max="8960" width="9.140625" style="8"/>
    <col min="8961" max="8961" width="9.42578125" style="8" customWidth="1"/>
    <col min="8962" max="8964" width="10.42578125" style="8" customWidth="1"/>
    <col min="8965" max="8965" width="4.42578125" style="8" customWidth="1"/>
    <col min="8966" max="8966" width="27" style="8" customWidth="1"/>
    <col min="8967" max="8968" width="9.5703125" style="8" customWidth="1"/>
    <col min="8969" max="8969" width="10" style="8" customWidth="1"/>
    <col min="8970" max="9216" width="9.140625" style="8"/>
    <col min="9217" max="9217" width="9.42578125" style="8" customWidth="1"/>
    <col min="9218" max="9220" width="10.42578125" style="8" customWidth="1"/>
    <col min="9221" max="9221" width="4.42578125" style="8" customWidth="1"/>
    <col min="9222" max="9222" width="27" style="8" customWidth="1"/>
    <col min="9223" max="9224" width="9.5703125" style="8" customWidth="1"/>
    <col min="9225" max="9225" width="10" style="8" customWidth="1"/>
    <col min="9226" max="9472" width="9.140625" style="8"/>
    <col min="9473" max="9473" width="9.42578125" style="8" customWidth="1"/>
    <col min="9474" max="9476" width="10.42578125" style="8" customWidth="1"/>
    <col min="9477" max="9477" width="4.42578125" style="8" customWidth="1"/>
    <col min="9478" max="9478" width="27" style="8" customWidth="1"/>
    <col min="9479" max="9480" width="9.5703125" style="8" customWidth="1"/>
    <col min="9481" max="9481" width="10" style="8" customWidth="1"/>
    <col min="9482" max="9728" width="9.140625" style="8"/>
    <col min="9729" max="9729" width="9.42578125" style="8" customWidth="1"/>
    <col min="9730" max="9732" width="10.42578125" style="8" customWidth="1"/>
    <col min="9733" max="9733" width="4.42578125" style="8" customWidth="1"/>
    <col min="9734" max="9734" width="27" style="8" customWidth="1"/>
    <col min="9735" max="9736" width="9.5703125" style="8" customWidth="1"/>
    <col min="9737" max="9737" width="10" style="8" customWidth="1"/>
    <col min="9738" max="9984" width="9.140625" style="8"/>
    <col min="9985" max="9985" width="9.42578125" style="8" customWidth="1"/>
    <col min="9986" max="9988" width="10.42578125" style="8" customWidth="1"/>
    <col min="9989" max="9989" width="4.42578125" style="8" customWidth="1"/>
    <col min="9990" max="9990" width="27" style="8" customWidth="1"/>
    <col min="9991" max="9992" width="9.5703125" style="8" customWidth="1"/>
    <col min="9993" max="9993" width="10" style="8" customWidth="1"/>
    <col min="9994" max="10240" width="9.140625" style="8"/>
    <col min="10241" max="10241" width="9.42578125" style="8" customWidth="1"/>
    <col min="10242" max="10244" width="10.42578125" style="8" customWidth="1"/>
    <col min="10245" max="10245" width="4.42578125" style="8" customWidth="1"/>
    <col min="10246" max="10246" width="27" style="8" customWidth="1"/>
    <col min="10247" max="10248" width="9.5703125" style="8" customWidth="1"/>
    <col min="10249" max="10249" width="10" style="8" customWidth="1"/>
    <col min="10250" max="10496" width="9.140625" style="8"/>
    <col min="10497" max="10497" width="9.42578125" style="8" customWidth="1"/>
    <col min="10498" max="10500" width="10.42578125" style="8" customWidth="1"/>
    <col min="10501" max="10501" width="4.42578125" style="8" customWidth="1"/>
    <col min="10502" max="10502" width="27" style="8" customWidth="1"/>
    <col min="10503" max="10504" width="9.5703125" style="8" customWidth="1"/>
    <col min="10505" max="10505" width="10" style="8" customWidth="1"/>
    <col min="10506" max="10752" width="9.140625" style="8"/>
    <col min="10753" max="10753" width="9.42578125" style="8" customWidth="1"/>
    <col min="10754" max="10756" width="10.42578125" style="8" customWidth="1"/>
    <col min="10757" max="10757" width="4.42578125" style="8" customWidth="1"/>
    <col min="10758" max="10758" width="27" style="8" customWidth="1"/>
    <col min="10759" max="10760" width="9.5703125" style="8" customWidth="1"/>
    <col min="10761" max="10761" width="10" style="8" customWidth="1"/>
    <col min="10762" max="11008" width="9.140625" style="8"/>
    <col min="11009" max="11009" width="9.42578125" style="8" customWidth="1"/>
    <col min="11010" max="11012" width="10.42578125" style="8" customWidth="1"/>
    <col min="11013" max="11013" width="4.42578125" style="8" customWidth="1"/>
    <col min="11014" max="11014" width="27" style="8" customWidth="1"/>
    <col min="11015" max="11016" width="9.5703125" style="8" customWidth="1"/>
    <col min="11017" max="11017" width="10" style="8" customWidth="1"/>
    <col min="11018" max="11264" width="9.140625" style="8"/>
    <col min="11265" max="11265" width="9.42578125" style="8" customWidth="1"/>
    <col min="11266" max="11268" width="10.42578125" style="8" customWidth="1"/>
    <col min="11269" max="11269" width="4.42578125" style="8" customWidth="1"/>
    <col min="11270" max="11270" width="27" style="8" customWidth="1"/>
    <col min="11271" max="11272" width="9.5703125" style="8" customWidth="1"/>
    <col min="11273" max="11273" width="10" style="8" customWidth="1"/>
    <col min="11274" max="11520" width="9.140625" style="8"/>
    <col min="11521" max="11521" width="9.42578125" style="8" customWidth="1"/>
    <col min="11522" max="11524" width="10.42578125" style="8" customWidth="1"/>
    <col min="11525" max="11525" width="4.42578125" style="8" customWidth="1"/>
    <col min="11526" max="11526" width="27" style="8" customWidth="1"/>
    <col min="11527" max="11528" width="9.5703125" style="8" customWidth="1"/>
    <col min="11529" max="11529" width="10" style="8" customWidth="1"/>
    <col min="11530" max="11776" width="9.140625" style="8"/>
    <col min="11777" max="11777" width="9.42578125" style="8" customWidth="1"/>
    <col min="11778" max="11780" width="10.42578125" style="8" customWidth="1"/>
    <col min="11781" max="11781" width="4.42578125" style="8" customWidth="1"/>
    <col min="11782" max="11782" width="27" style="8" customWidth="1"/>
    <col min="11783" max="11784" width="9.5703125" style="8" customWidth="1"/>
    <col min="11785" max="11785" width="10" style="8" customWidth="1"/>
    <col min="11786" max="12032" width="9.140625" style="8"/>
    <col min="12033" max="12033" width="9.42578125" style="8" customWidth="1"/>
    <col min="12034" max="12036" width="10.42578125" style="8" customWidth="1"/>
    <col min="12037" max="12037" width="4.42578125" style="8" customWidth="1"/>
    <col min="12038" max="12038" width="27" style="8" customWidth="1"/>
    <col min="12039" max="12040" width="9.5703125" style="8" customWidth="1"/>
    <col min="12041" max="12041" width="10" style="8" customWidth="1"/>
    <col min="12042" max="12288" width="9.140625" style="8"/>
    <col min="12289" max="12289" width="9.42578125" style="8" customWidth="1"/>
    <col min="12290" max="12292" width="10.42578125" style="8" customWidth="1"/>
    <col min="12293" max="12293" width="4.42578125" style="8" customWidth="1"/>
    <col min="12294" max="12294" width="27" style="8" customWidth="1"/>
    <col min="12295" max="12296" width="9.5703125" style="8" customWidth="1"/>
    <col min="12297" max="12297" width="10" style="8" customWidth="1"/>
    <col min="12298" max="12544" width="9.140625" style="8"/>
    <col min="12545" max="12545" width="9.42578125" style="8" customWidth="1"/>
    <col min="12546" max="12548" width="10.42578125" style="8" customWidth="1"/>
    <col min="12549" max="12549" width="4.42578125" style="8" customWidth="1"/>
    <col min="12550" max="12550" width="27" style="8" customWidth="1"/>
    <col min="12551" max="12552" width="9.5703125" style="8" customWidth="1"/>
    <col min="12553" max="12553" width="10" style="8" customWidth="1"/>
    <col min="12554" max="12800" width="9.140625" style="8"/>
    <col min="12801" max="12801" width="9.42578125" style="8" customWidth="1"/>
    <col min="12802" max="12804" width="10.42578125" style="8" customWidth="1"/>
    <col min="12805" max="12805" width="4.42578125" style="8" customWidth="1"/>
    <col min="12806" max="12806" width="27" style="8" customWidth="1"/>
    <col min="12807" max="12808" width="9.5703125" style="8" customWidth="1"/>
    <col min="12809" max="12809" width="10" style="8" customWidth="1"/>
    <col min="12810" max="13056" width="9.140625" style="8"/>
    <col min="13057" max="13057" width="9.42578125" style="8" customWidth="1"/>
    <col min="13058" max="13060" width="10.42578125" style="8" customWidth="1"/>
    <col min="13061" max="13061" width="4.42578125" style="8" customWidth="1"/>
    <col min="13062" max="13062" width="27" style="8" customWidth="1"/>
    <col min="13063" max="13064" width="9.5703125" style="8" customWidth="1"/>
    <col min="13065" max="13065" width="10" style="8" customWidth="1"/>
    <col min="13066" max="13312" width="9.140625" style="8"/>
    <col min="13313" max="13313" width="9.42578125" style="8" customWidth="1"/>
    <col min="13314" max="13316" width="10.42578125" style="8" customWidth="1"/>
    <col min="13317" max="13317" width="4.42578125" style="8" customWidth="1"/>
    <col min="13318" max="13318" width="27" style="8" customWidth="1"/>
    <col min="13319" max="13320" width="9.5703125" style="8" customWidth="1"/>
    <col min="13321" max="13321" width="10" style="8" customWidth="1"/>
    <col min="13322" max="13568" width="9.140625" style="8"/>
    <col min="13569" max="13569" width="9.42578125" style="8" customWidth="1"/>
    <col min="13570" max="13572" width="10.42578125" style="8" customWidth="1"/>
    <col min="13573" max="13573" width="4.42578125" style="8" customWidth="1"/>
    <col min="13574" max="13574" width="27" style="8" customWidth="1"/>
    <col min="13575" max="13576" width="9.5703125" style="8" customWidth="1"/>
    <col min="13577" max="13577" width="10" style="8" customWidth="1"/>
    <col min="13578" max="13824" width="9.140625" style="8"/>
    <col min="13825" max="13825" width="9.42578125" style="8" customWidth="1"/>
    <col min="13826" max="13828" width="10.42578125" style="8" customWidth="1"/>
    <col min="13829" max="13829" width="4.42578125" style="8" customWidth="1"/>
    <col min="13830" max="13830" width="27" style="8" customWidth="1"/>
    <col min="13831" max="13832" width="9.5703125" style="8" customWidth="1"/>
    <col min="13833" max="13833" width="10" style="8" customWidth="1"/>
    <col min="13834" max="14080" width="9.140625" style="8"/>
    <col min="14081" max="14081" width="9.42578125" style="8" customWidth="1"/>
    <col min="14082" max="14084" width="10.42578125" style="8" customWidth="1"/>
    <col min="14085" max="14085" width="4.42578125" style="8" customWidth="1"/>
    <col min="14086" max="14086" width="27" style="8" customWidth="1"/>
    <col min="14087" max="14088" width="9.5703125" style="8" customWidth="1"/>
    <col min="14089" max="14089" width="10" style="8" customWidth="1"/>
    <col min="14090" max="14336" width="9.140625" style="8"/>
    <col min="14337" max="14337" width="9.42578125" style="8" customWidth="1"/>
    <col min="14338" max="14340" width="10.42578125" style="8" customWidth="1"/>
    <col min="14341" max="14341" width="4.42578125" style="8" customWidth="1"/>
    <col min="14342" max="14342" width="27" style="8" customWidth="1"/>
    <col min="14343" max="14344" width="9.5703125" style="8" customWidth="1"/>
    <col min="14345" max="14345" width="10" style="8" customWidth="1"/>
    <col min="14346" max="14592" width="9.140625" style="8"/>
    <col min="14593" max="14593" width="9.42578125" style="8" customWidth="1"/>
    <col min="14594" max="14596" width="10.42578125" style="8" customWidth="1"/>
    <col min="14597" max="14597" width="4.42578125" style="8" customWidth="1"/>
    <col min="14598" max="14598" width="27" style="8" customWidth="1"/>
    <col min="14599" max="14600" width="9.5703125" style="8" customWidth="1"/>
    <col min="14601" max="14601" width="10" style="8" customWidth="1"/>
    <col min="14602" max="14848" width="9.140625" style="8"/>
    <col min="14849" max="14849" width="9.42578125" style="8" customWidth="1"/>
    <col min="14850" max="14852" width="10.42578125" style="8" customWidth="1"/>
    <col min="14853" max="14853" width="4.42578125" style="8" customWidth="1"/>
    <col min="14854" max="14854" width="27" style="8" customWidth="1"/>
    <col min="14855" max="14856" width="9.5703125" style="8" customWidth="1"/>
    <col min="14857" max="14857" width="10" style="8" customWidth="1"/>
    <col min="14858" max="15104" width="9.140625" style="8"/>
    <col min="15105" max="15105" width="9.42578125" style="8" customWidth="1"/>
    <col min="15106" max="15108" width="10.42578125" style="8" customWidth="1"/>
    <col min="15109" max="15109" width="4.42578125" style="8" customWidth="1"/>
    <col min="15110" max="15110" width="27" style="8" customWidth="1"/>
    <col min="15111" max="15112" width="9.5703125" style="8" customWidth="1"/>
    <col min="15113" max="15113" width="10" style="8" customWidth="1"/>
    <col min="15114" max="15360" width="9.140625" style="8"/>
    <col min="15361" max="15361" width="9.42578125" style="8" customWidth="1"/>
    <col min="15362" max="15364" width="10.42578125" style="8" customWidth="1"/>
    <col min="15365" max="15365" width="4.42578125" style="8" customWidth="1"/>
    <col min="15366" max="15366" width="27" style="8" customWidth="1"/>
    <col min="15367" max="15368" width="9.5703125" style="8" customWidth="1"/>
    <col min="15369" max="15369" width="10" style="8" customWidth="1"/>
    <col min="15370" max="15616" width="9.140625" style="8"/>
    <col min="15617" max="15617" width="9.42578125" style="8" customWidth="1"/>
    <col min="15618" max="15620" width="10.42578125" style="8" customWidth="1"/>
    <col min="15621" max="15621" width="4.42578125" style="8" customWidth="1"/>
    <col min="15622" max="15622" width="27" style="8" customWidth="1"/>
    <col min="15623" max="15624" width="9.5703125" style="8" customWidth="1"/>
    <col min="15625" max="15625" width="10" style="8" customWidth="1"/>
    <col min="15626" max="15872" width="9.140625" style="8"/>
    <col min="15873" max="15873" width="9.42578125" style="8" customWidth="1"/>
    <col min="15874" max="15876" width="10.42578125" style="8" customWidth="1"/>
    <col min="15877" max="15877" width="4.42578125" style="8" customWidth="1"/>
    <col min="15878" max="15878" width="27" style="8" customWidth="1"/>
    <col min="15879" max="15880" width="9.5703125" style="8" customWidth="1"/>
    <col min="15881" max="15881" width="10" style="8" customWidth="1"/>
    <col min="15882" max="16128" width="9.140625" style="8"/>
    <col min="16129" max="16129" width="9.42578125" style="8" customWidth="1"/>
    <col min="16130" max="16132" width="10.42578125" style="8" customWidth="1"/>
    <col min="16133" max="16133" width="4.42578125" style="8" customWidth="1"/>
    <col min="16134" max="16134" width="27" style="8" customWidth="1"/>
    <col min="16135" max="16136" width="9.5703125" style="8" customWidth="1"/>
    <col min="16137" max="16137" width="10" style="8" customWidth="1"/>
    <col min="16138" max="16384" width="9.140625" style="8"/>
  </cols>
  <sheetData>
    <row r="1" spans="1:9" s="67" customFormat="1" ht="26.25" customHeight="1" thickBot="1" x14ac:dyDescent="0.3">
      <c r="A1" s="216" t="s">
        <v>58</v>
      </c>
      <c r="B1" s="216"/>
      <c r="C1" s="216"/>
      <c r="D1" s="216"/>
      <c r="F1" s="216" t="s">
        <v>59</v>
      </c>
      <c r="G1" s="216"/>
      <c r="H1" s="216"/>
      <c r="I1" s="216"/>
    </row>
    <row r="2" spans="1:9" s="1" customFormat="1" ht="33.75" thickBot="1" x14ac:dyDescent="0.3">
      <c r="A2" s="68" t="s">
        <v>60</v>
      </c>
      <c r="B2" s="69" t="s">
        <v>61</v>
      </c>
      <c r="C2" s="70" t="s">
        <v>62</v>
      </c>
      <c r="D2" s="71" t="s">
        <v>63</v>
      </c>
      <c r="F2" s="72"/>
      <c r="G2" s="73" t="s">
        <v>61</v>
      </c>
      <c r="H2" s="74" t="s">
        <v>62</v>
      </c>
      <c r="I2" s="75" t="s">
        <v>63</v>
      </c>
    </row>
    <row r="3" spans="1:9" s="80" customFormat="1" ht="13.5" x14ac:dyDescent="0.25">
      <c r="A3" s="76">
        <v>1</v>
      </c>
      <c r="B3" s="77" t="s">
        <v>64</v>
      </c>
      <c r="C3" s="78" t="s">
        <v>65</v>
      </c>
      <c r="D3" s="79" t="s">
        <v>65</v>
      </c>
      <c r="F3" s="81" t="s">
        <v>66</v>
      </c>
      <c r="G3" s="82">
        <f>COUNTIF(B3:B33,"S")</f>
        <v>9</v>
      </c>
      <c r="H3" s="82">
        <f t="shared" ref="H3:I3" si="0">COUNTIF(C3:C33,"S")</f>
        <v>8</v>
      </c>
      <c r="I3" s="82">
        <f t="shared" si="0"/>
        <v>8</v>
      </c>
    </row>
    <row r="4" spans="1:9" s="80" customFormat="1" ht="13.5" x14ac:dyDescent="0.25">
      <c r="A4" s="83">
        <v>2</v>
      </c>
      <c r="B4" s="84" t="s">
        <v>64</v>
      </c>
      <c r="C4" s="85" t="s">
        <v>65</v>
      </c>
      <c r="D4" s="86" t="s">
        <v>65</v>
      </c>
      <c r="F4" s="87" t="s">
        <v>67</v>
      </c>
      <c r="G4" s="88">
        <f>COUNTIF(B3:B33,"A")</f>
        <v>13</v>
      </c>
      <c r="H4" s="88">
        <f t="shared" ref="H4:I4" si="1">COUNTIF(C3:C33,"A")</f>
        <v>15</v>
      </c>
      <c r="I4" s="88">
        <f t="shared" si="1"/>
        <v>10</v>
      </c>
    </row>
    <row r="5" spans="1:9" s="80" customFormat="1" ht="14.25" thickBot="1" x14ac:dyDescent="0.3">
      <c r="A5" s="83">
        <v>3</v>
      </c>
      <c r="B5" s="84" t="s">
        <v>68</v>
      </c>
      <c r="C5" s="85" t="s">
        <v>65</v>
      </c>
      <c r="D5" s="86" t="s">
        <v>65</v>
      </c>
      <c r="F5" s="89" t="s">
        <v>69</v>
      </c>
      <c r="G5" s="90">
        <f>COUNTIF(B3:B33,"L")</f>
        <v>8</v>
      </c>
      <c r="H5" s="90">
        <f t="shared" ref="H5:I5" si="2">COUNTIF(C3:C33,"L")</f>
        <v>8</v>
      </c>
      <c r="I5" s="90">
        <f t="shared" si="2"/>
        <v>12</v>
      </c>
    </row>
    <row r="6" spans="1:9" s="80" customFormat="1" ht="13.5" x14ac:dyDescent="0.25">
      <c r="A6" s="83">
        <v>4</v>
      </c>
      <c r="B6" s="84" t="s">
        <v>65</v>
      </c>
      <c r="C6" s="85" t="s">
        <v>68</v>
      </c>
      <c r="D6" s="86" t="s">
        <v>65</v>
      </c>
    </row>
    <row r="7" spans="1:9" s="80" customFormat="1" ht="13.5" x14ac:dyDescent="0.25">
      <c r="A7" s="83">
        <v>5</v>
      </c>
      <c r="B7" s="84" t="s">
        <v>65</v>
      </c>
      <c r="C7" s="85" t="s">
        <v>68</v>
      </c>
      <c r="D7" s="86" t="s">
        <v>65</v>
      </c>
    </row>
    <row r="8" spans="1:9" s="80" customFormat="1" ht="13.5" x14ac:dyDescent="0.25">
      <c r="A8" s="83">
        <v>6</v>
      </c>
      <c r="B8" s="84" t="s">
        <v>65</v>
      </c>
      <c r="C8" s="85" t="s">
        <v>68</v>
      </c>
      <c r="D8" s="86" t="s">
        <v>64</v>
      </c>
    </row>
    <row r="9" spans="1:9" s="80" customFormat="1" ht="13.5" x14ac:dyDescent="0.25">
      <c r="A9" s="83">
        <v>7</v>
      </c>
      <c r="B9" s="84" t="s">
        <v>68</v>
      </c>
      <c r="C9" s="85" t="s">
        <v>64</v>
      </c>
      <c r="D9" s="86" t="s">
        <v>64</v>
      </c>
    </row>
    <row r="10" spans="1:9" s="80" customFormat="1" ht="13.5" x14ac:dyDescent="0.25">
      <c r="A10" s="83">
        <v>8</v>
      </c>
      <c r="B10" s="84" t="s">
        <v>68</v>
      </c>
      <c r="C10" s="85" t="s">
        <v>64</v>
      </c>
      <c r="D10" s="86" t="s">
        <v>64</v>
      </c>
    </row>
    <row r="11" spans="1:9" s="80" customFormat="1" ht="13.5" x14ac:dyDescent="0.25">
      <c r="A11" s="83">
        <v>9</v>
      </c>
      <c r="B11" s="84" t="s">
        <v>68</v>
      </c>
      <c r="C11" s="85" t="s">
        <v>68</v>
      </c>
      <c r="D11" s="86" t="s">
        <v>68</v>
      </c>
    </row>
    <row r="12" spans="1:9" s="80" customFormat="1" ht="13.5" x14ac:dyDescent="0.25">
      <c r="A12" s="83">
        <v>10</v>
      </c>
      <c r="B12" s="84" t="s">
        <v>64</v>
      </c>
      <c r="C12" s="85" t="s">
        <v>68</v>
      </c>
      <c r="D12" s="86" t="s">
        <v>68</v>
      </c>
    </row>
    <row r="13" spans="1:9" s="80" customFormat="1" ht="13.5" x14ac:dyDescent="0.25">
      <c r="A13" s="83">
        <v>11</v>
      </c>
      <c r="B13" s="84" t="s">
        <v>64</v>
      </c>
      <c r="C13" s="85" t="s">
        <v>68</v>
      </c>
      <c r="D13" s="86" t="s">
        <v>68</v>
      </c>
    </row>
    <row r="14" spans="1:9" s="80" customFormat="1" ht="13.5" x14ac:dyDescent="0.25">
      <c r="A14" s="83">
        <v>12</v>
      </c>
      <c r="B14" s="84" t="s">
        <v>64</v>
      </c>
      <c r="C14" s="85" t="s">
        <v>65</v>
      </c>
      <c r="D14" s="86" t="s">
        <v>68</v>
      </c>
    </row>
    <row r="15" spans="1:9" s="80" customFormat="1" ht="13.5" x14ac:dyDescent="0.25">
      <c r="A15" s="83">
        <v>13</v>
      </c>
      <c r="B15" s="84" t="s">
        <v>64</v>
      </c>
      <c r="C15" s="85" t="s">
        <v>65</v>
      </c>
      <c r="D15" s="86" t="s">
        <v>64</v>
      </c>
    </row>
    <row r="16" spans="1:9" s="80" customFormat="1" ht="13.5" x14ac:dyDescent="0.25">
      <c r="A16" s="83">
        <v>14</v>
      </c>
      <c r="B16" s="84" t="s">
        <v>68</v>
      </c>
      <c r="C16" s="85" t="s">
        <v>65</v>
      </c>
      <c r="D16" s="86" t="s">
        <v>64</v>
      </c>
    </row>
    <row r="17" spans="1:4" s="80" customFormat="1" ht="13.5" x14ac:dyDescent="0.25">
      <c r="A17" s="83">
        <v>15</v>
      </c>
      <c r="B17" s="84" t="s">
        <v>65</v>
      </c>
      <c r="C17" s="85" t="s">
        <v>68</v>
      </c>
      <c r="D17" s="86" t="s">
        <v>68</v>
      </c>
    </row>
    <row r="18" spans="1:4" s="80" customFormat="1" ht="13.5" x14ac:dyDescent="0.25">
      <c r="A18" s="83">
        <v>16</v>
      </c>
      <c r="B18" s="84" t="s">
        <v>65</v>
      </c>
      <c r="C18" s="85" t="s">
        <v>68</v>
      </c>
      <c r="D18" s="86" t="s">
        <v>68</v>
      </c>
    </row>
    <row r="19" spans="1:4" s="80" customFormat="1" ht="13.5" x14ac:dyDescent="0.25">
      <c r="A19" s="83">
        <v>17</v>
      </c>
      <c r="B19" s="84" t="s">
        <v>68</v>
      </c>
      <c r="C19" s="85" t="s">
        <v>64</v>
      </c>
      <c r="D19" s="86" t="s">
        <v>65</v>
      </c>
    </row>
    <row r="20" spans="1:4" s="80" customFormat="1" ht="13.5" x14ac:dyDescent="0.25">
      <c r="A20" s="83">
        <v>18</v>
      </c>
      <c r="B20" s="84" t="s">
        <v>64</v>
      </c>
      <c r="C20" s="85" t="s">
        <v>64</v>
      </c>
      <c r="D20" s="86" t="s">
        <v>65</v>
      </c>
    </row>
    <row r="21" spans="1:4" s="80" customFormat="1" ht="13.5" x14ac:dyDescent="0.25">
      <c r="A21" s="83">
        <v>19</v>
      </c>
      <c r="B21" s="84" t="s">
        <v>68</v>
      </c>
      <c r="C21" s="85" t="s">
        <v>68</v>
      </c>
      <c r="D21" s="86" t="s">
        <v>65</v>
      </c>
    </row>
    <row r="22" spans="1:4" s="80" customFormat="1" ht="13.5" x14ac:dyDescent="0.25">
      <c r="A22" s="83">
        <v>20</v>
      </c>
      <c r="B22" s="84" t="s">
        <v>68</v>
      </c>
      <c r="C22" s="85" t="s">
        <v>65</v>
      </c>
      <c r="D22" s="86" t="s">
        <v>64</v>
      </c>
    </row>
    <row r="23" spans="1:4" s="80" customFormat="1" ht="13.5" x14ac:dyDescent="0.25">
      <c r="A23" s="83">
        <v>21</v>
      </c>
      <c r="B23" s="84" t="s">
        <v>65</v>
      </c>
      <c r="C23" s="85" t="s">
        <v>65</v>
      </c>
      <c r="D23" s="86" t="s">
        <v>64</v>
      </c>
    </row>
    <row r="24" spans="1:4" s="80" customFormat="1" ht="13.5" x14ac:dyDescent="0.25">
      <c r="A24" s="83">
        <v>22</v>
      </c>
      <c r="B24" s="84" t="s">
        <v>65</v>
      </c>
      <c r="C24" s="85" t="s">
        <v>68</v>
      </c>
      <c r="D24" s="86" t="s">
        <v>64</v>
      </c>
    </row>
    <row r="25" spans="1:4" s="80" customFormat="1" ht="13.5" x14ac:dyDescent="0.25">
      <c r="A25" s="83">
        <v>23</v>
      </c>
      <c r="B25" s="84" t="s">
        <v>68</v>
      </c>
      <c r="C25" s="85" t="s">
        <v>68</v>
      </c>
      <c r="D25" s="86" t="s">
        <v>68</v>
      </c>
    </row>
    <row r="26" spans="1:4" s="80" customFormat="1" ht="13.5" x14ac:dyDescent="0.25">
      <c r="A26" s="83">
        <v>24</v>
      </c>
      <c r="B26" s="84" t="s">
        <v>68</v>
      </c>
      <c r="C26" s="85" t="s">
        <v>64</v>
      </c>
      <c r="D26" s="86" t="s">
        <v>68</v>
      </c>
    </row>
    <row r="27" spans="1:4" s="80" customFormat="1" ht="13.5" x14ac:dyDescent="0.25">
      <c r="A27" s="83">
        <v>25</v>
      </c>
      <c r="B27" s="84" t="s">
        <v>65</v>
      </c>
      <c r="C27" s="85" t="s">
        <v>64</v>
      </c>
      <c r="D27" s="86" t="s">
        <v>68</v>
      </c>
    </row>
    <row r="28" spans="1:4" s="80" customFormat="1" ht="13.5" x14ac:dyDescent="0.25">
      <c r="A28" s="83">
        <v>26</v>
      </c>
      <c r="B28" s="84" t="s">
        <v>68</v>
      </c>
      <c r="C28" s="85" t="s">
        <v>64</v>
      </c>
      <c r="D28" s="86" t="s">
        <v>65</v>
      </c>
    </row>
    <row r="29" spans="1:4" s="80" customFormat="1" ht="13.5" x14ac:dyDescent="0.25">
      <c r="A29" s="83">
        <v>27</v>
      </c>
      <c r="B29" s="84" t="s">
        <v>64</v>
      </c>
      <c r="C29" s="85" t="s">
        <v>68</v>
      </c>
      <c r="D29" s="86" t="s">
        <v>65</v>
      </c>
    </row>
    <row r="30" spans="1:4" s="80" customFormat="1" ht="13.5" x14ac:dyDescent="0.25">
      <c r="A30" s="83">
        <v>28</v>
      </c>
      <c r="B30" s="84" t="s">
        <v>64</v>
      </c>
      <c r="C30" s="85" t="s">
        <v>68</v>
      </c>
      <c r="D30" s="86" t="s">
        <v>65</v>
      </c>
    </row>
    <row r="31" spans="1:4" s="80" customFormat="1" ht="13.5" x14ac:dyDescent="0.25">
      <c r="A31" s="83">
        <v>29</v>
      </c>
      <c r="B31" s="84" t="s">
        <v>68</v>
      </c>
      <c r="C31" s="85" t="s">
        <v>68</v>
      </c>
      <c r="D31" s="86" t="s">
        <v>65</v>
      </c>
    </row>
    <row r="32" spans="1:4" s="80" customFormat="1" ht="13.5" x14ac:dyDescent="0.25">
      <c r="A32" s="83">
        <v>30</v>
      </c>
      <c r="B32" s="84" t="s">
        <v>68</v>
      </c>
      <c r="C32" s="85" t="s">
        <v>68</v>
      </c>
      <c r="D32" s="86" t="s">
        <v>68</v>
      </c>
    </row>
    <row r="33" spans="1:4" s="80" customFormat="1" ht="14.25" thickBot="1" x14ac:dyDescent="0.3">
      <c r="A33" s="91">
        <v>31</v>
      </c>
      <c r="B33" s="92"/>
      <c r="C33" s="93" t="s">
        <v>64</v>
      </c>
      <c r="D33" s="94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zoomScaleNormal="100" workbookViewId="0">
      <selection activeCell="A17" sqref="A17"/>
    </sheetView>
  </sheetViews>
  <sheetFormatPr defaultRowHeight="13.5" x14ac:dyDescent="0.25"/>
  <cols>
    <col min="1" max="1" width="6.28515625" style="121" customWidth="1"/>
    <col min="2" max="4" width="10.85546875" style="121" customWidth="1"/>
    <col min="5" max="5" width="13.28515625" style="121" customWidth="1"/>
    <col min="6" max="6" width="15.42578125" style="121" customWidth="1"/>
    <col min="7" max="8" width="16.85546875" style="121" customWidth="1"/>
    <col min="9" max="256" width="9.140625" style="121"/>
    <col min="257" max="257" width="6.28515625" style="121" customWidth="1"/>
    <col min="258" max="260" width="10.85546875" style="121" customWidth="1"/>
    <col min="261" max="261" width="13.28515625" style="121" customWidth="1"/>
    <col min="262" max="262" width="15.42578125" style="121" customWidth="1"/>
    <col min="263" max="264" width="16.85546875" style="121" customWidth="1"/>
    <col min="265" max="512" width="9.140625" style="121"/>
    <col min="513" max="513" width="6.28515625" style="121" customWidth="1"/>
    <col min="514" max="516" width="10.85546875" style="121" customWidth="1"/>
    <col min="517" max="517" width="13.28515625" style="121" customWidth="1"/>
    <col min="518" max="518" width="15.42578125" style="121" customWidth="1"/>
    <col min="519" max="520" width="16.85546875" style="121" customWidth="1"/>
    <col min="521" max="768" width="9.140625" style="121"/>
    <col min="769" max="769" width="6.28515625" style="121" customWidth="1"/>
    <col min="770" max="772" width="10.85546875" style="121" customWidth="1"/>
    <col min="773" max="773" width="13.28515625" style="121" customWidth="1"/>
    <col min="774" max="774" width="15.42578125" style="121" customWidth="1"/>
    <col min="775" max="776" width="16.85546875" style="121" customWidth="1"/>
    <col min="777" max="1024" width="9.140625" style="121"/>
    <col min="1025" max="1025" width="6.28515625" style="121" customWidth="1"/>
    <col min="1026" max="1028" width="10.85546875" style="121" customWidth="1"/>
    <col min="1029" max="1029" width="13.28515625" style="121" customWidth="1"/>
    <col min="1030" max="1030" width="15.42578125" style="121" customWidth="1"/>
    <col min="1031" max="1032" width="16.85546875" style="121" customWidth="1"/>
    <col min="1033" max="1280" width="9.140625" style="121"/>
    <col min="1281" max="1281" width="6.28515625" style="121" customWidth="1"/>
    <col min="1282" max="1284" width="10.85546875" style="121" customWidth="1"/>
    <col min="1285" max="1285" width="13.28515625" style="121" customWidth="1"/>
    <col min="1286" max="1286" width="15.42578125" style="121" customWidth="1"/>
    <col min="1287" max="1288" width="16.85546875" style="121" customWidth="1"/>
    <col min="1289" max="1536" width="9.140625" style="121"/>
    <col min="1537" max="1537" width="6.28515625" style="121" customWidth="1"/>
    <col min="1538" max="1540" width="10.85546875" style="121" customWidth="1"/>
    <col min="1541" max="1541" width="13.28515625" style="121" customWidth="1"/>
    <col min="1542" max="1542" width="15.42578125" style="121" customWidth="1"/>
    <col min="1543" max="1544" width="16.85546875" style="121" customWidth="1"/>
    <col min="1545" max="1792" width="9.140625" style="121"/>
    <col min="1793" max="1793" width="6.28515625" style="121" customWidth="1"/>
    <col min="1794" max="1796" width="10.85546875" style="121" customWidth="1"/>
    <col min="1797" max="1797" width="13.28515625" style="121" customWidth="1"/>
    <col min="1798" max="1798" width="15.42578125" style="121" customWidth="1"/>
    <col min="1799" max="1800" width="16.85546875" style="121" customWidth="1"/>
    <col min="1801" max="2048" width="9.140625" style="121"/>
    <col min="2049" max="2049" width="6.28515625" style="121" customWidth="1"/>
    <col min="2050" max="2052" width="10.85546875" style="121" customWidth="1"/>
    <col min="2053" max="2053" width="13.28515625" style="121" customWidth="1"/>
    <col min="2054" max="2054" width="15.42578125" style="121" customWidth="1"/>
    <col min="2055" max="2056" width="16.85546875" style="121" customWidth="1"/>
    <col min="2057" max="2304" width="9.140625" style="121"/>
    <col min="2305" max="2305" width="6.28515625" style="121" customWidth="1"/>
    <col min="2306" max="2308" width="10.85546875" style="121" customWidth="1"/>
    <col min="2309" max="2309" width="13.28515625" style="121" customWidth="1"/>
    <col min="2310" max="2310" width="15.42578125" style="121" customWidth="1"/>
    <col min="2311" max="2312" width="16.85546875" style="121" customWidth="1"/>
    <col min="2313" max="2560" width="9.140625" style="121"/>
    <col min="2561" max="2561" width="6.28515625" style="121" customWidth="1"/>
    <col min="2562" max="2564" width="10.85546875" style="121" customWidth="1"/>
    <col min="2565" max="2565" width="13.28515625" style="121" customWidth="1"/>
    <col min="2566" max="2566" width="15.42578125" style="121" customWidth="1"/>
    <col min="2567" max="2568" width="16.85546875" style="121" customWidth="1"/>
    <col min="2569" max="2816" width="9.140625" style="121"/>
    <col min="2817" max="2817" width="6.28515625" style="121" customWidth="1"/>
    <col min="2818" max="2820" width="10.85546875" style="121" customWidth="1"/>
    <col min="2821" max="2821" width="13.28515625" style="121" customWidth="1"/>
    <col min="2822" max="2822" width="15.42578125" style="121" customWidth="1"/>
    <col min="2823" max="2824" width="16.85546875" style="121" customWidth="1"/>
    <col min="2825" max="3072" width="9.140625" style="121"/>
    <col min="3073" max="3073" width="6.28515625" style="121" customWidth="1"/>
    <col min="3074" max="3076" width="10.85546875" style="121" customWidth="1"/>
    <col min="3077" max="3077" width="13.28515625" style="121" customWidth="1"/>
    <col min="3078" max="3078" width="15.42578125" style="121" customWidth="1"/>
    <col min="3079" max="3080" width="16.85546875" style="121" customWidth="1"/>
    <col min="3081" max="3328" width="9.140625" style="121"/>
    <col min="3329" max="3329" width="6.28515625" style="121" customWidth="1"/>
    <col min="3330" max="3332" width="10.85546875" style="121" customWidth="1"/>
    <col min="3333" max="3333" width="13.28515625" style="121" customWidth="1"/>
    <col min="3334" max="3334" width="15.42578125" style="121" customWidth="1"/>
    <col min="3335" max="3336" width="16.85546875" style="121" customWidth="1"/>
    <col min="3337" max="3584" width="9.140625" style="121"/>
    <col min="3585" max="3585" width="6.28515625" style="121" customWidth="1"/>
    <col min="3586" max="3588" width="10.85546875" style="121" customWidth="1"/>
    <col min="3589" max="3589" width="13.28515625" style="121" customWidth="1"/>
    <col min="3590" max="3590" width="15.42578125" style="121" customWidth="1"/>
    <col min="3591" max="3592" width="16.85546875" style="121" customWidth="1"/>
    <col min="3593" max="3840" width="9.140625" style="121"/>
    <col min="3841" max="3841" width="6.28515625" style="121" customWidth="1"/>
    <col min="3842" max="3844" width="10.85546875" style="121" customWidth="1"/>
    <col min="3845" max="3845" width="13.28515625" style="121" customWidth="1"/>
    <col min="3846" max="3846" width="15.42578125" style="121" customWidth="1"/>
    <col min="3847" max="3848" width="16.85546875" style="121" customWidth="1"/>
    <col min="3849" max="4096" width="9.140625" style="121"/>
    <col min="4097" max="4097" width="6.28515625" style="121" customWidth="1"/>
    <col min="4098" max="4100" width="10.85546875" style="121" customWidth="1"/>
    <col min="4101" max="4101" width="13.28515625" style="121" customWidth="1"/>
    <col min="4102" max="4102" width="15.42578125" style="121" customWidth="1"/>
    <col min="4103" max="4104" width="16.85546875" style="121" customWidth="1"/>
    <col min="4105" max="4352" width="9.140625" style="121"/>
    <col min="4353" max="4353" width="6.28515625" style="121" customWidth="1"/>
    <col min="4354" max="4356" width="10.85546875" style="121" customWidth="1"/>
    <col min="4357" max="4357" width="13.28515625" style="121" customWidth="1"/>
    <col min="4358" max="4358" width="15.42578125" style="121" customWidth="1"/>
    <col min="4359" max="4360" width="16.85546875" style="121" customWidth="1"/>
    <col min="4361" max="4608" width="9.140625" style="121"/>
    <col min="4609" max="4609" width="6.28515625" style="121" customWidth="1"/>
    <col min="4610" max="4612" width="10.85546875" style="121" customWidth="1"/>
    <col min="4613" max="4613" width="13.28515625" style="121" customWidth="1"/>
    <col min="4614" max="4614" width="15.42578125" style="121" customWidth="1"/>
    <col min="4615" max="4616" width="16.85546875" style="121" customWidth="1"/>
    <col min="4617" max="4864" width="9.140625" style="121"/>
    <col min="4865" max="4865" width="6.28515625" style="121" customWidth="1"/>
    <col min="4866" max="4868" width="10.85546875" style="121" customWidth="1"/>
    <col min="4869" max="4869" width="13.28515625" style="121" customWidth="1"/>
    <col min="4870" max="4870" width="15.42578125" style="121" customWidth="1"/>
    <col min="4871" max="4872" width="16.85546875" style="121" customWidth="1"/>
    <col min="4873" max="5120" width="9.140625" style="121"/>
    <col min="5121" max="5121" width="6.28515625" style="121" customWidth="1"/>
    <col min="5122" max="5124" width="10.85546875" style="121" customWidth="1"/>
    <col min="5125" max="5125" width="13.28515625" style="121" customWidth="1"/>
    <col min="5126" max="5126" width="15.42578125" style="121" customWidth="1"/>
    <col min="5127" max="5128" width="16.85546875" style="121" customWidth="1"/>
    <col min="5129" max="5376" width="9.140625" style="121"/>
    <col min="5377" max="5377" width="6.28515625" style="121" customWidth="1"/>
    <col min="5378" max="5380" width="10.85546875" style="121" customWidth="1"/>
    <col min="5381" max="5381" width="13.28515625" style="121" customWidth="1"/>
    <col min="5382" max="5382" width="15.42578125" style="121" customWidth="1"/>
    <col min="5383" max="5384" width="16.85546875" style="121" customWidth="1"/>
    <col min="5385" max="5632" width="9.140625" style="121"/>
    <col min="5633" max="5633" width="6.28515625" style="121" customWidth="1"/>
    <col min="5634" max="5636" width="10.85546875" style="121" customWidth="1"/>
    <col min="5637" max="5637" width="13.28515625" style="121" customWidth="1"/>
    <col min="5638" max="5638" width="15.42578125" style="121" customWidth="1"/>
    <col min="5639" max="5640" width="16.85546875" style="121" customWidth="1"/>
    <col min="5641" max="5888" width="9.140625" style="121"/>
    <col min="5889" max="5889" width="6.28515625" style="121" customWidth="1"/>
    <col min="5890" max="5892" width="10.85546875" style="121" customWidth="1"/>
    <col min="5893" max="5893" width="13.28515625" style="121" customWidth="1"/>
    <col min="5894" max="5894" width="15.42578125" style="121" customWidth="1"/>
    <col min="5895" max="5896" width="16.85546875" style="121" customWidth="1"/>
    <col min="5897" max="6144" width="9.140625" style="121"/>
    <col min="6145" max="6145" width="6.28515625" style="121" customWidth="1"/>
    <col min="6146" max="6148" width="10.85546875" style="121" customWidth="1"/>
    <col min="6149" max="6149" width="13.28515625" style="121" customWidth="1"/>
    <col min="6150" max="6150" width="15.42578125" style="121" customWidth="1"/>
    <col min="6151" max="6152" width="16.85546875" style="121" customWidth="1"/>
    <col min="6153" max="6400" width="9.140625" style="121"/>
    <col min="6401" max="6401" width="6.28515625" style="121" customWidth="1"/>
    <col min="6402" max="6404" width="10.85546875" style="121" customWidth="1"/>
    <col min="6405" max="6405" width="13.28515625" style="121" customWidth="1"/>
    <col min="6406" max="6406" width="15.42578125" style="121" customWidth="1"/>
    <col min="6407" max="6408" width="16.85546875" style="121" customWidth="1"/>
    <col min="6409" max="6656" width="9.140625" style="121"/>
    <col min="6657" max="6657" width="6.28515625" style="121" customWidth="1"/>
    <col min="6658" max="6660" width="10.85546875" style="121" customWidth="1"/>
    <col min="6661" max="6661" width="13.28515625" style="121" customWidth="1"/>
    <col min="6662" max="6662" width="15.42578125" style="121" customWidth="1"/>
    <col min="6663" max="6664" width="16.85546875" style="121" customWidth="1"/>
    <col min="6665" max="6912" width="9.140625" style="121"/>
    <col min="6913" max="6913" width="6.28515625" style="121" customWidth="1"/>
    <col min="6914" max="6916" width="10.85546875" style="121" customWidth="1"/>
    <col min="6917" max="6917" width="13.28515625" style="121" customWidth="1"/>
    <col min="6918" max="6918" width="15.42578125" style="121" customWidth="1"/>
    <col min="6919" max="6920" width="16.85546875" style="121" customWidth="1"/>
    <col min="6921" max="7168" width="9.140625" style="121"/>
    <col min="7169" max="7169" width="6.28515625" style="121" customWidth="1"/>
    <col min="7170" max="7172" width="10.85546875" style="121" customWidth="1"/>
    <col min="7173" max="7173" width="13.28515625" style="121" customWidth="1"/>
    <col min="7174" max="7174" width="15.42578125" style="121" customWidth="1"/>
    <col min="7175" max="7176" width="16.85546875" style="121" customWidth="1"/>
    <col min="7177" max="7424" width="9.140625" style="121"/>
    <col min="7425" max="7425" width="6.28515625" style="121" customWidth="1"/>
    <col min="7426" max="7428" width="10.85546875" style="121" customWidth="1"/>
    <col min="7429" max="7429" width="13.28515625" style="121" customWidth="1"/>
    <col min="7430" max="7430" width="15.42578125" style="121" customWidth="1"/>
    <col min="7431" max="7432" width="16.85546875" style="121" customWidth="1"/>
    <col min="7433" max="7680" width="9.140625" style="121"/>
    <col min="7681" max="7681" width="6.28515625" style="121" customWidth="1"/>
    <col min="7682" max="7684" width="10.85546875" style="121" customWidth="1"/>
    <col min="7685" max="7685" width="13.28515625" style="121" customWidth="1"/>
    <col min="7686" max="7686" width="15.42578125" style="121" customWidth="1"/>
    <col min="7687" max="7688" width="16.85546875" style="121" customWidth="1"/>
    <col min="7689" max="7936" width="9.140625" style="121"/>
    <col min="7937" max="7937" width="6.28515625" style="121" customWidth="1"/>
    <col min="7938" max="7940" width="10.85546875" style="121" customWidth="1"/>
    <col min="7941" max="7941" width="13.28515625" style="121" customWidth="1"/>
    <col min="7942" max="7942" width="15.42578125" style="121" customWidth="1"/>
    <col min="7943" max="7944" width="16.85546875" style="121" customWidth="1"/>
    <col min="7945" max="8192" width="9.140625" style="121"/>
    <col min="8193" max="8193" width="6.28515625" style="121" customWidth="1"/>
    <col min="8194" max="8196" width="10.85546875" style="121" customWidth="1"/>
    <col min="8197" max="8197" width="13.28515625" style="121" customWidth="1"/>
    <col min="8198" max="8198" width="15.42578125" style="121" customWidth="1"/>
    <col min="8199" max="8200" width="16.85546875" style="121" customWidth="1"/>
    <col min="8201" max="8448" width="9.140625" style="121"/>
    <col min="8449" max="8449" width="6.28515625" style="121" customWidth="1"/>
    <col min="8450" max="8452" width="10.85546875" style="121" customWidth="1"/>
    <col min="8453" max="8453" width="13.28515625" style="121" customWidth="1"/>
    <col min="8454" max="8454" width="15.42578125" style="121" customWidth="1"/>
    <col min="8455" max="8456" width="16.85546875" style="121" customWidth="1"/>
    <col min="8457" max="8704" width="9.140625" style="121"/>
    <col min="8705" max="8705" width="6.28515625" style="121" customWidth="1"/>
    <col min="8706" max="8708" width="10.85546875" style="121" customWidth="1"/>
    <col min="8709" max="8709" width="13.28515625" style="121" customWidth="1"/>
    <col min="8710" max="8710" width="15.42578125" style="121" customWidth="1"/>
    <col min="8711" max="8712" width="16.85546875" style="121" customWidth="1"/>
    <col min="8713" max="8960" width="9.140625" style="121"/>
    <col min="8961" max="8961" width="6.28515625" style="121" customWidth="1"/>
    <col min="8962" max="8964" width="10.85546875" style="121" customWidth="1"/>
    <col min="8965" max="8965" width="13.28515625" style="121" customWidth="1"/>
    <col min="8966" max="8966" width="15.42578125" style="121" customWidth="1"/>
    <col min="8967" max="8968" width="16.85546875" style="121" customWidth="1"/>
    <col min="8969" max="9216" width="9.140625" style="121"/>
    <col min="9217" max="9217" width="6.28515625" style="121" customWidth="1"/>
    <col min="9218" max="9220" width="10.85546875" style="121" customWidth="1"/>
    <col min="9221" max="9221" width="13.28515625" style="121" customWidth="1"/>
    <col min="9222" max="9222" width="15.42578125" style="121" customWidth="1"/>
    <col min="9223" max="9224" width="16.85546875" style="121" customWidth="1"/>
    <col min="9225" max="9472" width="9.140625" style="121"/>
    <col min="9473" max="9473" width="6.28515625" style="121" customWidth="1"/>
    <col min="9474" max="9476" width="10.85546875" style="121" customWidth="1"/>
    <col min="9477" max="9477" width="13.28515625" style="121" customWidth="1"/>
    <col min="9478" max="9478" width="15.42578125" style="121" customWidth="1"/>
    <col min="9479" max="9480" width="16.85546875" style="121" customWidth="1"/>
    <col min="9481" max="9728" width="9.140625" style="121"/>
    <col min="9729" max="9729" width="6.28515625" style="121" customWidth="1"/>
    <col min="9730" max="9732" width="10.85546875" style="121" customWidth="1"/>
    <col min="9733" max="9733" width="13.28515625" style="121" customWidth="1"/>
    <col min="9734" max="9734" width="15.42578125" style="121" customWidth="1"/>
    <col min="9735" max="9736" width="16.85546875" style="121" customWidth="1"/>
    <col min="9737" max="9984" width="9.140625" style="121"/>
    <col min="9985" max="9985" width="6.28515625" style="121" customWidth="1"/>
    <col min="9986" max="9988" width="10.85546875" style="121" customWidth="1"/>
    <col min="9989" max="9989" width="13.28515625" style="121" customWidth="1"/>
    <col min="9990" max="9990" width="15.42578125" style="121" customWidth="1"/>
    <col min="9991" max="9992" width="16.85546875" style="121" customWidth="1"/>
    <col min="9993" max="10240" width="9.140625" style="121"/>
    <col min="10241" max="10241" width="6.28515625" style="121" customWidth="1"/>
    <col min="10242" max="10244" width="10.85546875" style="121" customWidth="1"/>
    <col min="10245" max="10245" width="13.28515625" style="121" customWidth="1"/>
    <col min="10246" max="10246" width="15.42578125" style="121" customWidth="1"/>
    <col min="10247" max="10248" width="16.85546875" style="121" customWidth="1"/>
    <col min="10249" max="10496" width="9.140625" style="121"/>
    <col min="10497" max="10497" width="6.28515625" style="121" customWidth="1"/>
    <col min="10498" max="10500" width="10.85546875" style="121" customWidth="1"/>
    <col min="10501" max="10501" width="13.28515625" style="121" customWidth="1"/>
    <col min="10502" max="10502" width="15.42578125" style="121" customWidth="1"/>
    <col min="10503" max="10504" width="16.85546875" style="121" customWidth="1"/>
    <col min="10505" max="10752" width="9.140625" style="121"/>
    <col min="10753" max="10753" width="6.28515625" style="121" customWidth="1"/>
    <col min="10754" max="10756" width="10.85546875" style="121" customWidth="1"/>
    <col min="10757" max="10757" width="13.28515625" style="121" customWidth="1"/>
    <col min="10758" max="10758" width="15.42578125" style="121" customWidth="1"/>
    <col min="10759" max="10760" width="16.85546875" style="121" customWidth="1"/>
    <col min="10761" max="11008" width="9.140625" style="121"/>
    <col min="11009" max="11009" width="6.28515625" style="121" customWidth="1"/>
    <col min="11010" max="11012" width="10.85546875" style="121" customWidth="1"/>
    <col min="11013" max="11013" width="13.28515625" style="121" customWidth="1"/>
    <col min="11014" max="11014" width="15.42578125" style="121" customWidth="1"/>
    <col min="11015" max="11016" width="16.85546875" style="121" customWidth="1"/>
    <col min="11017" max="11264" width="9.140625" style="121"/>
    <col min="11265" max="11265" width="6.28515625" style="121" customWidth="1"/>
    <col min="11266" max="11268" width="10.85546875" style="121" customWidth="1"/>
    <col min="11269" max="11269" width="13.28515625" style="121" customWidth="1"/>
    <col min="11270" max="11270" width="15.42578125" style="121" customWidth="1"/>
    <col min="11271" max="11272" width="16.85546875" style="121" customWidth="1"/>
    <col min="11273" max="11520" width="9.140625" style="121"/>
    <col min="11521" max="11521" width="6.28515625" style="121" customWidth="1"/>
    <col min="11522" max="11524" width="10.85546875" style="121" customWidth="1"/>
    <col min="11525" max="11525" width="13.28515625" style="121" customWidth="1"/>
    <col min="11526" max="11526" width="15.42578125" style="121" customWidth="1"/>
    <col min="11527" max="11528" width="16.85546875" style="121" customWidth="1"/>
    <col min="11529" max="11776" width="9.140625" style="121"/>
    <col min="11777" max="11777" width="6.28515625" style="121" customWidth="1"/>
    <col min="11778" max="11780" width="10.85546875" style="121" customWidth="1"/>
    <col min="11781" max="11781" width="13.28515625" style="121" customWidth="1"/>
    <col min="11782" max="11782" width="15.42578125" style="121" customWidth="1"/>
    <col min="11783" max="11784" width="16.85546875" style="121" customWidth="1"/>
    <col min="11785" max="12032" width="9.140625" style="121"/>
    <col min="12033" max="12033" width="6.28515625" style="121" customWidth="1"/>
    <col min="12034" max="12036" width="10.85546875" style="121" customWidth="1"/>
    <col min="12037" max="12037" width="13.28515625" style="121" customWidth="1"/>
    <col min="12038" max="12038" width="15.42578125" style="121" customWidth="1"/>
    <col min="12039" max="12040" width="16.85546875" style="121" customWidth="1"/>
    <col min="12041" max="12288" width="9.140625" style="121"/>
    <col min="12289" max="12289" width="6.28515625" style="121" customWidth="1"/>
    <col min="12290" max="12292" width="10.85546875" style="121" customWidth="1"/>
    <col min="12293" max="12293" width="13.28515625" style="121" customWidth="1"/>
    <col min="12294" max="12294" width="15.42578125" style="121" customWidth="1"/>
    <col min="12295" max="12296" width="16.85546875" style="121" customWidth="1"/>
    <col min="12297" max="12544" width="9.140625" style="121"/>
    <col min="12545" max="12545" width="6.28515625" style="121" customWidth="1"/>
    <col min="12546" max="12548" width="10.85546875" style="121" customWidth="1"/>
    <col min="12549" max="12549" width="13.28515625" style="121" customWidth="1"/>
    <col min="12550" max="12550" width="15.42578125" style="121" customWidth="1"/>
    <col min="12551" max="12552" width="16.85546875" style="121" customWidth="1"/>
    <col min="12553" max="12800" width="9.140625" style="121"/>
    <col min="12801" max="12801" width="6.28515625" style="121" customWidth="1"/>
    <col min="12802" max="12804" width="10.85546875" style="121" customWidth="1"/>
    <col min="12805" max="12805" width="13.28515625" style="121" customWidth="1"/>
    <col min="12806" max="12806" width="15.42578125" style="121" customWidth="1"/>
    <col min="12807" max="12808" width="16.85546875" style="121" customWidth="1"/>
    <col min="12809" max="13056" width="9.140625" style="121"/>
    <col min="13057" max="13057" width="6.28515625" style="121" customWidth="1"/>
    <col min="13058" max="13060" width="10.85546875" style="121" customWidth="1"/>
    <col min="13061" max="13061" width="13.28515625" style="121" customWidth="1"/>
    <col min="13062" max="13062" width="15.42578125" style="121" customWidth="1"/>
    <col min="13063" max="13064" width="16.85546875" style="121" customWidth="1"/>
    <col min="13065" max="13312" width="9.140625" style="121"/>
    <col min="13313" max="13313" width="6.28515625" style="121" customWidth="1"/>
    <col min="13314" max="13316" width="10.85546875" style="121" customWidth="1"/>
    <col min="13317" max="13317" width="13.28515625" style="121" customWidth="1"/>
    <col min="13318" max="13318" width="15.42578125" style="121" customWidth="1"/>
    <col min="13319" max="13320" width="16.85546875" style="121" customWidth="1"/>
    <col min="13321" max="13568" width="9.140625" style="121"/>
    <col min="13569" max="13569" width="6.28515625" style="121" customWidth="1"/>
    <col min="13570" max="13572" width="10.85546875" style="121" customWidth="1"/>
    <col min="13573" max="13573" width="13.28515625" style="121" customWidth="1"/>
    <col min="13574" max="13574" width="15.42578125" style="121" customWidth="1"/>
    <col min="13575" max="13576" width="16.85546875" style="121" customWidth="1"/>
    <col min="13577" max="13824" width="9.140625" style="121"/>
    <col min="13825" max="13825" width="6.28515625" style="121" customWidth="1"/>
    <col min="13826" max="13828" width="10.85546875" style="121" customWidth="1"/>
    <col min="13829" max="13829" width="13.28515625" style="121" customWidth="1"/>
    <col min="13830" max="13830" width="15.42578125" style="121" customWidth="1"/>
    <col min="13831" max="13832" width="16.85546875" style="121" customWidth="1"/>
    <col min="13833" max="14080" width="9.140625" style="121"/>
    <col min="14081" max="14081" width="6.28515625" style="121" customWidth="1"/>
    <col min="14082" max="14084" width="10.85546875" style="121" customWidth="1"/>
    <col min="14085" max="14085" width="13.28515625" style="121" customWidth="1"/>
    <col min="14086" max="14086" width="15.42578125" style="121" customWidth="1"/>
    <col min="14087" max="14088" width="16.85546875" style="121" customWidth="1"/>
    <col min="14089" max="14336" width="9.140625" style="121"/>
    <col min="14337" max="14337" width="6.28515625" style="121" customWidth="1"/>
    <col min="14338" max="14340" width="10.85546875" style="121" customWidth="1"/>
    <col min="14341" max="14341" width="13.28515625" style="121" customWidth="1"/>
    <col min="14342" max="14342" width="15.42578125" style="121" customWidth="1"/>
    <col min="14343" max="14344" width="16.85546875" style="121" customWidth="1"/>
    <col min="14345" max="14592" width="9.140625" style="121"/>
    <col min="14593" max="14593" width="6.28515625" style="121" customWidth="1"/>
    <col min="14594" max="14596" width="10.85546875" style="121" customWidth="1"/>
    <col min="14597" max="14597" width="13.28515625" style="121" customWidth="1"/>
    <col min="14598" max="14598" width="15.42578125" style="121" customWidth="1"/>
    <col min="14599" max="14600" width="16.85546875" style="121" customWidth="1"/>
    <col min="14601" max="14848" width="9.140625" style="121"/>
    <col min="14849" max="14849" width="6.28515625" style="121" customWidth="1"/>
    <col min="14850" max="14852" width="10.85546875" style="121" customWidth="1"/>
    <col min="14853" max="14853" width="13.28515625" style="121" customWidth="1"/>
    <col min="14854" max="14854" width="15.42578125" style="121" customWidth="1"/>
    <col min="14855" max="14856" width="16.85546875" style="121" customWidth="1"/>
    <col min="14857" max="15104" width="9.140625" style="121"/>
    <col min="15105" max="15105" width="6.28515625" style="121" customWidth="1"/>
    <col min="15106" max="15108" width="10.85546875" style="121" customWidth="1"/>
    <col min="15109" max="15109" width="13.28515625" style="121" customWidth="1"/>
    <col min="15110" max="15110" width="15.42578125" style="121" customWidth="1"/>
    <col min="15111" max="15112" width="16.85546875" style="121" customWidth="1"/>
    <col min="15113" max="15360" width="9.140625" style="121"/>
    <col min="15361" max="15361" width="6.28515625" style="121" customWidth="1"/>
    <col min="15362" max="15364" width="10.85546875" style="121" customWidth="1"/>
    <col min="15365" max="15365" width="13.28515625" style="121" customWidth="1"/>
    <col min="15366" max="15366" width="15.42578125" style="121" customWidth="1"/>
    <col min="15367" max="15368" width="16.85546875" style="121" customWidth="1"/>
    <col min="15369" max="15616" width="9.140625" style="121"/>
    <col min="15617" max="15617" width="6.28515625" style="121" customWidth="1"/>
    <col min="15618" max="15620" width="10.85546875" style="121" customWidth="1"/>
    <col min="15621" max="15621" width="13.28515625" style="121" customWidth="1"/>
    <col min="15622" max="15622" width="15.42578125" style="121" customWidth="1"/>
    <col min="15623" max="15624" width="16.85546875" style="121" customWidth="1"/>
    <col min="15625" max="15872" width="9.140625" style="121"/>
    <col min="15873" max="15873" width="6.28515625" style="121" customWidth="1"/>
    <col min="15874" max="15876" width="10.85546875" style="121" customWidth="1"/>
    <col min="15877" max="15877" width="13.28515625" style="121" customWidth="1"/>
    <col min="15878" max="15878" width="15.42578125" style="121" customWidth="1"/>
    <col min="15879" max="15880" width="16.85546875" style="121" customWidth="1"/>
    <col min="15881" max="16128" width="9.140625" style="121"/>
    <col min="16129" max="16129" width="6.28515625" style="121" customWidth="1"/>
    <col min="16130" max="16132" width="10.85546875" style="121" customWidth="1"/>
    <col min="16133" max="16133" width="13.28515625" style="121" customWidth="1"/>
    <col min="16134" max="16134" width="15.42578125" style="121" customWidth="1"/>
    <col min="16135" max="16136" width="16.85546875" style="121" customWidth="1"/>
    <col min="16137" max="16384" width="9.140625" style="121"/>
  </cols>
  <sheetData>
    <row r="1" spans="1:7" s="95" customFormat="1" ht="15.75" thickBot="1" x14ac:dyDescent="0.3">
      <c r="A1" s="217" t="s">
        <v>70</v>
      </c>
      <c r="B1" s="217"/>
      <c r="C1" s="217"/>
      <c r="D1" s="217"/>
      <c r="E1" s="217"/>
    </row>
    <row r="2" spans="1:7" s="100" customFormat="1" ht="33.75" thickBot="1" x14ac:dyDescent="0.3">
      <c r="A2" s="96" t="s">
        <v>18</v>
      </c>
      <c r="B2" s="97" t="s">
        <v>71</v>
      </c>
      <c r="C2" s="97" t="s">
        <v>72</v>
      </c>
      <c r="D2" s="98" t="s">
        <v>73</v>
      </c>
      <c r="E2" s="99" t="s">
        <v>74</v>
      </c>
      <c r="G2" s="101"/>
    </row>
    <row r="3" spans="1:7" s="100" customFormat="1" ht="18" x14ac:dyDescent="0.25">
      <c r="A3" s="102">
        <v>1</v>
      </c>
      <c r="B3" s="103" t="s">
        <v>75</v>
      </c>
      <c r="C3" s="103" t="s">
        <v>76</v>
      </c>
      <c r="D3" s="104" t="s">
        <v>77</v>
      </c>
      <c r="E3" s="105">
        <v>2</v>
      </c>
    </row>
    <row r="4" spans="1:7" s="100" customFormat="1" ht="18" x14ac:dyDescent="0.25">
      <c r="A4" s="106">
        <v>2</v>
      </c>
      <c r="B4" s="107" t="s">
        <v>78</v>
      </c>
      <c r="C4" s="107" t="s">
        <v>79</v>
      </c>
      <c r="D4" s="108" t="s">
        <v>77</v>
      </c>
      <c r="E4" s="109">
        <v>1</v>
      </c>
    </row>
    <row r="5" spans="1:7" s="100" customFormat="1" ht="18" x14ac:dyDescent="0.25">
      <c r="A5" s="106">
        <v>3</v>
      </c>
      <c r="B5" s="107" t="s">
        <v>80</v>
      </c>
      <c r="C5" s="107" t="s">
        <v>81</v>
      </c>
      <c r="D5" s="108" t="s">
        <v>82</v>
      </c>
      <c r="E5" s="109">
        <v>3</v>
      </c>
    </row>
    <row r="6" spans="1:7" s="100" customFormat="1" ht="18" x14ac:dyDescent="0.25">
      <c r="A6" s="106">
        <v>4</v>
      </c>
      <c r="B6" s="107" t="s">
        <v>75</v>
      </c>
      <c r="C6" s="107" t="s">
        <v>81</v>
      </c>
      <c r="D6" s="108" t="s">
        <v>77</v>
      </c>
      <c r="E6" s="109">
        <v>2</v>
      </c>
    </row>
    <row r="7" spans="1:7" s="100" customFormat="1" ht="18" x14ac:dyDescent="0.25">
      <c r="A7" s="106">
        <v>5</v>
      </c>
      <c r="B7" s="107" t="s">
        <v>78</v>
      </c>
      <c r="C7" s="107" t="s">
        <v>76</v>
      </c>
      <c r="D7" s="108" t="s">
        <v>77</v>
      </c>
      <c r="E7" s="109">
        <v>2</v>
      </c>
    </row>
    <row r="8" spans="1:7" s="100" customFormat="1" ht="18" x14ac:dyDescent="0.25">
      <c r="A8" s="106">
        <v>6</v>
      </c>
      <c r="B8" s="107" t="s">
        <v>80</v>
      </c>
      <c r="C8" s="107" t="s">
        <v>79</v>
      </c>
      <c r="D8" s="108" t="s">
        <v>82</v>
      </c>
      <c r="E8" s="109">
        <v>3</v>
      </c>
    </row>
    <row r="9" spans="1:7" s="100" customFormat="1" ht="18" x14ac:dyDescent="0.25">
      <c r="A9" s="106">
        <v>7</v>
      </c>
      <c r="B9" s="107" t="s">
        <v>75</v>
      </c>
      <c r="C9" s="107" t="s">
        <v>79</v>
      </c>
      <c r="D9" s="108" t="s">
        <v>77</v>
      </c>
      <c r="E9" s="109">
        <v>2</v>
      </c>
    </row>
    <row r="10" spans="1:7" s="100" customFormat="1" ht="18" x14ac:dyDescent="0.25">
      <c r="A10" s="106">
        <v>8</v>
      </c>
      <c r="B10" s="107" t="s">
        <v>78</v>
      </c>
      <c r="C10" s="107" t="s">
        <v>81</v>
      </c>
      <c r="D10" s="108" t="s">
        <v>77</v>
      </c>
      <c r="E10" s="109">
        <v>4</v>
      </c>
    </row>
    <row r="11" spans="1:7" s="100" customFormat="1" ht="18.75" thickBot="1" x14ac:dyDescent="0.3">
      <c r="A11" s="110">
        <v>9</v>
      </c>
      <c r="B11" s="111" t="s">
        <v>80</v>
      </c>
      <c r="C11" s="111" t="s">
        <v>76</v>
      </c>
      <c r="D11" s="112" t="s">
        <v>82</v>
      </c>
      <c r="E11" s="113">
        <v>3</v>
      </c>
    </row>
    <row r="12" spans="1:7" s="100" customFormat="1" ht="17.25" thickBot="1" x14ac:dyDescent="0.3">
      <c r="A12" s="114"/>
      <c r="B12" s="115"/>
      <c r="C12" s="115"/>
      <c r="D12" s="116"/>
      <c r="E12" s="116"/>
    </row>
    <row r="13" spans="1:7" s="95" customFormat="1" ht="16.5" x14ac:dyDescent="0.25">
      <c r="A13" s="117">
        <f>COUNTIF(D3:D11,"4ga")</f>
        <v>6</v>
      </c>
      <c r="B13" s="218" t="s">
        <v>83</v>
      </c>
      <c r="C13" s="218"/>
      <c r="D13" s="218"/>
      <c r="E13" s="219"/>
    </row>
    <row r="14" spans="1:7" s="95" customFormat="1" ht="16.5" x14ac:dyDescent="0.25">
      <c r="A14" s="118">
        <f>COUNTIF(D3:D11,"4gb")</f>
        <v>3</v>
      </c>
      <c r="B14" s="220" t="s">
        <v>84</v>
      </c>
      <c r="C14" s="221"/>
      <c r="D14" s="221"/>
      <c r="E14" s="222"/>
    </row>
    <row r="15" spans="1:7" s="95" customFormat="1" ht="16.5" x14ac:dyDescent="0.25">
      <c r="A15" s="119">
        <f>SUMIF(D3:D11,"4ga",E3:E11)</f>
        <v>13</v>
      </c>
      <c r="B15" s="220" t="s">
        <v>85</v>
      </c>
      <c r="C15" s="221"/>
      <c r="D15" s="221"/>
      <c r="E15" s="222"/>
    </row>
    <row r="16" spans="1:7" s="95" customFormat="1" ht="17.25" thickBot="1" x14ac:dyDescent="0.3">
      <c r="A16" s="120">
        <f>SUMIF(D3:D11,"4gb",E3:E11)</f>
        <v>9</v>
      </c>
      <c r="B16" s="223" t="s">
        <v>86</v>
      </c>
      <c r="C16" s="224"/>
      <c r="D16" s="224"/>
      <c r="E16" s="225"/>
    </row>
    <row r="21" spans="2:3" ht="17.25" x14ac:dyDescent="0.3">
      <c r="B21" s="195" t="s">
        <v>159</v>
      </c>
      <c r="C21" s="196" t="s">
        <v>164</v>
      </c>
    </row>
    <row r="22" spans="2:3" ht="17.25" x14ac:dyDescent="0.3">
      <c r="B22" s="195" t="s">
        <v>187</v>
      </c>
      <c r="C22" s="196" t="s">
        <v>188</v>
      </c>
    </row>
  </sheetData>
  <mergeCells count="5">
    <mergeCell ref="A1:E1"/>
    <mergeCell ref="B13:E13"/>
    <mergeCell ref="B14:E14"/>
    <mergeCell ref="B15:E15"/>
    <mergeCell ref="B16:E1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7"/>
  <sheetViews>
    <sheetView workbookViewId="0">
      <selection activeCell="C15" sqref="C15"/>
    </sheetView>
  </sheetViews>
  <sheetFormatPr defaultRowHeight="16.5" x14ac:dyDescent="0.3"/>
  <cols>
    <col min="1" max="1" width="12.140625" style="8" customWidth="1"/>
    <col min="2" max="2" width="18.85546875" style="8" customWidth="1"/>
    <col min="3" max="3" width="15.28515625" style="8" customWidth="1"/>
    <col min="4" max="5" width="16.85546875" style="8" customWidth="1"/>
    <col min="6" max="9" width="9.140625" style="8"/>
    <col min="10" max="10" width="17.28515625" style="8" bestFit="1" customWidth="1"/>
    <col min="11" max="256" width="9.140625" style="8"/>
    <col min="257" max="257" width="12.140625" style="8" customWidth="1"/>
    <col min="258" max="258" width="18.85546875" style="8" customWidth="1"/>
    <col min="259" max="259" width="15.28515625" style="8" customWidth="1"/>
    <col min="260" max="261" width="16.85546875" style="8" customWidth="1"/>
    <col min="262" max="512" width="9.140625" style="8"/>
    <col min="513" max="513" width="12.140625" style="8" customWidth="1"/>
    <col min="514" max="514" width="18.85546875" style="8" customWidth="1"/>
    <col min="515" max="515" width="15.28515625" style="8" customWidth="1"/>
    <col min="516" max="517" width="16.85546875" style="8" customWidth="1"/>
    <col min="518" max="768" width="9.140625" style="8"/>
    <col min="769" max="769" width="12.140625" style="8" customWidth="1"/>
    <col min="770" max="770" width="18.85546875" style="8" customWidth="1"/>
    <col min="771" max="771" width="15.28515625" style="8" customWidth="1"/>
    <col min="772" max="773" width="16.85546875" style="8" customWidth="1"/>
    <col min="774" max="1024" width="9.140625" style="8"/>
    <col min="1025" max="1025" width="12.140625" style="8" customWidth="1"/>
    <col min="1026" max="1026" width="18.85546875" style="8" customWidth="1"/>
    <col min="1027" max="1027" width="15.28515625" style="8" customWidth="1"/>
    <col min="1028" max="1029" width="16.85546875" style="8" customWidth="1"/>
    <col min="1030" max="1280" width="9.140625" style="8"/>
    <col min="1281" max="1281" width="12.140625" style="8" customWidth="1"/>
    <col min="1282" max="1282" width="18.85546875" style="8" customWidth="1"/>
    <col min="1283" max="1283" width="15.28515625" style="8" customWidth="1"/>
    <col min="1284" max="1285" width="16.85546875" style="8" customWidth="1"/>
    <col min="1286" max="1536" width="9.140625" style="8"/>
    <col min="1537" max="1537" width="12.140625" style="8" customWidth="1"/>
    <col min="1538" max="1538" width="18.85546875" style="8" customWidth="1"/>
    <col min="1539" max="1539" width="15.28515625" style="8" customWidth="1"/>
    <col min="1540" max="1541" width="16.85546875" style="8" customWidth="1"/>
    <col min="1542" max="1792" width="9.140625" style="8"/>
    <col min="1793" max="1793" width="12.140625" style="8" customWidth="1"/>
    <col min="1794" max="1794" width="18.85546875" style="8" customWidth="1"/>
    <col min="1795" max="1795" width="15.28515625" style="8" customWidth="1"/>
    <col min="1796" max="1797" width="16.85546875" style="8" customWidth="1"/>
    <col min="1798" max="2048" width="9.140625" style="8"/>
    <col min="2049" max="2049" width="12.140625" style="8" customWidth="1"/>
    <col min="2050" max="2050" width="18.85546875" style="8" customWidth="1"/>
    <col min="2051" max="2051" width="15.28515625" style="8" customWidth="1"/>
    <col min="2052" max="2053" width="16.85546875" style="8" customWidth="1"/>
    <col min="2054" max="2304" width="9.140625" style="8"/>
    <col min="2305" max="2305" width="12.140625" style="8" customWidth="1"/>
    <col min="2306" max="2306" width="18.85546875" style="8" customWidth="1"/>
    <col min="2307" max="2307" width="15.28515625" style="8" customWidth="1"/>
    <col min="2308" max="2309" width="16.85546875" style="8" customWidth="1"/>
    <col min="2310" max="2560" width="9.140625" style="8"/>
    <col min="2561" max="2561" width="12.140625" style="8" customWidth="1"/>
    <col min="2562" max="2562" width="18.85546875" style="8" customWidth="1"/>
    <col min="2563" max="2563" width="15.28515625" style="8" customWidth="1"/>
    <col min="2564" max="2565" width="16.85546875" style="8" customWidth="1"/>
    <col min="2566" max="2816" width="9.140625" style="8"/>
    <col min="2817" max="2817" width="12.140625" style="8" customWidth="1"/>
    <col min="2818" max="2818" width="18.85546875" style="8" customWidth="1"/>
    <col min="2819" max="2819" width="15.28515625" style="8" customWidth="1"/>
    <col min="2820" max="2821" width="16.85546875" style="8" customWidth="1"/>
    <col min="2822" max="3072" width="9.140625" style="8"/>
    <col min="3073" max="3073" width="12.140625" style="8" customWidth="1"/>
    <col min="3074" max="3074" width="18.85546875" style="8" customWidth="1"/>
    <col min="3075" max="3075" width="15.28515625" style="8" customWidth="1"/>
    <col min="3076" max="3077" width="16.85546875" style="8" customWidth="1"/>
    <col min="3078" max="3328" width="9.140625" style="8"/>
    <col min="3329" max="3329" width="12.140625" style="8" customWidth="1"/>
    <col min="3330" max="3330" width="18.85546875" style="8" customWidth="1"/>
    <col min="3331" max="3331" width="15.28515625" style="8" customWidth="1"/>
    <col min="3332" max="3333" width="16.85546875" style="8" customWidth="1"/>
    <col min="3334" max="3584" width="9.140625" style="8"/>
    <col min="3585" max="3585" width="12.140625" style="8" customWidth="1"/>
    <col min="3586" max="3586" width="18.85546875" style="8" customWidth="1"/>
    <col min="3587" max="3587" width="15.28515625" style="8" customWidth="1"/>
    <col min="3588" max="3589" width="16.85546875" style="8" customWidth="1"/>
    <col min="3590" max="3840" width="9.140625" style="8"/>
    <col min="3841" max="3841" width="12.140625" style="8" customWidth="1"/>
    <col min="3842" max="3842" width="18.85546875" style="8" customWidth="1"/>
    <col min="3843" max="3843" width="15.28515625" style="8" customWidth="1"/>
    <col min="3844" max="3845" width="16.85546875" style="8" customWidth="1"/>
    <col min="3846" max="4096" width="9.140625" style="8"/>
    <col min="4097" max="4097" width="12.140625" style="8" customWidth="1"/>
    <col min="4098" max="4098" width="18.85546875" style="8" customWidth="1"/>
    <col min="4099" max="4099" width="15.28515625" style="8" customWidth="1"/>
    <col min="4100" max="4101" width="16.85546875" style="8" customWidth="1"/>
    <col min="4102" max="4352" width="9.140625" style="8"/>
    <col min="4353" max="4353" width="12.140625" style="8" customWidth="1"/>
    <col min="4354" max="4354" width="18.85546875" style="8" customWidth="1"/>
    <col min="4355" max="4355" width="15.28515625" style="8" customWidth="1"/>
    <col min="4356" max="4357" width="16.85546875" style="8" customWidth="1"/>
    <col min="4358" max="4608" width="9.140625" style="8"/>
    <col min="4609" max="4609" width="12.140625" style="8" customWidth="1"/>
    <col min="4610" max="4610" width="18.85546875" style="8" customWidth="1"/>
    <col min="4611" max="4611" width="15.28515625" style="8" customWidth="1"/>
    <col min="4612" max="4613" width="16.85546875" style="8" customWidth="1"/>
    <col min="4614" max="4864" width="9.140625" style="8"/>
    <col min="4865" max="4865" width="12.140625" style="8" customWidth="1"/>
    <col min="4866" max="4866" width="18.85546875" style="8" customWidth="1"/>
    <col min="4867" max="4867" width="15.28515625" style="8" customWidth="1"/>
    <col min="4868" max="4869" width="16.85546875" style="8" customWidth="1"/>
    <col min="4870" max="5120" width="9.140625" style="8"/>
    <col min="5121" max="5121" width="12.140625" style="8" customWidth="1"/>
    <col min="5122" max="5122" width="18.85546875" style="8" customWidth="1"/>
    <col min="5123" max="5123" width="15.28515625" style="8" customWidth="1"/>
    <col min="5124" max="5125" width="16.85546875" style="8" customWidth="1"/>
    <col min="5126" max="5376" width="9.140625" style="8"/>
    <col min="5377" max="5377" width="12.140625" style="8" customWidth="1"/>
    <col min="5378" max="5378" width="18.85546875" style="8" customWidth="1"/>
    <col min="5379" max="5379" width="15.28515625" style="8" customWidth="1"/>
    <col min="5380" max="5381" width="16.85546875" style="8" customWidth="1"/>
    <col min="5382" max="5632" width="9.140625" style="8"/>
    <col min="5633" max="5633" width="12.140625" style="8" customWidth="1"/>
    <col min="5634" max="5634" width="18.85546875" style="8" customWidth="1"/>
    <col min="5635" max="5635" width="15.28515625" style="8" customWidth="1"/>
    <col min="5636" max="5637" width="16.85546875" style="8" customWidth="1"/>
    <col min="5638" max="5888" width="9.140625" style="8"/>
    <col min="5889" max="5889" width="12.140625" style="8" customWidth="1"/>
    <col min="5890" max="5890" width="18.85546875" style="8" customWidth="1"/>
    <col min="5891" max="5891" width="15.28515625" style="8" customWidth="1"/>
    <col min="5892" max="5893" width="16.85546875" style="8" customWidth="1"/>
    <col min="5894" max="6144" width="9.140625" style="8"/>
    <col min="6145" max="6145" width="12.140625" style="8" customWidth="1"/>
    <col min="6146" max="6146" width="18.85546875" style="8" customWidth="1"/>
    <col min="6147" max="6147" width="15.28515625" style="8" customWidth="1"/>
    <col min="6148" max="6149" width="16.85546875" style="8" customWidth="1"/>
    <col min="6150" max="6400" width="9.140625" style="8"/>
    <col min="6401" max="6401" width="12.140625" style="8" customWidth="1"/>
    <col min="6402" max="6402" width="18.85546875" style="8" customWidth="1"/>
    <col min="6403" max="6403" width="15.28515625" style="8" customWidth="1"/>
    <col min="6404" max="6405" width="16.85546875" style="8" customWidth="1"/>
    <col min="6406" max="6656" width="9.140625" style="8"/>
    <col min="6657" max="6657" width="12.140625" style="8" customWidth="1"/>
    <col min="6658" max="6658" width="18.85546875" style="8" customWidth="1"/>
    <col min="6659" max="6659" width="15.28515625" style="8" customWidth="1"/>
    <col min="6660" max="6661" width="16.85546875" style="8" customWidth="1"/>
    <col min="6662" max="6912" width="9.140625" style="8"/>
    <col min="6913" max="6913" width="12.140625" style="8" customWidth="1"/>
    <col min="6914" max="6914" width="18.85546875" style="8" customWidth="1"/>
    <col min="6915" max="6915" width="15.28515625" style="8" customWidth="1"/>
    <col min="6916" max="6917" width="16.85546875" style="8" customWidth="1"/>
    <col min="6918" max="7168" width="9.140625" style="8"/>
    <col min="7169" max="7169" width="12.140625" style="8" customWidth="1"/>
    <col min="7170" max="7170" width="18.85546875" style="8" customWidth="1"/>
    <col min="7171" max="7171" width="15.28515625" style="8" customWidth="1"/>
    <col min="7172" max="7173" width="16.85546875" style="8" customWidth="1"/>
    <col min="7174" max="7424" width="9.140625" style="8"/>
    <col min="7425" max="7425" width="12.140625" style="8" customWidth="1"/>
    <col min="7426" max="7426" width="18.85546875" style="8" customWidth="1"/>
    <col min="7427" max="7427" width="15.28515625" style="8" customWidth="1"/>
    <col min="7428" max="7429" width="16.85546875" style="8" customWidth="1"/>
    <col min="7430" max="7680" width="9.140625" style="8"/>
    <col min="7681" max="7681" width="12.140625" style="8" customWidth="1"/>
    <col min="7682" max="7682" width="18.85546875" style="8" customWidth="1"/>
    <col min="7683" max="7683" width="15.28515625" style="8" customWidth="1"/>
    <col min="7684" max="7685" width="16.85546875" style="8" customWidth="1"/>
    <col min="7686" max="7936" width="9.140625" style="8"/>
    <col min="7937" max="7937" width="12.140625" style="8" customWidth="1"/>
    <col min="7938" max="7938" width="18.85546875" style="8" customWidth="1"/>
    <col min="7939" max="7939" width="15.28515625" style="8" customWidth="1"/>
    <col min="7940" max="7941" width="16.85546875" style="8" customWidth="1"/>
    <col min="7942" max="8192" width="9.140625" style="8"/>
    <col min="8193" max="8193" width="12.140625" style="8" customWidth="1"/>
    <col min="8194" max="8194" width="18.85546875" style="8" customWidth="1"/>
    <col min="8195" max="8195" width="15.28515625" style="8" customWidth="1"/>
    <col min="8196" max="8197" width="16.85546875" style="8" customWidth="1"/>
    <col min="8198" max="8448" width="9.140625" style="8"/>
    <col min="8449" max="8449" width="12.140625" style="8" customWidth="1"/>
    <col min="8450" max="8450" width="18.85546875" style="8" customWidth="1"/>
    <col min="8451" max="8451" width="15.28515625" style="8" customWidth="1"/>
    <col min="8452" max="8453" width="16.85546875" style="8" customWidth="1"/>
    <col min="8454" max="8704" width="9.140625" style="8"/>
    <col min="8705" max="8705" width="12.140625" style="8" customWidth="1"/>
    <col min="8706" max="8706" width="18.85546875" style="8" customWidth="1"/>
    <col min="8707" max="8707" width="15.28515625" style="8" customWidth="1"/>
    <col min="8708" max="8709" width="16.85546875" style="8" customWidth="1"/>
    <col min="8710" max="8960" width="9.140625" style="8"/>
    <col min="8961" max="8961" width="12.140625" style="8" customWidth="1"/>
    <col min="8962" max="8962" width="18.85546875" style="8" customWidth="1"/>
    <col min="8963" max="8963" width="15.28515625" style="8" customWidth="1"/>
    <col min="8964" max="8965" width="16.85546875" style="8" customWidth="1"/>
    <col min="8966" max="9216" width="9.140625" style="8"/>
    <col min="9217" max="9217" width="12.140625" style="8" customWidth="1"/>
    <col min="9218" max="9218" width="18.85546875" style="8" customWidth="1"/>
    <col min="9219" max="9219" width="15.28515625" style="8" customWidth="1"/>
    <col min="9220" max="9221" width="16.85546875" style="8" customWidth="1"/>
    <col min="9222" max="9472" width="9.140625" style="8"/>
    <col min="9473" max="9473" width="12.140625" style="8" customWidth="1"/>
    <col min="9474" max="9474" width="18.85546875" style="8" customWidth="1"/>
    <col min="9475" max="9475" width="15.28515625" style="8" customWidth="1"/>
    <col min="9476" max="9477" width="16.85546875" style="8" customWidth="1"/>
    <col min="9478" max="9728" width="9.140625" style="8"/>
    <col min="9729" max="9729" width="12.140625" style="8" customWidth="1"/>
    <col min="9730" max="9730" width="18.85546875" style="8" customWidth="1"/>
    <col min="9731" max="9731" width="15.28515625" style="8" customWidth="1"/>
    <col min="9732" max="9733" width="16.85546875" style="8" customWidth="1"/>
    <col min="9734" max="9984" width="9.140625" style="8"/>
    <col min="9985" max="9985" width="12.140625" style="8" customWidth="1"/>
    <col min="9986" max="9986" width="18.85546875" style="8" customWidth="1"/>
    <col min="9987" max="9987" width="15.28515625" style="8" customWidth="1"/>
    <col min="9988" max="9989" width="16.85546875" style="8" customWidth="1"/>
    <col min="9990" max="10240" width="9.140625" style="8"/>
    <col min="10241" max="10241" width="12.140625" style="8" customWidth="1"/>
    <col min="10242" max="10242" width="18.85546875" style="8" customWidth="1"/>
    <col min="10243" max="10243" width="15.28515625" style="8" customWidth="1"/>
    <col min="10244" max="10245" width="16.85546875" style="8" customWidth="1"/>
    <col min="10246" max="10496" width="9.140625" style="8"/>
    <col min="10497" max="10497" width="12.140625" style="8" customWidth="1"/>
    <col min="10498" max="10498" width="18.85546875" style="8" customWidth="1"/>
    <col min="10499" max="10499" width="15.28515625" style="8" customWidth="1"/>
    <col min="10500" max="10501" width="16.85546875" style="8" customWidth="1"/>
    <col min="10502" max="10752" width="9.140625" style="8"/>
    <col min="10753" max="10753" width="12.140625" style="8" customWidth="1"/>
    <col min="10754" max="10754" width="18.85546875" style="8" customWidth="1"/>
    <col min="10755" max="10755" width="15.28515625" style="8" customWidth="1"/>
    <col min="10756" max="10757" width="16.85546875" style="8" customWidth="1"/>
    <col min="10758" max="11008" width="9.140625" style="8"/>
    <col min="11009" max="11009" width="12.140625" style="8" customWidth="1"/>
    <col min="11010" max="11010" width="18.85546875" style="8" customWidth="1"/>
    <col min="11011" max="11011" width="15.28515625" style="8" customWidth="1"/>
    <col min="11012" max="11013" width="16.85546875" style="8" customWidth="1"/>
    <col min="11014" max="11264" width="9.140625" style="8"/>
    <col min="11265" max="11265" width="12.140625" style="8" customWidth="1"/>
    <col min="11266" max="11266" width="18.85546875" style="8" customWidth="1"/>
    <col min="11267" max="11267" width="15.28515625" style="8" customWidth="1"/>
    <col min="11268" max="11269" width="16.85546875" style="8" customWidth="1"/>
    <col min="11270" max="11520" width="9.140625" style="8"/>
    <col min="11521" max="11521" width="12.140625" style="8" customWidth="1"/>
    <col min="11522" max="11522" width="18.85546875" style="8" customWidth="1"/>
    <col min="11523" max="11523" width="15.28515625" style="8" customWidth="1"/>
    <col min="11524" max="11525" width="16.85546875" style="8" customWidth="1"/>
    <col min="11526" max="11776" width="9.140625" style="8"/>
    <col min="11777" max="11777" width="12.140625" style="8" customWidth="1"/>
    <col min="11778" max="11778" width="18.85546875" style="8" customWidth="1"/>
    <col min="11779" max="11779" width="15.28515625" style="8" customWidth="1"/>
    <col min="11780" max="11781" width="16.85546875" style="8" customWidth="1"/>
    <col min="11782" max="12032" width="9.140625" style="8"/>
    <col min="12033" max="12033" width="12.140625" style="8" customWidth="1"/>
    <col min="12034" max="12034" width="18.85546875" style="8" customWidth="1"/>
    <col min="12035" max="12035" width="15.28515625" style="8" customWidth="1"/>
    <col min="12036" max="12037" width="16.85546875" style="8" customWidth="1"/>
    <col min="12038" max="12288" width="9.140625" style="8"/>
    <col min="12289" max="12289" width="12.140625" style="8" customWidth="1"/>
    <col min="12290" max="12290" width="18.85546875" style="8" customWidth="1"/>
    <col min="12291" max="12291" width="15.28515625" style="8" customWidth="1"/>
    <col min="12292" max="12293" width="16.85546875" style="8" customWidth="1"/>
    <col min="12294" max="12544" width="9.140625" style="8"/>
    <col min="12545" max="12545" width="12.140625" style="8" customWidth="1"/>
    <col min="12546" max="12546" width="18.85546875" style="8" customWidth="1"/>
    <col min="12547" max="12547" width="15.28515625" style="8" customWidth="1"/>
    <col min="12548" max="12549" width="16.85546875" style="8" customWidth="1"/>
    <col min="12550" max="12800" width="9.140625" style="8"/>
    <col min="12801" max="12801" width="12.140625" style="8" customWidth="1"/>
    <col min="12802" max="12802" width="18.85546875" style="8" customWidth="1"/>
    <col min="12803" max="12803" width="15.28515625" style="8" customWidth="1"/>
    <col min="12804" max="12805" width="16.85546875" style="8" customWidth="1"/>
    <col min="12806" max="13056" width="9.140625" style="8"/>
    <col min="13057" max="13057" width="12.140625" style="8" customWidth="1"/>
    <col min="13058" max="13058" width="18.85546875" style="8" customWidth="1"/>
    <col min="13059" max="13059" width="15.28515625" style="8" customWidth="1"/>
    <col min="13060" max="13061" width="16.85546875" style="8" customWidth="1"/>
    <col min="13062" max="13312" width="9.140625" style="8"/>
    <col min="13313" max="13313" width="12.140625" style="8" customWidth="1"/>
    <col min="13314" max="13314" width="18.85546875" style="8" customWidth="1"/>
    <col min="13315" max="13315" width="15.28515625" style="8" customWidth="1"/>
    <col min="13316" max="13317" width="16.85546875" style="8" customWidth="1"/>
    <col min="13318" max="13568" width="9.140625" style="8"/>
    <col min="13569" max="13569" width="12.140625" style="8" customWidth="1"/>
    <col min="13570" max="13570" width="18.85546875" style="8" customWidth="1"/>
    <col min="13571" max="13571" width="15.28515625" style="8" customWidth="1"/>
    <col min="13572" max="13573" width="16.85546875" style="8" customWidth="1"/>
    <col min="13574" max="13824" width="9.140625" style="8"/>
    <col min="13825" max="13825" width="12.140625" style="8" customWidth="1"/>
    <col min="13826" max="13826" width="18.85546875" style="8" customWidth="1"/>
    <col min="13827" max="13827" width="15.28515625" style="8" customWidth="1"/>
    <col min="13828" max="13829" width="16.85546875" style="8" customWidth="1"/>
    <col min="13830" max="14080" width="9.140625" style="8"/>
    <col min="14081" max="14081" width="12.140625" style="8" customWidth="1"/>
    <col min="14082" max="14082" width="18.85546875" style="8" customWidth="1"/>
    <col min="14083" max="14083" width="15.28515625" style="8" customWidth="1"/>
    <col min="14084" max="14085" width="16.85546875" style="8" customWidth="1"/>
    <col min="14086" max="14336" width="9.140625" style="8"/>
    <col min="14337" max="14337" width="12.140625" style="8" customWidth="1"/>
    <col min="14338" max="14338" width="18.85546875" style="8" customWidth="1"/>
    <col min="14339" max="14339" width="15.28515625" style="8" customWidth="1"/>
    <col min="14340" max="14341" width="16.85546875" style="8" customWidth="1"/>
    <col min="14342" max="14592" width="9.140625" style="8"/>
    <col min="14593" max="14593" width="12.140625" style="8" customWidth="1"/>
    <col min="14594" max="14594" width="18.85546875" style="8" customWidth="1"/>
    <col min="14595" max="14595" width="15.28515625" style="8" customWidth="1"/>
    <col min="14596" max="14597" width="16.85546875" style="8" customWidth="1"/>
    <col min="14598" max="14848" width="9.140625" style="8"/>
    <col min="14849" max="14849" width="12.140625" style="8" customWidth="1"/>
    <col min="14850" max="14850" width="18.85546875" style="8" customWidth="1"/>
    <col min="14851" max="14851" width="15.28515625" style="8" customWidth="1"/>
    <col min="14852" max="14853" width="16.85546875" style="8" customWidth="1"/>
    <col min="14854" max="15104" width="9.140625" style="8"/>
    <col min="15105" max="15105" width="12.140625" style="8" customWidth="1"/>
    <col min="15106" max="15106" width="18.85546875" style="8" customWidth="1"/>
    <col min="15107" max="15107" width="15.28515625" style="8" customWidth="1"/>
    <col min="15108" max="15109" width="16.85546875" style="8" customWidth="1"/>
    <col min="15110" max="15360" width="9.140625" style="8"/>
    <col min="15361" max="15361" width="12.140625" style="8" customWidth="1"/>
    <col min="15362" max="15362" width="18.85546875" style="8" customWidth="1"/>
    <col min="15363" max="15363" width="15.28515625" style="8" customWidth="1"/>
    <col min="15364" max="15365" width="16.85546875" style="8" customWidth="1"/>
    <col min="15366" max="15616" width="9.140625" style="8"/>
    <col min="15617" max="15617" width="12.140625" style="8" customWidth="1"/>
    <col min="15618" max="15618" width="18.85546875" style="8" customWidth="1"/>
    <col min="15619" max="15619" width="15.28515625" style="8" customWidth="1"/>
    <col min="15620" max="15621" width="16.85546875" style="8" customWidth="1"/>
    <col min="15622" max="15872" width="9.140625" style="8"/>
    <col min="15873" max="15873" width="12.140625" style="8" customWidth="1"/>
    <col min="15874" max="15874" width="18.85546875" style="8" customWidth="1"/>
    <col min="15875" max="15875" width="15.28515625" style="8" customWidth="1"/>
    <col min="15876" max="15877" width="16.85546875" style="8" customWidth="1"/>
    <col min="15878" max="16128" width="9.140625" style="8"/>
    <col min="16129" max="16129" width="12.140625" style="8" customWidth="1"/>
    <col min="16130" max="16130" width="18.85546875" style="8" customWidth="1"/>
    <col min="16131" max="16131" width="15.28515625" style="8" customWidth="1"/>
    <col min="16132" max="16133" width="16.85546875" style="8" customWidth="1"/>
    <col min="16134" max="16384" width="9.140625" style="8"/>
  </cols>
  <sheetData>
    <row r="1" spans="1:11" ht="17.25" thickBot="1" x14ac:dyDescent="0.35">
      <c r="A1" s="226" t="s">
        <v>87</v>
      </c>
      <c r="B1" s="226"/>
      <c r="C1" s="226"/>
      <c r="D1" s="122"/>
    </row>
    <row r="2" spans="1:11" s="122" customFormat="1" ht="50.25" thickBot="1" x14ac:dyDescent="0.35">
      <c r="A2" s="123" t="s">
        <v>73</v>
      </c>
      <c r="B2" s="124" t="s">
        <v>88</v>
      </c>
      <c r="C2" s="125" t="s">
        <v>89</v>
      </c>
    </row>
    <row r="3" spans="1:11" s="122" customFormat="1" x14ac:dyDescent="0.3">
      <c r="A3" s="126" t="s">
        <v>90</v>
      </c>
      <c r="B3" s="127">
        <v>6.1449999999999996</v>
      </c>
      <c r="C3" s="128">
        <f>ROUND(B3,1)</f>
        <v>6.1</v>
      </c>
    </row>
    <row r="4" spans="1:11" s="122" customFormat="1" x14ac:dyDescent="0.3">
      <c r="A4" s="129" t="s">
        <v>91</v>
      </c>
      <c r="B4" s="130">
        <v>9.1980000000000004</v>
      </c>
      <c r="C4" s="128">
        <f t="shared" ref="C4:C10" si="0">ROUND(B4,1)</f>
        <v>9.1999999999999993</v>
      </c>
    </row>
    <row r="5" spans="1:11" s="122" customFormat="1" x14ac:dyDescent="0.3">
      <c r="A5" s="129" t="s">
        <v>92</v>
      </c>
      <c r="B5" s="130">
        <v>9.5455000000000005</v>
      </c>
      <c r="C5" s="128">
        <f t="shared" si="0"/>
        <v>9.5</v>
      </c>
    </row>
    <row r="6" spans="1:11" s="122" customFormat="1" x14ac:dyDescent="0.3">
      <c r="A6" s="129" t="s">
        <v>93</v>
      </c>
      <c r="B6" s="130">
        <v>7.7889999999999997</v>
      </c>
      <c r="C6" s="128">
        <f t="shared" si="0"/>
        <v>7.8</v>
      </c>
    </row>
    <row r="7" spans="1:11" s="122" customFormat="1" x14ac:dyDescent="0.3">
      <c r="A7" s="129" t="s">
        <v>94</v>
      </c>
      <c r="B7" s="130">
        <v>8.4120000000000008</v>
      </c>
      <c r="C7" s="128">
        <f t="shared" si="0"/>
        <v>8.4</v>
      </c>
    </row>
    <row r="8" spans="1:11" s="122" customFormat="1" x14ac:dyDescent="0.3">
      <c r="A8" s="129" t="s">
        <v>95</v>
      </c>
      <c r="B8" s="130">
        <v>5.9109999999999996</v>
      </c>
      <c r="C8" s="128">
        <f t="shared" si="0"/>
        <v>5.9</v>
      </c>
    </row>
    <row r="9" spans="1:11" s="122" customFormat="1" x14ac:dyDescent="0.3">
      <c r="A9" s="129" t="s">
        <v>96</v>
      </c>
      <c r="B9" s="130">
        <v>7.3330000000000002</v>
      </c>
      <c r="C9" s="128">
        <f t="shared" si="0"/>
        <v>7.3</v>
      </c>
    </row>
    <row r="10" spans="1:11" s="122" customFormat="1" ht="17.25" thickBot="1" x14ac:dyDescent="0.35">
      <c r="A10" s="131" t="s">
        <v>97</v>
      </c>
      <c r="B10" s="132">
        <v>6.9889999999999999</v>
      </c>
      <c r="C10" s="128">
        <f t="shared" si="0"/>
        <v>7</v>
      </c>
    </row>
    <row r="11" spans="1:11" s="122" customFormat="1" ht="19.5" thickBot="1" x14ac:dyDescent="0.35">
      <c r="A11" s="133"/>
      <c r="B11" s="134"/>
      <c r="C11" s="135"/>
      <c r="I11" s="172" t="s">
        <v>173</v>
      </c>
      <c r="J11"/>
      <c r="K11"/>
    </row>
    <row r="12" spans="1:11" s="122" customFormat="1" x14ac:dyDescent="0.3">
      <c r="A12" s="227" t="s">
        <v>98</v>
      </c>
      <c r="B12" s="228"/>
      <c r="C12" s="136">
        <f>AVERAGE(B3:B10)</f>
        <v>7.6653124999999998</v>
      </c>
      <c r="I12"/>
      <c r="J12" s="190" t="s">
        <v>174</v>
      </c>
      <c r="K12" s="191" t="s">
        <v>179</v>
      </c>
    </row>
    <row r="13" spans="1:11" s="122" customFormat="1" ht="31.5" customHeight="1" x14ac:dyDescent="0.3">
      <c r="A13" s="229" t="s">
        <v>99</v>
      </c>
      <c r="B13" s="221"/>
      <c r="C13" s="137">
        <f>COUNTIF(C3:C10,"&gt;8")</f>
        <v>3</v>
      </c>
      <c r="I13"/>
      <c r="J13" s="190" t="s">
        <v>175</v>
      </c>
      <c r="K13" s="191" t="s">
        <v>180</v>
      </c>
    </row>
    <row r="14" spans="1:11" s="122" customFormat="1" ht="33.75" customHeight="1" thickBot="1" x14ac:dyDescent="0.35">
      <c r="A14" s="230" t="s">
        <v>100</v>
      </c>
      <c r="B14" s="224"/>
      <c r="C14" s="138">
        <f>COUNTIF(C3:C10,"&lt;6")</f>
        <v>1</v>
      </c>
      <c r="I14"/>
      <c r="J14" s="190" t="s">
        <v>176</v>
      </c>
      <c r="K14" s="191" t="s">
        <v>181</v>
      </c>
    </row>
    <row r="15" spans="1:11" x14ac:dyDescent="0.3">
      <c r="I15"/>
      <c r="J15" s="190" t="s">
        <v>177</v>
      </c>
      <c r="K15" s="191" t="s">
        <v>182</v>
      </c>
    </row>
    <row r="16" spans="1:11" x14ac:dyDescent="0.3">
      <c r="I16"/>
      <c r="J16" s="190" t="s">
        <v>184</v>
      </c>
      <c r="K16" s="191" t="s">
        <v>185</v>
      </c>
    </row>
    <row r="17" spans="10:11" x14ac:dyDescent="0.3">
      <c r="J17" s="190" t="s">
        <v>178</v>
      </c>
      <c r="K17" s="191" t="s">
        <v>183</v>
      </c>
    </row>
  </sheetData>
  <mergeCells count="4">
    <mergeCell ref="A1:C1"/>
    <mergeCell ref="A12:B12"/>
    <mergeCell ref="A13:B13"/>
    <mergeCell ref="A14:B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"/>
  <sheetViews>
    <sheetView workbookViewId="0">
      <selection activeCell="E6" sqref="E6:E17"/>
    </sheetView>
  </sheetViews>
  <sheetFormatPr defaultRowHeight="15" x14ac:dyDescent="0.25"/>
  <cols>
    <col min="1" max="1" width="5.42578125" customWidth="1"/>
    <col min="2" max="2" width="17.28515625" customWidth="1"/>
    <col min="3" max="5" width="12.28515625" customWidth="1"/>
    <col min="257" max="257" width="5.42578125" customWidth="1"/>
    <col min="258" max="258" width="17.28515625" customWidth="1"/>
    <col min="259" max="261" width="12.28515625" customWidth="1"/>
    <col min="513" max="513" width="5.42578125" customWidth="1"/>
    <col min="514" max="514" width="17.28515625" customWidth="1"/>
    <col min="515" max="517" width="12.28515625" customWidth="1"/>
    <col min="769" max="769" width="5.42578125" customWidth="1"/>
    <col min="770" max="770" width="17.28515625" customWidth="1"/>
    <col min="771" max="773" width="12.28515625" customWidth="1"/>
    <col min="1025" max="1025" width="5.42578125" customWidth="1"/>
    <col min="1026" max="1026" width="17.28515625" customWidth="1"/>
    <col min="1027" max="1029" width="12.28515625" customWidth="1"/>
    <col min="1281" max="1281" width="5.42578125" customWidth="1"/>
    <col min="1282" max="1282" width="17.28515625" customWidth="1"/>
    <col min="1283" max="1285" width="12.28515625" customWidth="1"/>
    <col min="1537" max="1537" width="5.42578125" customWidth="1"/>
    <col min="1538" max="1538" width="17.28515625" customWidth="1"/>
    <col min="1539" max="1541" width="12.28515625" customWidth="1"/>
    <col min="1793" max="1793" width="5.42578125" customWidth="1"/>
    <col min="1794" max="1794" width="17.28515625" customWidth="1"/>
    <col min="1795" max="1797" width="12.28515625" customWidth="1"/>
    <col min="2049" max="2049" width="5.42578125" customWidth="1"/>
    <col min="2050" max="2050" width="17.28515625" customWidth="1"/>
    <col min="2051" max="2053" width="12.28515625" customWidth="1"/>
    <col min="2305" max="2305" width="5.42578125" customWidth="1"/>
    <col min="2306" max="2306" width="17.28515625" customWidth="1"/>
    <col min="2307" max="2309" width="12.28515625" customWidth="1"/>
    <col min="2561" max="2561" width="5.42578125" customWidth="1"/>
    <col min="2562" max="2562" width="17.28515625" customWidth="1"/>
    <col min="2563" max="2565" width="12.28515625" customWidth="1"/>
    <col min="2817" max="2817" width="5.42578125" customWidth="1"/>
    <col min="2818" max="2818" width="17.28515625" customWidth="1"/>
    <col min="2819" max="2821" width="12.28515625" customWidth="1"/>
    <col min="3073" max="3073" width="5.42578125" customWidth="1"/>
    <col min="3074" max="3074" width="17.28515625" customWidth="1"/>
    <col min="3075" max="3077" width="12.28515625" customWidth="1"/>
    <col min="3329" max="3329" width="5.42578125" customWidth="1"/>
    <col min="3330" max="3330" width="17.28515625" customWidth="1"/>
    <col min="3331" max="3333" width="12.28515625" customWidth="1"/>
    <col min="3585" max="3585" width="5.42578125" customWidth="1"/>
    <col min="3586" max="3586" width="17.28515625" customWidth="1"/>
    <col min="3587" max="3589" width="12.28515625" customWidth="1"/>
    <col min="3841" max="3841" width="5.42578125" customWidth="1"/>
    <col min="3842" max="3842" width="17.28515625" customWidth="1"/>
    <col min="3843" max="3845" width="12.28515625" customWidth="1"/>
    <col min="4097" max="4097" width="5.42578125" customWidth="1"/>
    <col min="4098" max="4098" width="17.28515625" customWidth="1"/>
    <col min="4099" max="4101" width="12.28515625" customWidth="1"/>
    <col min="4353" max="4353" width="5.42578125" customWidth="1"/>
    <col min="4354" max="4354" width="17.28515625" customWidth="1"/>
    <col min="4355" max="4357" width="12.28515625" customWidth="1"/>
    <col min="4609" max="4609" width="5.42578125" customWidth="1"/>
    <col min="4610" max="4610" width="17.28515625" customWidth="1"/>
    <col min="4611" max="4613" width="12.28515625" customWidth="1"/>
    <col min="4865" max="4865" width="5.42578125" customWidth="1"/>
    <col min="4866" max="4866" width="17.28515625" customWidth="1"/>
    <col min="4867" max="4869" width="12.28515625" customWidth="1"/>
    <col min="5121" max="5121" width="5.42578125" customWidth="1"/>
    <col min="5122" max="5122" width="17.28515625" customWidth="1"/>
    <col min="5123" max="5125" width="12.28515625" customWidth="1"/>
    <col min="5377" max="5377" width="5.42578125" customWidth="1"/>
    <col min="5378" max="5378" width="17.28515625" customWidth="1"/>
    <col min="5379" max="5381" width="12.28515625" customWidth="1"/>
    <col min="5633" max="5633" width="5.42578125" customWidth="1"/>
    <col min="5634" max="5634" width="17.28515625" customWidth="1"/>
    <col min="5635" max="5637" width="12.28515625" customWidth="1"/>
    <col min="5889" max="5889" width="5.42578125" customWidth="1"/>
    <col min="5890" max="5890" width="17.28515625" customWidth="1"/>
    <col min="5891" max="5893" width="12.28515625" customWidth="1"/>
    <col min="6145" max="6145" width="5.42578125" customWidth="1"/>
    <col min="6146" max="6146" width="17.28515625" customWidth="1"/>
    <col min="6147" max="6149" width="12.28515625" customWidth="1"/>
    <col min="6401" max="6401" width="5.42578125" customWidth="1"/>
    <col min="6402" max="6402" width="17.28515625" customWidth="1"/>
    <col min="6403" max="6405" width="12.28515625" customWidth="1"/>
    <col min="6657" max="6657" width="5.42578125" customWidth="1"/>
    <col min="6658" max="6658" width="17.28515625" customWidth="1"/>
    <col min="6659" max="6661" width="12.28515625" customWidth="1"/>
    <col min="6913" max="6913" width="5.42578125" customWidth="1"/>
    <col min="6914" max="6914" width="17.28515625" customWidth="1"/>
    <col min="6915" max="6917" width="12.28515625" customWidth="1"/>
    <col min="7169" max="7169" width="5.42578125" customWidth="1"/>
    <col min="7170" max="7170" width="17.28515625" customWidth="1"/>
    <col min="7171" max="7173" width="12.28515625" customWidth="1"/>
    <col min="7425" max="7425" width="5.42578125" customWidth="1"/>
    <col min="7426" max="7426" width="17.28515625" customWidth="1"/>
    <col min="7427" max="7429" width="12.28515625" customWidth="1"/>
    <col min="7681" max="7681" width="5.42578125" customWidth="1"/>
    <col min="7682" max="7682" width="17.28515625" customWidth="1"/>
    <col min="7683" max="7685" width="12.28515625" customWidth="1"/>
    <col min="7937" max="7937" width="5.42578125" customWidth="1"/>
    <col min="7938" max="7938" width="17.28515625" customWidth="1"/>
    <col min="7939" max="7941" width="12.28515625" customWidth="1"/>
    <col min="8193" max="8193" width="5.42578125" customWidth="1"/>
    <col min="8194" max="8194" width="17.28515625" customWidth="1"/>
    <col min="8195" max="8197" width="12.28515625" customWidth="1"/>
    <col min="8449" max="8449" width="5.42578125" customWidth="1"/>
    <col min="8450" max="8450" width="17.28515625" customWidth="1"/>
    <col min="8451" max="8453" width="12.28515625" customWidth="1"/>
    <col min="8705" max="8705" width="5.42578125" customWidth="1"/>
    <col min="8706" max="8706" width="17.28515625" customWidth="1"/>
    <col min="8707" max="8709" width="12.28515625" customWidth="1"/>
    <col min="8961" max="8961" width="5.42578125" customWidth="1"/>
    <col min="8962" max="8962" width="17.28515625" customWidth="1"/>
    <col min="8963" max="8965" width="12.28515625" customWidth="1"/>
    <col min="9217" max="9217" width="5.42578125" customWidth="1"/>
    <col min="9218" max="9218" width="17.28515625" customWidth="1"/>
    <col min="9219" max="9221" width="12.28515625" customWidth="1"/>
    <col min="9473" max="9473" width="5.42578125" customWidth="1"/>
    <col min="9474" max="9474" width="17.28515625" customWidth="1"/>
    <col min="9475" max="9477" width="12.28515625" customWidth="1"/>
    <col min="9729" max="9729" width="5.42578125" customWidth="1"/>
    <col min="9730" max="9730" width="17.28515625" customWidth="1"/>
    <col min="9731" max="9733" width="12.28515625" customWidth="1"/>
    <col min="9985" max="9985" width="5.42578125" customWidth="1"/>
    <col min="9986" max="9986" width="17.28515625" customWidth="1"/>
    <col min="9987" max="9989" width="12.28515625" customWidth="1"/>
    <col min="10241" max="10241" width="5.42578125" customWidth="1"/>
    <col min="10242" max="10242" width="17.28515625" customWidth="1"/>
    <col min="10243" max="10245" width="12.28515625" customWidth="1"/>
    <col min="10497" max="10497" width="5.42578125" customWidth="1"/>
    <col min="10498" max="10498" width="17.28515625" customWidth="1"/>
    <col min="10499" max="10501" width="12.28515625" customWidth="1"/>
    <col min="10753" max="10753" width="5.42578125" customWidth="1"/>
    <col min="10754" max="10754" width="17.28515625" customWidth="1"/>
    <col min="10755" max="10757" width="12.28515625" customWidth="1"/>
    <col min="11009" max="11009" width="5.42578125" customWidth="1"/>
    <col min="11010" max="11010" width="17.28515625" customWidth="1"/>
    <col min="11011" max="11013" width="12.28515625" customWidth="1"/>
    <col min="11265" max="11265" width="5.42578125" customWidth="1"/>
    <col min="11266" max="11266" width="17.28515625" customWidth="1"/>
    <col min="11267" max="11269" width="12.28515625" customWidth="1"/>
    <col min="11521" max="11521" width="5.42578125" customWidth="1"/>
    <col min="11522" max="11522" width="17.28515625" customWidth="1"/>
    <col min="11523" max="11525" width="12.28515625" customWidth="1"/>
    <col min="11777" max="11777" width="5.42578125" customWidth="1"/>
    <col min="11778" max="11778" width="17.28515625" customWidth="1"/>
    <col min="11779" max="11781" width="12.28515625" customWidth="1"/>
    <col min="12033" max="12033" width="5.42578125" customWidth="1"/>
    <col min="12034" max="12034" width="17.28515625" customWidth="1"/>
    <col min="12035" max="12037" width="12.28515625" customWidth="1"/>
    <col min="12289" max="12289" width="5.42578125" customWidth="1"/>
    <col min="12290" max="12290" width="17.28515625" customWidth="1"/>
    <col min="12291" max="12293" width="12.28515625" customWidth="1"/>
    <col min="12545" max="12545" width="5.42578125" customWidth="1"/>
    <col min="12546" max="12546" width="17.28515625" customWidth="1"/>
    <col min="12547" max="12549" width="12.28515625" customWidth="1"/>
    <col min="12801" max="12801" width="5.42578125" customWidth="1"/>
    <col min="12802" max="12802" width="17.28515625" customWidth="1"/>
    <col min="12803" max="12805" width="12.28515625" customWidth="1"/>
    <col min="13057" max="13057" width="5.42578125" customWidth="1"/>
    <col min="13058" max="13058" width="17.28515625" customWidth="1"/>
    <col min="13059" max="13061" width="12.28515625" customWidth="1"/>
    <col min="13313" max="13313" width="5.42578125" customWidth="1"/>
    <col min="13314" max="13314" width="17.28515625" customWidth="1"/>
    <col min="13315" max="13317" width="12.28515625" customWidth="1"/>
    <col min="13569" max="13569" width="5.42578125" customWidth="1"/>
    <col min="13570" max="13570" width="17.28515625" customWidth="1"/>
    <col min="13571" max="13573" width="12.28515625" customWidth="1"/>
    <col min="13825" max="13825" width="5.42578125" customWidth="1"/>
    <col min="13826" max="13826" width="17.28515625" customWidth="1"/>
    <col min="13827" max="13829" width="12.28515625" customWidth="1"/>
    <col min="14081" max="14081" width="5.42578125" customWidth="1"/>
    <col min="14082" max="14082" width="17.28515625" customWidth="1"/>
    <col min="14083" max="14085" width="12.28515625" customWidth="1"/>
    <col min="14337" max="14337" width="5.42578125" customWidth="1"/>
    <col min="14338" max="14338" width="17.28515625" customWidth="1"/>
    <col min="14339" max="14341" width="12.28515625" customWidth="1"/>
    <col min="14593" max="14593" width="5.42578125" customWidth="1"/>
    <col min="14594" max="14594" width="17.28515625" customWidth="1"/>
    <col min="14595" max="14597" width="12.28515625" customWidth="1"/>
    <col min="14849" max="14849" width="5.42578125" customWidth="1"/>
    <col min="14850" max="14850" width="17.28515625" customWidth="1"/>
    <col min="14851" max="14853" width="12.28515625" customWidth="1"/>
    <col min="15105" max="15105" width="5.42578125" customWidth="1"/>
    <col min="15106" max="15106" width="17.28515625" customWidth="1"/>
    <col min="15107" max="15109" width="12.28515625" customWidth="1"/>
    <col min="15361" max="15361" width="5.42578125" customWidth="1"/>
    <col min="15362" max="15362" width="17.28515625" customWidth="1"/>
    <col min="15363" max="15365" width="12.28515625" customWidth="1"/>
    <col min="15617" max="15617" width="5.42578125" customWidth="1"/>
    <col min="15618" max="15618" width="17.28515625" customWidth="1"/>
    <col min="15619" max="15621" width="12.28515625" customWidth="1"/>
    <col min="15873" max="15873" width="5.42578125" customWidth="1"/>
    <col min="15874" max="15874" width="17.28515625" customWidth="1"/>
    <col min="15875" max="15877" width="12.28515625" customWidth="1"/>
    <col min="16129" max="16129" width="5.42578125" customWidth="1"/>
    <col min="16130" max="16130" width="17.28515625" customWidth="1"/>
    <col min="16131" max="16133" width="12.28515625" customWidth="1"/>
  </cols>
  <sheetData>
    <row r="1" spans="1:5" ht="16.5" x14ac:dyDescent="0.3">
      <c r="A1" s="231" t="s">
        <v>107</v>
      </c>
      <c r="B1" s="231"/>
      <c r="C1" s="231"/>
      <c r="D1" s="231"/>
      <c r="E1" s="231"/>
    </row>
    <row r="2" spans="1:5" ht="17.25" thickBot="1" x14ac:dyDescent="0.35">
      <c r="A2" s="151"/>
      <c r="B2" s="151"/>
      <c r="C2" s="151"/>
      <c r="D2" s="151"/>
      <c r="E2" s="151"/>
    </row>
    <row r="3" spans="1:5" ht="17.25" thickBot="1" x14ac:dyDescent="0.35">
      <c r="A3" s="151"/>
      <c r="B3" s="151"/>
      <c r="C3" s="151"/>
      <c r="D3" s="139" t="s">
        <v>108</v>
      </c>
      <c r="E3" s="152">
        <v>2.4500000000000002</v>
      </c>
    </row>
    <row r="4" spans="1:5" x14ac:dyDescent="0.25">
      <c r="A4" s="153"/>
      <c r="B4" s="153"/>
      <c r="C4" s="153"/>
      <c r="D4" s="180"/>
      <c r="E4" s="181"/>
    </row>
    <row r="5" spans="1:5" ht="33" x14ac:dyDescent="0.25">
      <c r="A5" s="182" t="s">
        <v>109</v>
      </c>
      <c r="B5" s="20" t="s">
        <v>110</v>
      </c>
      <c r="C5" s="183" t="s">
        <v>111</v>
      </c>
      <c r="D5" s="183" t="s">
        <v>112</v>
      </c>
      <c r="E5" s="184" t="s">
        <v>113</v>
      </c>
    </row>
    <row r="6" spans="1:5" ht="16.5" x14ac:dyDescent="0.3">
      <c r="A6" s="185">
        <v>1</v>
      </c>
      <c r="B6" s="165" t="s">
        <v>114</v>
      </c>
      <c r="C6" s="186">
        <v>96.32</v>
      </c>
      <c r="D6" s="187">
        <f>ROUNDDOWN(C6:C17,0)</f>
        <v>96</v>
      </c>
      <c r="E6" s="188">
        <f>D6*$E$3</f>
        <v>235.20000000000002</v>
      </c>
    </row>
    <row r="7" spans="1:5" ht="16.5" x14ac:dyDescent="0.3">
      <c r="A7" s="185">
        <v>2</v>
      </c>
      <c r="B7" s="165" t="s">
        <v>115</v>
      </c>
      <c r="C7" s="186">
        <v>65</v>
      </c>
      <c r="D7" s="187">
        <f t="shared" ref="D7:D17" si="0">ROUNDDOWN(C7:C18,0)</f>
        <v>65</v>
      </c>
      <c r="E7" s="188">
        <f t="shared" ref="E7:E17" si="1">D7*$E$3</f>
        <v>159.25</v>
      </c>
    </row>
    <row r="8" spans="1:5" ht="16.5" x14ac:dyDescent="0.3">
      <c r="A8" s="185">
        <v>3</v>
      </c>
      <c r="B8" s="165" t="s">
        <v>116</v>
      </c>
      <c r="C8" s="186">
        <v>12.35</v>
      </c>
      <c r="D8" s="187">
        <f t="shared" si="0"/>
        <v>12</v>
      </c>
      <c r="E8" s="188">
        <f t="shared" si="1"/>
        <v>29.400000000000002</v>
      </c>
    </row>
    <row r="9" spans="1:5" ht="16.5" x14ac:dyDescent="0.3">
      <c r="A9" s="185">
        <v>4</v>
      </c>
      <c r="B9" s="189" t="s">
        <v>117</v>
      </c>
      <c r="C9" s="186">
        <v>35.11</v>
      </c>
      <c r="D9" s="187">
        <f t="shared" si="0"/>
        <v>35</v>
      </c>
      <c r="E9" s="188">
        <f t="shared" si="1"/>
        <v>85.75</v>
      </c>
    </row>
    <row r="10" spans="1:5" ht="16.5" x14ac:dyDescent="0.3">
      <c r="A10" s="185">
        <v>5</v>
      </c>
      <c r="B10" s="165" t="s">
        <v>118</v>
      </c>
      <c r="C10" s="186">
        <v>11.02</v>
      </c>
      <c r="D10" s="187">
        <f t="shared" si="0"/>
        <v>11</v>
      </c>
      <c r="E10" s="188">
        <f t="shared" si="1"/>
        <v>26.950000000000003</v>
      </c>
    </row>
    <row r="11" spans="1:5" ht="16.5" x14ac:dyDescent="0.3">
      <c r="A11" s="185">
        <v>6</v>
      </c>
      <c r="B11" s="189" t="s">
        <v>119</v>
      </c>
      <c r="C11" s="186">
        <v>32.15</v>
      </c>
      <c r="D11" s="187">
        <f t="shared" si="0"/>
        <v>32</v>
      </c>
      <c r="E11" s="188">
        <f t="shared" si="1"/>
        <v>78.400000000000006</v>
      </c>
    </row>
    <row r="12" spans="1:5" ht="16.5" x14ac:dyDescent="0.3">
      <c r="A12" s="185">
        <v>7</v>
      </c>
      <c r="B12" s="189" t="s">
        <v>120</v>
      </c>
      <c r="C12" s="186">
        <v>19.149999999999999</v>
      </c>
      <c r="D12" s="187">
        <f t="shared" si="0"/>
        <v>19</v>
      </c>
      <c r="E12" s="188">
        <f t="shared" si="1"/>
        <v>46.550000000000004</v>
      </c>
    </row>
    <row r="13" spans="1:5" ht="16.5" x14ac:dyDescent="0.3">
      <c r="A13" s="185">
        <v>8</v>
      </c>
      <c r="B13" s="165" t="s">
        <v>121</v>
      </c>
      <c r="C13" s="186">
        <v>59.96</v>
      </c>
      <c r="D13" s="187">
        <f t="shared" si="0"/>
        <v>59</v>
      </c>
      <c r="E13" s="188">
        <f t="shared" si="1"/>
        <v>144.55000000000001</v>
      </c>
    </row>
    <row r="14" spans="1:5" ht="16.5" x14ac:dyDescent="0.3">
      <c r="A14" s="185">
        <v>9</v>
      </c>
      <c r="B14" s="165" t="s">
        <v>122</v>
      </c>
      <c r="C14" s="186">
        <v>79.989999999999995</v>
      </c>
      <c r="D14" s="187">
        <f t="shared" si="0"/>
        <v>79</v>
      </c>
      <c r="E14" s="188">
        <f t="shared" si="1"/>
        <v>193.55</v>
      </c>
    </row>
    <row r="15" spans="1:5" ht="16.5" x14ac:dyDescent="0.3">
      <c r="A15" s="185">
        <v>10</v>
      </c>
      <c r="B15" s="189" t="s">
        <v>123</v>
      </c>
      <c r="C15" s="186">
        <v>69.19</v>
      </c>
      <c r="D15" s="187">
        <f t="shared" si="0"/>
        <v>69</v>
      </c>
      <c r="E15" s="188">
        <f t="shared" si="1"/>
        <v>169.05</v>
      </c>
    </row>
    <row r="16" spans="1:5" ht="16.5" x14ac:dyDescent="0.3">
      <c r="A16" s="185">
        <v>11</v>
      </c>
      <c r="B16" s="165" t="s">
        <v>124</v>
      </c>
      <c r="C16" s="186">
        <v>9.99</v>
      </c>
      <c r="D16" s="187">
        <f t="shared" si="0"/>
        <v>9</v>
      </c>
      <c r="E16" s="188">
        <f t="shared" si="1"/>
        <v>22.05</v>
      </c>
    </row>
    <row r="17" spans="1:5" ht="16.5" x14ac:dyDescent="0.3">
      <c r="A17" s="185">
        <v>12</v>
      </c>
      <c r="B17" s="189" t="s">
        <v>125</v>
      </c>
      <c r="C17" s="186">
        <v>99.99</v>
      </c>
      <c r="D17" s="187">
        <f t="shared" si="0"/>
        <v>99</v>
      </c>
      <c r="E17" s="188">
        <f t="shared" si="1"/>
        <v>242.55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"/>
  <sheetViews>
    <sheetView zoomScale="85" zoomScaleNormal="85" workbookViewId="0">
      <selection activeCell="E15" sqref="E15"/>
    </sheetView>
  </sheetViews>
  <sheetFormatPr defaultRowHeight="16.5" x14ac:dyDescent="0.3"/>
  <cols>
    <col min="1" max="1" width="9.140625" style="8"/>
    <col min="2" max="7" width="13.85546875" style="8" customWidth="1"/>
    <col min="8" max="257" width="9.140625" style="8"/>
    <col min="258" max="263" width="13.85546875" style="8" customWidth="1"/>
    <col min="264" max="513" width="9.140625" style="8"/>
    <col min="514" max="519" width="13.85546875" style="8" customWidth="1"/>
    <col min="520" max="769" width="9.140625" style="8"/>
    <col min="770" max="775" width="13.85546875" style="8" customWidth="1"/>
    <col min="776" max="1025" width="9.140625" style="8"/>
    <col min="1026" max="1031" width="13.85546875" style="8" customWidth="1"/>
    <col min="1032" max="1281" width="9.140625" style="8"/>
    <col min="1282" max="1287" width="13.85546875" style="8" customWidth="1"/>
    <col min="1288" max="1537" width="9.140625" style="8"/>
    <col min="1538" max="1543" width="13.85546875" style="8" customWidth="1"/>
    <col min="1544" max="1793" width="9.140625" style="8"/>
    <col min="1794" max="1799" width="13.85546875" style="8" customWidth="1"/>
    <col min="1800" max="2049" width="9.140625" style="8"/>
    <col min="2050" max="2055" width="13.85546875" style="8" customWidth="1"/>
    <col min="2056" max="2305" width="9.140625" style="8"/>
    <col min="2306" max="2311" width="13.85546875" style="8" customWidth="1"/>
    <col min="2312" max="2561" width="9.140625" style="8"/>
    <col min="2562" max="2567" width="13.85546875" style="8" customWidth="1"/>
    <col min="2568" max="2817" width="9.140625" style="8"/>
    <col min="2818" max="2823" width="13.85546875" style="8" customWidth="1"/>
    <col min="2824" max="3073" width="9.140625" style="8"/>
    <col min="3074" max="3079" width="13.85546875" style="8" customWidth="1"/>
    <col min="3080" max="3329" width="9.140625" style="8"/>
    <col min="3330" max="3335" width="13.85546875" style="8" customWidth="1"/>
    <col min="3336" max="3585" width="9.140625" style="8"/>
    <col min="3586" max="3591" width="13.85546875" style="8" customWidth="1"/>
    <col min="3592" max="3841" width="9.140625" style="8"/>
    <col min="3842" max="3847" width="13.85546875" style="8" customWidth="1"/>
    <col min="3848" max="4097" width="9.140625" style="8"/>
    <col min="4098" max="4103" width="13.85546875" style="8" customWidth="1"/>
    <col min="4104" max="4353" width="9.140625" style="8"/>
    <col min="4354" max="4359" width="13.85546875" style="8" customWidth="1"/>
    <col min="4360" max="4609" width="9.140625" style="8"/>
    <col min="4610" max="4615" width="13.85546875" style="8" customWidth="1"/>
    <col min="4616" max="4865" width="9.140625" style="8"/>
    <col min="4866" max="4871" width="13.85546875" style="8" customWidth="1"/>
    <col min="4872" max="5121" width="9.140625" style="8"/>
    <col min="5122" max="5127" width="13.85546875" style="8" customWidth="1"/>
    <col min="5128" max="5377" width="9.140625" style="8"/>
    <col min="5378" max="5383" width="13.85546875" style="8" customWidth="1"/>
    <col min="5384" max="5633" width="9.140625" style="8"/>
    <col min="5634" max="5639" width="13.85546875" style="8" customWidth="1"/>
    <col min="5640" max="5889" width="9.140625" style="8"/>
    <col min="5890" max="5895" width="13.85546875" style="8" customWidth="1"/>
    <col min="5896" max="6145" width="9.140625" style="8"/>
    <col min="6146" max="6151" width="13.85546875" style="8" customWidth="1"/>
    <col min="6152" max="6401" width="9.140625" style="8"/>
    <col min="6402" max="6407" width="13.85546875" style="8" customWidth="1"/>
    <col min="6408" max="6657" width="9.140625" style="8"/>
    <col min="6658" max="6663" width="13.85546875" style="8" customWidth="1"/>
    <col min="6664" max="6913" width="9.140625" style="8"/>
    <col min="6914" max="6919" width="13.85546875" style="8" customWidth="1"/>
    <col min="6920" max="7169" width="9.140625" style="8"/>
    <col min="7170" max="7175" width="13.85546875" style="8" customWidth="1"/>
    <col min="7176" max="7425" width="9.140625" style="8"/>
    <col min="7426" max="7431" width="13.85546875" style="8" customWidth="1"/>
    <col min="7432" max="7681" width="9.140625" style="8"/>
    <col min="7682" max="7687" width="13.85546875" style="8" customWidth="1"/>
    <col min="7688" max="7937" width="9.140625" style="8"/>
    <col min="7938" max="7943" width="13.85546875" style="8" customWidth="1"/>
    <col min="7944" max="8193" width="9.140625" style="8"/>
    <col min="8194" max="8199" width="13.85546875" style="8" customWidth="1"/>
    <col min="8200" max="8449" width="9.140625" style="8"/>
    <col min="8450" max="8455" width="13.85546875" style="8" customWidth="1"/>
    <col min="8456" max="8705" width="9.140625" style="8"/>
    <col min="8706" max="8711" width="13.85546875" style="8" customWidth="1"/>
    <col min="8712" max="8961" width="9.140625" style="8"/>
    <col min="8962" max="8967" width="13.85546875" style="8" customWidth="1"/>
    <col min="8968" max="9217" width="9.140625" style="8"/>
    <col min="9218" max="9223" width="13.85546875" style="8" customWidth="1"/>
    <col min="9224" max="9473" width="9.140625" style="8"/>
    <col min="9474" max="9479" width="13.85546875" style="8" customWidth="1"/>
    <col min="9480" max="9729" width="9.140625" style="8"/>
    <col min="9730" max="9735" width="13.85546875" style="8" customWidth="1"/>
    <col min="9736" max="9985" width="9.140625" style="8"/>
    <col min="9986" max="9991" width="13.85546875" style="8" customWidth="1"/>
    <col min="9992" max="10241" width="9.140625" style="8"/>
    <col min="10242" max="10247" width="13.85546875" style="8" customWidth="1"/>
    <col min="10248" max="10497" width="9.140625" style="8"/>
    <col min="10498" max="10503" width="13.85546875" style="8" customWidth="1"/>
    <col min="10504" max="10753" width="9.140625" style="8"/>
    <col min="10754" max="10759" width="13.85546875" style="8" customWidth="1"/>
    <col min="10760" max="11009" width="9.140625" style="8"/>
    <col min="11010" max="11015" width="13.85546875" style="8" customWidth="1"/>
    <col min="11016" max="11265" width="9.140625" style="8"/>
    <col min="11266" max="11271" width="13.85546875" style="8" customWidth="1"/>
    <col min="11272" max="11521" width="9.140625" style="8"/>
    <col min="11522" max="11527" width="13.85546875" style="8" customWidth="1"/>
    <col min="11528" max="11777" width="9.140625" style="8"/>
    <col min="11778" max="11783" width="13.85546875" style="8" customWidth="1"/>
    <col min="11784" max="12033" width="9.140625" style="8"/>
    <col min="12034" max="12039" width="13.85546875" style="8" customWidth="1"/>
    <col min="12040" max="12289" width="9.140625" style="8"/>
    <col min="12290" max="12295" width="13.85546875" style="8" customWidth="1"/>
    <col min="12296" max="12545" width="9.140625" style="8"/>
    <col min="12546" max="12551" width="13.85546875" style="8" customWidth="1"/>
    <col min="12552" max="12801" width="9.140625" style="8"/>
    <col min="12802" max="12807" width="13.85546875" style="8" customWidth="1"/>
    <col min="12808" max="13057" width="9.140625" style="8"/>
    <col min="13058" max="13063" width="13.85546875" style="8" customWidth="1"/>
    <col min="13064" max="13313" width="9.140625" style="8"/>
    <col min="13314" max="13319" width="13.85546875" style="8" customWidth="1"/>
    <col min="13320" max="13569" width="9.140625" style="8"/>
    <col min="13570" max="13575" width="13.85546875" style="8" customWidth="1"/>
    <col min="13576" max="13825" width="9.140625" style="8"/>
    <col min="13826" max="13831" width="13.85546875" style="8" customWidth="1"/>
    <col min="13832" max="14081" width="9.140625" style="8"/>
    <col min="14082" max="14087" width="13.85546875" style="8" customWidth="1"/>
    <col min="14088" max="14337" width="9.140625" style="8"/>
    <col min="14338" max="14343" width="13.85546875" style="8" customWidth="1"/>
    <col min="14344" max="14593" width="9.140625" style="8"/>
    <col min="14594" max="14599" width="13.85546875" style="8" customWidth="1"/>
    <col min="14600" max="14849" width="9.140625" style="8"/>
    <col min="14850" max="14855" width="13.85546875" style="8" customWidth="1"/>
    <col min="14856" max="15105" width="9.140625" style="8"/>
    <col min="15106" max="15111" width="13.85546875" style="8" customWidth="1"/>
    <col min="15112" max="15361" width="9.140625" style="8"/>
    <col min="15362" max="15367" width="13.85546875" style="8" customWidth="1"/>
    <col min="15368" max="15617" width="9.140625" style="8"/>
    <col min="15618" max="15623" width="13.85546875" style="8" customWidth="1"/>
    <col min="15624" max="15873" width="9.140625" style="8"/>
    <col min="15874" max="15879" width="13.85546875" style="8" customWidth="1"/>
    <col min="15880" max="16129" width="9.140625" style="8"/>
    <col min="16130" max="16135" width="13.85546875" style="8" customWidth="1"/>
    <col min="16136" max="16384" width="9.140625" style="8"/>
  </cols>
  <sheetData>
    <row r="1" spans="1:7" x14ac:dyDescent="0.3">
      <c r="A1" s="216" t="s">
        <v>139</v>
      </c>
      <c r="B1" s="216"/>
      <c r="C1" s="216"/>
      <c r="D1" s="216"/>
      <c r="E1" s="216"/>
      <c r="F1" s="216"/>
      <c r="G1" s="216"/>
    </row>
    <row r="2" spans="1:7" x14ac:dyDescent="0.3">
      <c r="A2" s="239" t="s">
        <v>140</v>
      </c>
      <c r="B2" s="239" t="s">
        <v>141</v>
      </c>
      <c r="C2" s="239"/>
      <c r="D2" s="239" t="s">
        <v>142</v>
      </c>
      <c r="E2" s="239"/>
      <c r="F2" s="239" t="s">
        <v>143</v>
      </c>
      <c r="G2" s="239"/>
    </row>
    <row r="3" spans="1:7" ht="66" x14ac:dyDescent="0.3">
      <c r="A3" s="239"/>
      <c r="B3" s="183" t="s">
        <v>144</v>
      </c>
      <c r="C3" s="183" t="s">
        <v>145</v>
      </c>
      <c r="D3" s="183" t="s">
        <v>146</v>
      </c>
      <c r="E3" s="183" t="s">
        <v>147</v>
      </c>
      <c r="F3" s="183" t="s">
        <v>144</v>
      </c>
      <c r="G3" s="183" t="s">
        <v>145</v>
      </c>
    </row>
    <row r="4" spans="1:7" x14ac:dyDescent="0.3">
      <c r="A4" s="193">
        <v>26</v>
      </c>
      <c r="B4" s="165">
        <v>16</v>
      </c>
      <c r="C4" s="165">
        <v>32</v>
      </c>
      <c r="D4" s="166">
        <f>ROUNDDOWN(B4/4,0)</f>
        <v>4</v>
      </c>
      <c r="E4" s="166">
        <f>ROUNDDOWN(C4/4,0)</f>
        <v>8</v>
      </c>
      <c r="F4" s="166">
        <f>B4-D4*4</f>
        <v>0</v>
      </c>
      <c r="G4" s="166">
        <f>C4-E4*4</f>
        <v>0</v>
      </c>
    </row>
    <row r="5" spans="1:7" x14ac:dyDescent="0.3">
      <c r="A5" s="193">
        <v>27</v>
      </c>
      <c r="B5" s="165">
        <v>9</v>
      </c>
      <c r="C5" s="165">
        <v>7</v>
      </c>
      <c r="D5" s="166">
        <f t="shared" ref="D5:D9" si="0">ROUNDDOWN(B5/4,0)</f>
        <v>2</v>
      </c>
      <c r="E5" s="166">
        <f t="shared" ref="E5:E9" si="1">ROUNDDOWN(C5/4,0)</f>
        <v>1</v>
      </c>
      <c r="F5" s="166">
        <f t="shared" ref="F5:F9" si="2">B5-D5*4</f>
        <v>1</v>
      </c>
      <c r="G5" s="166">
        <f t="shared" ref="G5:G9" si="3">C5-E5*4</f>
        <v>3</v>
      </c>
    </row>
    <row r="6" spans="1:7" x14ac:dyDescent="0.3">
      <c r="A6" s="193">
        <v>28</v>
      </c>
      <c r="B6" s="165">
        <v>19</v>
      </c>
      <c r="C6" s="165">
        <v>21</v>
      </c>
      <c r="D6" s="166">
        <f t="shared" si="0"/>
        <v>4</v>
      </c>
      <c r="E6" s="166">
        <f t="shared" si="1"/>
        <v>5</v>
      </c>
      <c r="F6" s="166">
        <f t="shared" si="2"/>
        <v>3</v>
      </c>
      <c r="G6" s="166">
        <f t="shared" si="3"/>
        <v>1</v>
      </c>
    </row>
    <row r="7" spans="1:7" x14ac:dyDescent="0.3">
      <c r="A7" s="193">
        <v>29</v>
      </c>
      <c r="B7" s="165">
        <v>33</v>
      </c>
      <c r="C7" s="165">
        <v>15</v>
      </c>
      <c r="D7" s="166">
        <f t="shared" si="0"/>
        <v>8</v>
      </c>
      <c r="E7" s="166">
        <f t="shared" si="1"/>
        <v>3</v>
      </c>
      <c r="F7" s="166">
        <f t="shared" si="2"/>
        <v>1</v>
      </c>
      <c r="G7" s="166">
        <f t="shared" si="3"/>
        <v>3</v>
      </c>
    </row>
    <row r="8" spans="1:7" x14ac:dyDescent="0.3">
      <c r="A8" s="193">
        <v>30</v>
      </c>
      <c r="B8" s="165">
        <v>50</v>
      </c>
      <c r="C8" s="165">
        <v>26</v>
      </c>
      <c r="D8" s="166">
        <f t="shared" si="0"/>
        <v>12</v>
      </c>
      <c r="E8" s="166">
        <f t="shared" si="1"/>
        <v>6</v>
      </c>
      <c r="F8" s="166">
        <f t="shared" si="2"/>
        <v>2</v>
      </c>
      <c r="G8" s="166">
        <f t="shared" si="3"/>
        <v>2</v>
      </c>
    </row>
    <row r="9" spans="1:7" x14ac:dyDescent="0.3">
      <c r="A9" s="193">
        <v>31</v>
      </c>
      <c r="B9" s="165">
        <v>20</v>
      </c>
      <c r="C9" s="165">
        <v>8</v>
      </c>
      <c r="D9" s="166">
        <f t="shared" si="0"/>
        <v>5</v>
      </c>
      <c r="E9" s="166">
        <f t="shared" si="1"/>
        <v>2</v>
      </c>
      <c r="F9" s="166">
        <f t="shared" si="2"/>
        <v>0</v>
      </c>
      <c r="G9" s="166">
        <f t="shared" si="3"/>
        <v>0</v>
      </c>
    </row>
    <row r="10" spans="1:7" x14ac:dyDescent="0.3">
      <c r="A10" s="240" t="s">
        <v>148</v>
      </c>
      <c r="B10" s="240"/>
      <c r="C10" s="240"/>
      <c r="D10" s="194">
        <f>SUM(D4:D9)</f>
        <v>35</v>
      </c>
      <c r="E10" s="194">
        <f t="shared" ref="E10:G10" si="4">SUM(E4:E9)</f>
        <v>25</v>
      </c>
      <c r="F10" s="194">
        <f t="shared" si="4"/>
        <v>7</v>
      </c>
      <c r="G10" s="194">
        <f t="shared" si="4"/>
        <v>9</v>
      </c>
    </row>
    <row r="11" spans="1:7" ht="17.25" thickBot="1" x14ac:dyDescent="0.35"/>
    <row r="12" spans="1:7" x14ac:dyDescent="0.3">
      <c r="B12" s="232" t="s">
        <v>149</v>
      </c>
      <c r="C12" s="233"/>
      <c r="D12" s="233"/>
      <c r="E12" s="234"/>
    </row>
    <row r="13" spans="1:7" x14ac:dyDescent="0.3">
      <c r="B13" s="235" t="s">
        <v>150</v>
      </c>
      <c r="C13" s="236"/>
      <c r="D13" s="237" t="s">
        <v>151</v>
      </c>
      <c r="E13" s="238"/>
    </row>
    <row r="14" spans="1:7" s="38" customFormat="1" ht="17.25" thickBot="1" x14ac:dyDescent="0.35">
      <c r="B14" s="167" t="s">
        <v>152</v>
      </c>
      <c r="C14" s="168" t="s">
        <v>153</v>
      </c>
      <c r="D14" s="167" t="s">
        <v>152</v>
      </c>
      <c r="E14" s="168" t="s">
        <v>153</v>
      </c>
    </row>
    <row r="15" spans="1:7" ht="17.25" thickBot="1" x14ac:dyDescent="0.35">
      <c r="B15" s="169">
        <f>ROUNDDOWN(F10/4,0)</f>
        <v>1</v>
      </c>
      <c r="C15" s="170">
        <f>F10-B15*4</f>
        <v>3</v>
      </c>
      <c r="D15" s="169">
        <f>ROUNDDOWN(G10/4,0)</f>
        <v>2</v>
      </c>
      <c r="E15" s="170">
        <f>G10-D15*4</f>
        <v>1</v>
      </c>
    </row>
    <row r="21" spans="5:5" x14ac:dyDescent="0.3">
      <c r="E21" s="171"/>
    </row>
  </sheetData>
  <mergeCells count="9">
    <mergeCell ref="B12:E12"/>
    <mergeCell ref="B13:C13"/>
    <mergeCell ref="D13:E13"/>
    <mergeCell ref="A1:G1"/>
    <mergeCell ref="A2:A3"/>
    <mergeCell ref="B2:C2"/>
    <mergeCell ref="D2:E2"/>
    <mergeCell ref="F2:G2"/>
    <mergeCell ref="A10:C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1"/>
  <sheetViews>
    <sheetView workbookViewId="0">
      <selection activeCell="C4" sqref="C4:C9"/>
    </sheetView>
  </sheetViews>
  <sheetFormatPr defaultRowHeight="16.5" x14ac:dyDescent="0.3"/>
  <cols>
    <col min="1" max="6" width="11.7109375" style="8" customWidth="1"/>
    <col min="7" max="7" width="5" style="8" customWidth="1"/>
    <col min="8" max="256" width="9.140625" style="8"/>
    <col min="257" max="262" width="11.7109375" style="8" customWidth="1"/>
    <col min="263" max="263" width="5" style="8" customWidth="1"/>
    <col min="264" max="512" width="9.140625" style="8"/>
    <col min="513" max="518" width="11.7109375" style="8" customWidth="1"/>
    <col min="519" max="519" width="5" style="8" customWidth="1"/>
    <col min="520" max="768" width="9.140625" style="8"/>
    <col min="769" max="774" width="11.7109375" style="8" customWidth="1"/>
    <col min="775" max="775" width="5" style="8" customWidth="1"/>
    <col min="776" max="1024" width="9.140625" style="8"/>
    <col min="1025" max="1030" width="11.7109375" style="8" customWidth="1"/>
    <col min="1031" max="1031" width="5" style="8" customWidth="1"/>
    <col min="1032" max="1280" width="9.140625" style="8"/>
    <col min="1281" max="1286" width="11.7109375" style="8" customWidth="1"/>
    <col min="1287" max="1287" width="5" style="8" customWidth="1"/>
    <col min="1288" max="1536" width="9.140625" style="8"/>
    <col min="1537" max="1542" width="11.7109375" style="8" customWidth="1"/>
    <col min="1543" max="1543" width="5" style="8" customWidth="1"/>
    <col min="1544" max="1792" width="9.140625" style="8"/>
    <col min="1793" max="1798" width="11.7109375" style="8" customWidth="1"/>
    <col min="1799" max="1799" width="5" style="8" customWidth="1"/>
    <col min="1800" max="2048" width="9.140625" style="8"/>
    <col min="2049" max="2054" width="11.7109375" style="8" customWidth="1"/>
    <col min="2055" max="2055" width="5" style="8" customWidth="1"/>
    <col min="2056" max="2304" width="9.140625" style="8"/>
    <col min="2305" max="2310" width="11.7109375" style="8" customWidth="1"/>
    <col min="2311" max="2311" width="5" style="8" customWidth="1"/>
    <col min="2312" max="2560" width="9.140625" style="8"/>
    <col min="2561" max="2566" width="11.7109375" style="8" customWidth="1"/>
    <col min="2567" max="2567" width="5" style="8" customWidth="1"/>
    <col min="2568" max="2816" width="9.140625" style="8"/>
    <col min="2817" max="2822" width="11.7109375" style="8" customWidth="1"/>
    <col min="2823" max="2823" width="5" style="8" customWidth="1"/>
    <col min="2824" max="3072" width="9.140625" style="8"/>
    <col min="3073" max="3078" width="11.7109375" style="8" customWidth="1"/>
    <col min="3079" max="3079" width="5" style="8" customWidth="1"/>
    <col min="3080" max="3328" width="9.140625" style="8"/>
    <col min="3329" max="3334" width="11.7109375" style="8" customWidth="1"/>
    <col min="3335" max="3335" width="5" style="8" customWidth="1"/>
    <col min="3336" max="3584" width="9.140625" style="8"/>
    <col min="3585" max="3590" width="11.7109375" style="8" customWidth="1"/>
    <col min="3591" max="3591" width="5" style="8" customWidth="1"/>
    <col min="3592" max="3840" width="9.140625" style="8"/>
    <col min="3841" max="3846" width="11.7109375" style="8" customWidth="1"/>
    <col min="3847" max="3847" width="5" style="8" customWidth="1"/>
    <col min="3848" max="4096" width="9.140625" style="8"/>
    <col min="4097" max="4102" width="11.7109375" style="8" customWidth="1"/>
    <col min="4103" max="4103" width="5" style="8" customWidth="1"/>
    <col min="4104" max="4352" width="9.140625" style="8"/>
    <col min="4353" max="4358" width="11.7109375" style="8" customWidth="1"/>
    <col min="4359" max="4359" width="5" style="8" customWidth="1"/>
    <col min="4360" max="4608" width="9.140625" style="8"/>
    <col min="4609" max="4614" width="11.7109375" style="8" customWidth="1"/>
    <col min="4615" max="4615" width="5" style="8" customWidth="1"/>
    <col min="4616" max="4864" width="9.140625" style="8"/>
    <col min="4865" max="4870" width="11.7109375" style="8" customWidth="1"/>
    <col min="4871" max="4871" width="5" style="8" customWidth="1"/>
    <col min="4872" max="5120" width="9.140625" style="8"/>
    <col min="5121" max="5126" width="11.7109375" style="8" customWidth="1"/>
    <col min="5127" max="5127" width="5" style="8" customWidth="1"/>
    <col min="5128" max="5376" width="9.140625" style="8"/>
    <col min="5377" max="5382" width="11.7109375" style="8" customWidth="1"/>
    <col min="5383" max="5383" width="5" style="8" customWidth="1"/>
    <col min="5384" max="5632" width="9.140625" style="8"/>
    <col min="5633" max="5638" width="11.7109375" style="8" customWidth="1"/>
    <col min="5639" max="5639" width="5" style="8" customWidth="1"/>
    <col min="5640" max="5888" width="9.140625" style="8"/>
    <col min="5889" max="5894" width="11.7109375" style="8" customWidth="1"/>
    <col min="5895" max="5895" width="5" style="8" customWidth="1"/>
    <col min="5896" max="6144" width="9.140625" style="8"/>
    <col min="6145" max="6150" width="11.7109375" style="8" customWidth="1"/>
    <col min="6151" max="6151" width="5" style="8" customWidth="1"/>
    <col min="6152" max="6400" width="9.140625" style="8"/>
    <col min="6401" max="6406" width="11.7109375" style="8" customWidth="1"/>
    <col min="6407" max="6407" width="5" style="8" customWidth="1"/>
    <col min="6408" max="6656" width="9.140625" style="8"/>
    <col min="6657" max="6662" width="11.7109375" style="8" customWidth="1"/>
    <col min="6663" max="6663" width="5" style="8" customWidth="1"/>
    <col min="6664" max="6912" width="9.140625" style="8"/>
    <col min="6913" max="6918" width="11.7109375" style="8" customWidth="1"/>
    <col min="6919" max="6919" width="5" style="8" customWidth="1"/>
    <col min="6920" max="7168" width="9.140625" style="8"/>
    <col min="7169" max="7174" width="11.7109375" style="8" customWidth="1"/>
    <col min="7175" max="7175" width="5" style="8" customWidth="1"/>
    <col min="7176" max="7424" width="9.140625" style="8"/>
    <col min="7425" max="7430" width="11.7109375" style="8" customWidth="1"/>
    <col min="7431" max="7431" width="5" style="8" customWidth="1"/>
    <col min="7432" max="7680" width="9.140625" style="8"/>
    <col min="7681" max="7686" width="11.7109375" style="8" customWidth="1"/>
    <col min="7687" max="7687" width="5" style="8" customWidth="1"/>
    <col min="7688" max="7936" width="9.140625" style="8"/>
    <col min="7937" max="7942" width="11.7109375" style="8" customWidth="1"/>
    <col min="7943" max="7943" width="5" style="8" customWidth="1"/>
    <col min="7944" max="8192" width="9.140625" style="8"/>
    <col min="8193" max="8198" width="11.7109375" style="8" customWidth="1"/>
    <col min="8199" max="8199" width="5" style="8" customWidth="1"/>
    <col min="8200" max="8448" width="9.140625" style="8"/>
    <col min="8449" max="8454" width="11.7109375" style="8" customWidth="1"/>
    <col min="8455" max="8455" width="5" style="8" customWidth="1"/>
    <col min="8456" max="8704" width="9.140625" style="8"/>
    <col min="8705" max="8710" width="11.7109375" style="8" customWidth="1"/>
    <col min="8711" max="8711" width="5" style="8" customWidth="1"/>
    <col min="8712" max="8960" width="9.140625" style="8"/>
    <col min="8961" max="8966" width="11.7109375" style="8" customWidth="1"/>
    <col min="8967" max="8967" width="5" style="8" customWidth="1"/>
    <col min="8968" max="9216" width="9.140625" style="8"/>
    <col min="9217" max="9222" width="11.7109375" style="8" customWidth="1"/>
    <col min="9223" max="9223" width="5" style="8" customWidth="1"/>
    <col min="9224" max="9472" width="9.140625" style="8"/>
    <col min="9473" max="9478" width="11.7109375" style="8" customWidth="1"/>
    <col min="9479" max="9479" width="5" style="8" customWidth="1"/>
    <col min="9480" max="9728" width="9.140625" style="8"/>
    <col min="9729" max="9734" width="11.7109375" style="8" customWidth="1"/>
    <col min="9735" max="9735" width="5" style="8" customWidth="1"/>
    <col min="9736" max="9984" width="9.140625" style="8"/>
    <col min="9985" max="9990" width="11.7109375" style="8" customWidth="1"/>
    <col min="9991" max="9991" width="5" style="8" customWidth="1"/>
    <col min="9992" max="10240" width="9.140625" style="8"/>
    <col min="10241" max="10246" width="11.7109375" style="8" customWidth="1"/>
    <col min="10247" max="10247" width="5" style="8" customWidth="1"/>
    <col min="10248" max="10496" width="9.140625" style="8"/>
    <col min="10497" max="10502" width="11.7109375" style="8" customWidth="1"/>
    <col min="10503" max="10503" width="5" style="8" customWidth="1"/>
    <col min="10504" max="10752" width="9.140625" style="8"/>
    <col min="10753" max="10758" width="11.7109375" style="8" customWidth="1"/>
    <col min="10759" max="10759" width="5" style="8" customWidth="1"/>
    <col min="10760" max="11008" width="9.140625" style="8"/>
    <col min="11009" max="11014" width="11.7109375" style="8" customWidth="1"/>
    <col min="11015" max="11015" width="5" style="8" customWidth="1"/>
    <col min="11016" max="11264" width="9.140625" style="8"/>
    <col min="11265" max="11270" width="11.7109375" style="8" customWidth="1"/>
    <col min="11271" max="11271" width="5" style="8" customWidth="1"/>
    <col min="11272" max="11520" width="9.140625" style="8"/>
    <col min="11521" max="11526" width="11.7109375" style="8" customWidth="1"/>
    <col min="11527" max="11527" width="5" style="8" customWidth="1"/>
    <col min="11528" max="11776" width="9.140625" style="8"/>
    <col min="11777" max="11782" width="11.7109375" style="8" customWidth="1"/>
    <col min="11783" max="11783" width="5" style="8" customWidth="1"/>
    <col min="11784" max="12032" width="9.140625" style="8"/>
    <col min="12033" max="12038" width="11.7109375" style="8" customWidth="1"/>
    <col min="12039" max="12039" width="5" style="8" customWidth="1"/>
    <col min="12040" max="12288" width="9.140625" style="8"/>
    <col min="12289" max="12294" width="11.7109375" style="8" customWidth="1"/>
    <col min="12295" max="12295" width="5" style="8" customWidth="1"/>
    <col min="12296" max="12544" width="9.140625" style="8"/>
    <col min="12545" max="12550" width="11.7109375" style="8" customWidth="1"/>
    <col min="12551" max="12551" width="5" style="8" customWidth="1"/>
    <col min="12552" max="12800" width="9.140625" style="8"/>
    <col min="12801" max="12806" width="11.7109375" style="8" customWidth="1"/>
    <col min="12807" max="12807" width="5" style="8" customWidth="1"/>
    <col min="12808" max="13056" width="9.140625" style="8"/>
    <col min="13057" max="13062" width="11.7109375" style="8" customWidth="1"/>
    <col min="13063" max="13063" width="5" style="8" customWidth="1"/>
    <col min="13064" max="13312" width="9.140625" style="8"/>
    <col min="13313" max="13318" width="11.7109375" style="8" customWidth="1"/>
    <col min="13319" max="13319" width="5" style="8" customWidth="1"/>
    <col min="13320" max="13568" width="9.140625" style="8"/>
    <col min="13569" max="13574" width="11.7109375" style="8" customWidth="1"/>
    <col min="13575" max="13575" width="5" style="8" customWidth="1"/>
    <col min="13576" max="13824" width="9.140625" style="8"/>
    <col min="13825" max="13830" width="11.7109375" style="8" customWidth="1"/>
    <col min="13831" max="13831" width="5" style="8" customWidth="1"/>
    <col min="13832" max="14080" width="9.140625" style="8"/>
    <col min="14081" max="14086" width="11.7109375" style="8" customWidth="1"/>
    <col min="14087" max="14087" width="5" style="8" customWidth="1"/>
    <col min="14088" max="14336" width="9.140625" style="8"/>
    <col min="14337" max="14342" width="11.7109375" style="8" customWidth="1"/>
    <col min="14343" max="14343" width="5" style="8" customWidth="1"/>
    <col min="14344" max="14592" width="9.140625" style="8"/>
    <col min="14593" max="14598" width="11.7109375" style="8" customWidth="1"/>
    <col min="14599" max="14599" width="5" style="8" customWidth="1"/>
    <col min="14600" max="14848" width="9.140625" style="8"/>
    <col min="14849" max="14854" width="11.7109375" style="8" customWidth="1"/>
    <col min="14855" max="14855" width="5" style="8" customWidth="1"/>
    <col min="14856" max="15104" width="9.140625" style="8"/>
    <col min="15105" max="15110" width="11.7109375" style="8" customWidth="1"/>
    <col min="15111" max="15111" width="5" style="8" customWidth="1"/>
    <col min="15112" max="15360" width="9.140625" style="8"/>
    <col min="15361" max="15366" width="11.7109375" style="8" customWidth="1"/>
    <col min="15367" max="15367" width="5" style="8" customWidth="1"/>
    <col min="15368" max="15616" width="9.140625" style="8"/>
    <col min="15617" max="15622" width="11.7109375" style="8" customWidth="1"/>
    <col min="15623" max="15623" width="5" style="8" customWidth="1"/>
    <col min="15624" max="15872" width="9.140625" style="8"/>
    <col min="15873" max="15878" width="11.7109375" style="8" customWidth="1"/>
    <col min="15879" max="15879" width="5" style="8" customWidth="1"/>
    <col min="15880" max="16128" width="9.140625" style="8"/>
    <col min="16129" max="16134" width="11.7109375" style="8" customWidth="1"/>
    <col min="16135" max="16135" width="5" style="8" customWidth="1"/>
    <col min="16136" max="16384" width="9.140625" style="8"/>
  </cols>
  <sheetData>
    <row r="1" spans="1:8" x14ac:dyDescent="0.3">
      <c r="A1" s="216" t="s">
        <v>49</v>
      </c>
      <c r="B1" s="216"/>
      <c r="C1" s="216"/>
      <c r="D1" s="216"/>
      <c r="E1" s="216"/>
      <c r="F1" s="216"/>
    </row>
    <row r="2" spans="1:8" s="62" customFormat="1" x14ac:dyDescent="0.25">
      <c r="A2" s="241" t="s">
        <v>50</v>
      </c>
      <c r="B2" s="241"/>
      <c r="C2" s="241"/>
      <c r="D2" s="241" t="s">
        <v>51</v>
      </c>
      <c r="E2" s="241"/>
      <c r="F2" s="241"/>
      <c r="H2" s="63"/>
    </row>
    <row r="3" spans="1:8" s="64" customFormat="1" ht="15.75" x14ac:dyDescent="0.25">
      <c r="A3" s="177" t="s">
        <v>52</v>
      </c>
      <c r="B3" s="177" t="s">
        <v>53</v>
      </c>
      <c r="C3" s="177" t="s">
        <v>54</v>
      </c>
      <c r="D3" s="177" t="s">
        <v>55</v>
      </c>
      <c r="E3" s="177" t="s">
        <v>56</v>
      </c>
      <c r="F3" s="177" t="s">
        <v>57</v>
      </c>
    </row>
    <row r="4" spans="1:8" x14ac:dyDescent="0.3">
      <c r="A4" s="65">
        <v>5</v>
      </c>
      <c r="B4" s="65">
        <v>5</v>
      </c>
      <c r="C4" s="179">
        <f>SQRT(A4*A4+B4*B4-2*A4*B4*COS(RADIANS(F4)))</f>
        <v>4.9999999999999991</v>
      </c>
      <c r="D4" s="176">
        <v>60</v>
      </c>
      <c r="E4" s="66">
        <v>60</v>
      </c>
      <c r="F4" s="178">
        <f>180-D4-E4</f>
        <v>60</v>
      </c>
    </row>
    <row r="5" spans="1:8" x14ac:dyDescent="0.3">
      <c r="A5" s="65">
        <v>20</v>
      </c>
      <c r="B5" s="65">
        <v>20</v>
      </c>
      <c r="C5" s="179">
        <f t="shared" ref="C5:C9" si="0">SQRT(A5*A5+B5*B5-2*A5*B5*COS(RADIANS(F5)))</f>
        <v>22.222809320784087</v>
      </c>
      <c r="D5" s="65">
        <v>45</v>
      </c>
      <c r="E5" s="66">
        <v>67.5</v>
      </c>
      <c r="F5" s="178">
        <f t="shared" ref="F5:F9" si="1">180-D5-E5</f>
        <v>67.5</v>
      </c>
    </row>
    <row r="6" spans="1:8" x14ac:dyDescent="0.3">
      <c r="A6" s="65">
        <v>24</v>
      </c>
      <c r="B6" s="65">
        <v>25</v>
      </c>
      <c r="C6" s="179">
        <f t="shared" si="0"/>
        <v>39.721416731542767</v>
      </c>
      <c r="D6" s="65">
        <v>35</v>
      </c>
      <c r="E6" s="66">
        <v>36.700000000000003</v>
      </c>
      <c r="F6" s="178">
        <f t="shared" si="1"/>
        <v>108.3</v>
      </c>
    </row>
    <row r="7" spans="1:8" x14ac:dyDescent="0.3">
      <c r="A7" s="65">
        <v>10</v>
      </c>
      <c r="B7" s="65">
        <v>8</v>
      </c>
      <c r="C7" s="179">
        <f t="shared" si="0"/>
        <v>11.671173530253551</v>
      </c>
      <c r="D7" s="66">
        <v>52</v>
      </c>
      <c r="E7" s="66">
        <v>48</v>
      </c>
      <c r="F7" s="178">
        <f t="shared" si="1"/>
        <v>80</v>
      </c>
    </row>
    <row r="8" spans="1:8" x14ac:dyDescent="0.3">
      <c r="A8" s="65">
        <v>40</v>
      </c>
      <c r="B8" s="65">
        <v>45</v>
      </c>
      <c r="C8" s="179">
        <f t="shared" si="0"/>
        <v>17.918798719157152</v>
      </c>
      <c r="D8" s="176">
        <v>106.6</v>
      </c>
      <c r="E8" s="65">
        <v>50</v>
      </c>
      <c r="F8" s="178">
        <f t="shared" si="1"/>
        <v>23.400000000000006</v>
      </c>
    </row>
    <row r="9" spans="1:8" x14ac:dyDescent="0.3">
      <c r="A9" s="65">
        <v>24</v>
      </c>
      <c r="B9" s="65">
        <v>15</v>
      </c>
      <c r="C9" s="179">
        <f t="shared" si="0"/>
        <v>12.673602930116825</v>
      </c>
      <c r="D9" s="65">
        <v>120</v>
      </c>
      <c r="E9" s="66">
        <v>32.799999999999997</v>
      </c>
      <c r="F9" s="178">
        <f t="shared" si="1"/>
        <v>27.200000000000003</v>
      </c>
    </row>
    <row r="21" spans="8:8" ht="18.75" x14ac:dyDescent="0.3">
      <c r="H21" s="172" t="s">
        <v>171</v>
      </c>
    </row>
  </sheetData>
  <mergeCells count="3">
    <mergeCell ref="A1:F1"/>
    <mergeCell ref="A2:C2"/>
    <mergeCell ref="D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Labas</cp:lastModifiedBy>
  <dcterms:created xsi:type="dcterms:W3CDTF">2018-11-19T15:26:18Z</dcterms:created>
  <dcterms:modified xsi:type="dcterms:W3CDTF">2021-02-06T10:13:34Z</dcterms:modified>
</cp:coreProperties>
</file>