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Labas\Desktop\"/>
    </mc:Choice>
  </mc:AlternateContent>
  <xr:revisionPtr revIDLastSave="0" documentId="8_{4A5D590B-2922-4630-A2C2-84BED80369BF}" xr6:coauthVersionLast="46" xr6:coauthVersionMax="46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Lapas1" sheetId="1" r:id="rId1"/>
    <sheet name="Lapas2" sheetId="2" r:id="rId2"/>
    <sheet name="Lapas3" sheetId="3" r:id="rId3"/>
    <sheet name="Lapas4" sheetId="4" r:id="rId4"/>
    <sheet name="Lapas5" sheetId="5" r:id="rId5"/>
    <sheet name="Lapas6" sheetId="11" r:id="rId6"/>
    <sheet name="Lapas7" sheetId="7" r:id="rId7"/>
    <sheet name="Rezultatai" sheetId="8" r:id="rId8"/>
    <sheet name="Diagrama" sheetId="9" r:id="rId9"/>
    <sheet name="Skaičiavimai" sheetId="10" r:id="rId10"/>
  </sheets>
  <externalReferences>
    <externalReference r:id="rId11"/>
  </externalReferences>
  <definedNames>
    <definedName name="_xlnm._FilterDatabase" localSheetId="7" hidden="1">Rezultatai!$A$2:$I$476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0" l="1"/>
  <c r="H10" i="10"/>
  <c r="H11" i="10"/>
  <c r="H12" i="10"/>
  <c r="H13" i="10"/>
  <c r="H14" i="10"/>
  <c r="H15" i="10"/>
  <c r="H16" i="10"/>
  <c r="H17" i="10"/>
  <c r="H8" i="10"/>
  <c r="B5" i="10"/>
  <c r="B4" i="10" l="1"/>
  <c r="B3" i="10"/>
  <c r="F5" i="11"/>
  <c r="F6" i="11"/>
  <c r="F7" i="11"/>
  <c r="F8" i="11"/>
  <c r="F9" i="11"/>
  <c r="F10" i="11"/>
  <c r="F11" i="11"/>
  <c r="F12" i="11"/>
  <c r="F13" i="11"/>
  <c r="F14" i="11"/>
  <c r="C5" i="11"/>
  <c r="C6" i="11"/>
  <c r="C7" i="11"/>
  <c r="C8" i="11"/>
  <c r="C9" i="11"/>
  <c r="C10" i="11"/>
  <c r="C11" i="11"/>
  <c r="C12" i="11"/>
  <c r="C13" i="11"/>
  <c r="C14" i="11"/>
  <c r="G12" i="5"/>
  <c r="G7" i="5"/>
  <c r="G8" i="5"/>
  <c r="G9" i="5"/>
  <c r="G10" i="5"/>
  <c r="G11" i="5"/>
  <c r="G6" i="5"/>
  <c r="F7" i="5"/>
  <c r="F8" i="5"/>
  <c r="F9" i="5"/>
  <c r="F10" i="5"/>
  <c r="F11" i="5"/>
  <c r="F6" i="5"/>
  <c r="E6" i="5" l="1"/>
  <c r="E7" i="5"/>
  <c r="E8" i="5"/>
  <c r="E9" i="5"/>
  <c r="E10" i="5"/>
  <c r="E11" i="5"/>
  <c r="D7" i="5"/>
  <c r="D8" i="5"/>
  <c r="D9" i="5"/>
  <c r="D10" i="5"/>
  <c r="D11" i="5"/>
  <c r="D6" i="5"/>
  <c r="G7" i="4"/>
  <c r="G8" i="4"/>
  <c r="G9" i="4"/>
  <c r="G10" i="4"/>
  <c r="G11" i="4"/>
  <c r="G12" i="4"/>
  <c r="G13" i="4"/>
  <c r="G14" i="4"/>
  <c r="G15" i="4"/>
  <c r="G16" i="4"/>
  <c r="G17" i="4"/>
  <c r="G6" i="4"/>
  <c r="E7" i="4"/>
  <c r="E8" i="4"/>
  <c r="E9" i="4"/>
  <c r="E10" i="4"/>
  <c r="E11" i="4"/>
  <c r="E12" i="4"/>
  <c r="E13" i="4"/>
  <c r="E14" i="4"/>
  <c r="E15" i="4"/>
  <c r="E16" i="4"/>
  <c r="E17" i="4"/>
  <c r="E6" i="4"/>
  <c r="D4" i="3"/>
  <c r="D5" i="3"/>
  <c r="D6" i="3"/>
  <c r="D7" i="3"/>
  <c r="D8" i="3"/>
  <c r="D9" i="3"/>
  <c r="D10" i="3"/>
  <c r="D3" i="3"/>
  <c r="D10" i="1" l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<sst xmlns="http://schemas.openxmlformats.org/spreadsheetml/2006/main" count="1136" uniqueCount="558">
  <si>
    <t>DIDŽIAUSIAS UŽIMTUMO AUGIMAS JAV ŪKIO ŠAKOSE</t>
  </si>
  <si>
    <t>Darbuotojai</t>
  </si>
  <si>
    <t>1998 m. (tūkst.)</t>
  </si>
  <si>
    <t>2008 m. (tūkst.)</t>
  </si>
  <si>
    <t>Pokytis (tūkst.)</t>
  </si>
  <si>
    <t>Sistemų analitikai</t>
  </si>
  <si>
    <t>Pardavėjai</t>
  </si>
  <si>
    <t>Kasininkai</t>
  </si>
  <si>
    <t>Aukšto rango vadybininkai</t>
  </si>
  <si>
    <t>Sunkvežimių vairuotojai</t>
  </si>
  <si>
    <t>Administratoriai</t>
  </si>
  <si>
    <t>Medicinos seserys</t>
  </si>
  <si>
    <t>Kompiuterijos speciaistai</t>
  </si>
  <si>
    <t>Mokesčiai</t>
  </si>
  <si>
    <t>Mėnuo</t>
  </si>
  <si>
    <t>Elektra</t>
  </si>
  <si>
    <t>Vanduo</t>
  </si>
  <si>
    <t>Dujos</t>
  </si>
  <si>
    <t>rugsėjis</t>
  </si>
  <si>
    <t>spalis</t>
  </si>
  <si>
    <t>lapkritis</t>
  </si>
  <si>
    <t>gruodis</t>
  </si>
  <si>
    <t>sausis</t>
  </si>
  <si>
    <t>vasaris</t>
  </si>
  <si>
    <t>kovas</t>
  </si>
  <si>
    <t>balandis</t>
  </si>
  <si>
    <t>gegužė</t>
  </si>
  <si>
    <t>birželis</t>
  </si>
  <si>
    <t>liepa</t>
  </si>
  <si>
    <t>rugpjūtis</t>
  </si>
  <si>
    <t>IŠ BIBLIOTEKOS „XXX“ PAIMTOS KNYGOS</t>
  </si>
  <si>
    <t>Skaitytojo kodas</t>
  </si>
  <si>
    <t>Išduoto leidinio kodas</t>
  </si>
  <si>
    <t>Išdavimo data</t>
  </si>
  <si>
    <t>Leidinio laikymo trukmė dienomis</t>
  </si>
  <si>
    <t>Šios dienos data</t>
  </si>
  <si>
    <t>„PUIKIOSIOS“ MOKYKLOS BIBLIOTEKOS MOKYMO PRIEMONIŲ APSKAITA</t>
  </si>
  <si>
    <t>Eil.
nr.</t>
  </si>
  <si>
    <t xml:space="preserve">Skaitytojo vardas </t>
  </si>
  <si>
    <t>Mokymo priemonės</t>
  </si>
  <si>
    <t>Ar viršytas grąžinimo terminas?</t>
  </si>
  <si>
    <t>Nr.</t>
  </si>
  <si>
    <t>Paėmimo data</t>
  </si>
  <si>
    <t>Grąžinimo terminas</t>
  </si>
  <si>
    <t>Grąžinimo data</t>
  </si>
  <si>
    <t>Kęstas K.</t>
  </si>
  <si>
    <t>CD-1245</t>
  </si>
  <si>
    <t>Lukas L.</t>
  </si>
  <si>
    <t>DVD-547</t>
  </si>
  <si>
    <t>Monika M.</t>
  </si>
  <si>
    <t>CD-1111</t>
  </si>
  <si>
    <t>Nojus N.</t>
  </si>
  <si>
    <t>CD-1234</t>
  </si>
  <si>
    <t>Paulius P.</t>
  </si>
  <si>
    <t>CD-6547</t>
  </si>
  <si>
    <t>Radvilas R.</t>
  </si>
  <si>
    <t>USB-1113</t>
  </si>
  <si>
    <t>Raminta R.</t>
  </si>
  <si>
    <t>DVD-157</t>
  </si>
  <si>
    <t>Rytė R.</t>
  </si>
  <si>
    <t>USB-9101</t>
  </si>
  <si>
    <t>Tadas T.</t>
  </si>
  <si>
    <t>CD-9874</t>
  </si>
  <si>
    <t>Tomas T.</t>
  </si>
  <si>
    <t>DVD-842</t>
  </si>
  <si>
    <t>Vakaris V.</t>
  </si>
  <si>
    <t>CD-681</t>
  </si>
  <si>
    <t>Žygimantas Z.</t>
  </si>
  <si>
    <t>DVD-364</t>
  </si>
  <si>
    <t>DARBUOTOJŲ ATLYGINIMAI</t>
  </si>
  <si>
    <t xml:space="preserve"> metai</t>
  </si>
  <si>
    <t>Bazinis atlyginimas</t>
  </si>
  <si>
    <t xml:space="preserve">Vardas ir pavardė </t>
  </si>
  <si>
    <t>Pradėjo dirbti</t>
  </si>
  <si>
    <t>Koeficientas</t>
  </si>
  <si>
    <t>Stažas</t>
  </si>
  <si>
    <t>Atlyginimas</t>
  </si>
  <si>
    <t>Priedas už stažą</t>
  </si>
  <si>
    <t>Atlyginimas popieriuje</t>
  </si>
  <si>
    <t>Jonas Kalpokas</t>
  </si>
  <si>
    <t>Petras Baravykas</t>
  </si>
  <si>
    <t>Stasys Kazlėkas</t>
  </si>
  <si>
    <t>Jolanta Musmirė</t>
  </si>
  <si>
    <t>Rasa Ūmėdė</t>
  </si>
  <si>
    <t>Giedrė Jaunabudė</t>
  </si>
  <si>
    <t>Iš viso</t>
  </si>
  <si>
    <t>MOKINIŲ GIMTADIENIAI</t>
  </si>
  <si>
    <t>Artimiausių rinkimų (LR Prezidento) data</t>
  </si>
  <si>
    <t>Vardas</t>
  </si>
  <si>
    <t>Gimimo 
metai</t>
  </si>
  <si>
    <t>Gimimo 
mėnuo</t>
  </si>
  <si>
    <t>Gimimo 
diena</t>
  </si>
  <si>
    <t>Ar galės dalyvauti artimiausiuose rinkimuose</t>
  </si>
  <si>
    <t>Aistė A.</t>
  </si>
  <si>
    <t>Auksė A.</t>
  </si>
  <si>
    <t>Augustas A.</t>
  </si>
  <si>
    <t>Daumantas D.</t>
  </si>
  <si>
    <t>Emilija E.</t>
  </si>
  <si>
    <t>Ernestas E.</t>
  </si>
  <si>
    <t>Evelina E.</t>
  </si>
  <si>
    <t>Ieva I.</t>
  </si>
  <si>
    <t>Julius J.</t>
  </si>
  <si>
    <t>Kasparas K.</t>
  </si>
  <si>
    <t>GYVENTOJŲ SKAIČIUS SKIRTINGO AUKŠČIO VIETOVĖSE</t>
  </si>
  <si>
    <t>Vietovės aukštis, m virš jūros lygio</t>
  </si>
  <si>
    <r>
      <t>Gyventojų tankumas, žm/km</t>
    </r>
    <r>
      <rPr>
        <vertAlign val="superscript"/>
        <sz val="11"/>
        <rFont val="Book Antiqua"/>
        <family val="1"/>
        <charset val="186"/>
      </rPr>
      <t>2</t>
    </r>
  </si>
  <si>
    <t>0–25</t>
  </si>
  <si>
    <t>25–100</t>
  </si>
  <si>
    <t>100–500</t>
  </si>
  <si>
    <t>500–1200</t>
  </si>
  <si>
    <t>1200–5000</t>
  </si>
  <si>
    <t>5000–8000</t>
  </si>
  <si>
    <t>Atstumas iki jūros, km</t>
  </si>
  <si>
    <t>0–50</t>
  </si>
  <si>
    <t>50–100</t>
  </si>
  <si>
    <t>500–1000</t>
  </si>
  <si>
    <t>1000–5000</t>
  </si>
  <si>
    <t>2011 m. Lietuvių gimtosios kalbos valstybinio brandos egzamino rezultatai</t>
  </si>
  <si>
    <t>Rajonas</t>
  </si>
  <si>
    <t>Mokykla</t>
  </si>
  <si>
    <t>Laikė valstybinį egzaminą</t>
  </si>
  <si>
    <t>1-100 balų</t>
  </si>
  <si>
    <t>50-100 balų</t>
  </si>
  <si>
    <t>75-100 balų</t>
  </si>
  <si>
    <t>90-100 balų</t>
  </si>
  <si>
    <t>Geriausia išlaikiusiųjų dalis, %</t>
  </si>
  <si>
    <t>Akmenės r.</t>
  </si>
  <si>
    <t>Akmenės rajono Kruopių vidurinė mokykla</t>
  </si>
  <si>
    <t>Akmenės rajono Papilės Simono Daukanto gimnazija</t>
  </si>
  <si>
    <t>Akmenės rajono savivaldybės Akmenės gimnazija</t>
  </si>
  <si>
    <t>Akmenės rajono savivaldybės suaugusiųjų mokymo centras</t>
  </si>
  <si>
    <t>Akmenės rajono Ventos gimnazija</t>
  </si>
  <si>
    <t>Naujosios Akmenės Ramučių gimnazija</t>
  </si>
  <si>
    <t>Alytaus m.</t>
  </si>
  <si>
    <t>Alytaus Putinų gimnazija</t>
  </si>
  <si>
    <t>Alytaus jaunimo ir suaugusiųjų mokykla (suaug. klas.)</t>
  </si>
  <si>
    <t>Alytaus Likiškėlių vidurinė mokykla</t>
  </si>
  <si>
    <t>Alytaus Panemunės vidurinė mokykla</t>
  </si>
  <si>
    <t>Alytaus Adolfo Ramanausko-Vanago gimnazija</t>
  </si>
  <si>
    <t>Viešoji įstaiga Alytaus šv. Benedikto gimnazija</t>
  </si>
  <si>
    <t>Alytaus Jotvingių gimnazija</t>
  </si>
  <si>
    <t>Alytaus r.</t>
  </si>
  <si>
    <t>Alytaus rajono Butrimonių gimnazija</t>
  </si>
  <si>
    <t>Alytaus rajono Krokialaukio T. Noraus-Naruševičiaus vidurinė mokykla</t>
  </si>
  <si>
    <t>Alytaus rajono Simno gimnazija</t>
  </si>
  <si>
    <t>Alytaus rajono Daugų Vlado Mirono gimnazija</t>
  </si>
  <si>
    <t>Alytaus rajono Pivašiūnų vidurinė mokykla</t>
  </si>
  <si>
    <t>Alytaus rajono Miroslavo vidurinė mokykla</t>
  </si>
  <si>
    <t>Anykščių r.</t>
  </si>
  <si>
    <t>Anykščių Antano Vienuolio gimnazija</t>
  </si>
  <si>
    <t>Anykščių rajono Troškūnų Kazio Inčiūros vidurinė mokykla</t>
  </si>
  <si>
    <t>Anykščių rajono Kavarsko vidurinė mokykla</t>
  </si>
  <si>
    <t>Anykščių Jono Biliūno gimnazija</t>
  </si>
  <si>
    <t>Anykščių Antano Baranausko vidurinė mokykla</t>
  </si>
  <si>
    <t>Anykščių rajono Svėdasų Juozo Tumo-Vaižganto gimnazija</t>
  </si>
  <si>
    <t>Birštono m.</t>
  </si>
  <si>
    <t>Birštono gimnazija</t>
  </si>
  <si>
    <t>Biržų r.</t>
  </si>
  <si>
    <t>Biržų „Aušros“ vidurinė mokykla (suaug. klas.)</t>
  </si>
  <si>
    <t>Biržų „Saulės“ gimnazija</t>
  </si>
  <si>
    <t>Biržų „Atžalyno“ vidurinė mokykla</t>
  </si>
  <si>
    <t>Biržų rajono Vabalninko Balio Sruogos vidurinė mokykla</t>
  </si>
  <si>
    <t>Biržų „Aušros“ vidurinė mokykla</t>
  </si>
  <si>
    <t>Druskininkų sav.</t>
  </si>
  <si>
    <t>Druskininkų „Ryto“ gimnazija</t>
  </si>
  <si>
    <t>Druskininkų „Atgimimo“ vidurinė mokykla</t>
  </si>
  <si>
    <t>Druskininkų švietimo centras</t>
  </si>
  <si>
    <t>Elektrėnų sav.</t>
  </si>
  <si>
    <t>Elektrėnų „Versmės“ gimnazija</t>
  </si>
  <si>
    <t>Elektrėnų savivaldybės Semeliškių vidurinė mokykla</t>
  </si>
  <si>
    <t>Elektrėnų savivaldybės Vievio gimnazija</t>
  </si>
  <si>
    <t>Ignalinos r.</t>
  </si>
  <si>
    <t>Ignalinos rajono Vidiškių gimnazija</t>
  </si>
  <si>
    <t>Ignalinos rajono gimnazija</t>
  </si>
  <si>
    <t>Ignalinos r. Didžiasalio „Ryto“ vidurinė mokykla</t>
  </si>
  <si>
    <t>Ignalinos r. Daugėliškio vidurinė mokykla</t>
  </si>
  <si>
    <t>Ignalinos r. Dūkšto vidurinė mokykla</t>
  </si>
  <si>
    <t>Jonavos r.</t>
  </si>
  <si>
    <t>Viešoji įstaiga Jonavos suaugusiųjų švietimo centras</t>
  </si>
  <si>
    <t>Jonavos Senamiesčio gimnazija</t>
  </si>
  <si>
    <t>Jonavos Jeronimo Ralio vidurinė mokykla</t>
  </si>
  <si>
    <t>Jonavos rajono Žeimių vidurinė mokykla</t>
  </si>
  <si>
    <t>Joniškio r.</t>
  </si>
  <si>
    <t>Joniškio „Aušros“ gimnazija</t>
  </si>
  <si>
    <t>Joniškio rajono savivaldybės Žagarės gimnazija</t>
  </si>
  <si>
    <t>Joniškio jaunimo ir suaugusiųjų mokykla</t>
  </si>
  <si>
    <t>Joniškio Mato Slančiausko gimnazija</t>
  </si>
  <si>
    <t>Joniškio rajono savivaldybės Skaistgirio vidurinė mokykla</t>
  </si>
  <si>
    <t>Jurbarko r.</t>
  </si>
  <si>
    <t>Jurbarko r. Veliuonos Antano ir Jono Juškų vidurinė mokykla</t>
  </si>
  <si>
    <t>Jurbarko Vytauto Didžiojo vidurinė mokykla</t>
  </si>
  <si>
    <t>Jurbarko rajono Eržvilko gimnazija</t>
  </si>
  <si>
    <t>Jurbarko Naujamiesčio vidurinė mokykla (suaug. kl.)</t>
  </si>
  <si>
    <t>Jurbarko Antano Giedraičio-Giedriaus gimnazija</t>
  </si>
  <si>
    <t>Jurbarko Naujamiesčio vidurinė mokykla</t>
  </si>
  <si>
    <t>Kaišiadorių r.</t>
  </si>
  <si>
    <t>Kaišiadorių rajono Rumšiškių vyskupo Antano Baranausko vidurinė mokykla</t>
  </si>
  <si>
    <t>Kaišiadorių jaunimo ir suaugusiųjų mokykla</t>
  </si>
  <si>
    <t>Kaišiadorių rajono Algirdo Brazausko gimnazija</t>
  </si>
  <si>
    <t>Kaišiadorių rajono Žiežmarių vidurinė mokykla</t>
  </si>
  <si>
    <t>Kaišiadorių rajono Kruonio gimnazija</t>
  </si>
  <si>
    <t>Kalvarijos sav.</t>
  </si>
  <si>
    <t>Kalvarijos savivaldybės Sangrūdos vidurinė mokykla</t>
  </si>
  <si>
    <t>Kalvarijos gimnazija</t>
  </si>
  <si>
    <t>Kalvarijos suaugusiųjų vidurinė mokykla</t>
  </si>
  <si>
    <t>Kauno m.</t>
  </si>
  <si>
    <t>Kauno „Nemuno“ vidurinė mokykla</t>
  </si>
  <si>
    <t>Kauno „Žiburio“ vidurinė mokykla</t>
  </si>
  <si>
    <t>Kauno Maironio universitetinė gimnazija</t>
  </si>
  <si>
    <t>Kauno Vilijampolės vidurinė mokykla</t>
  </si>
  <si>
    <t>Kauno apskrities dailės gimnazija</t>
  </si>
  <si>
    <t>Kauno Rokų vidurinė mokykla</t>
  </si>
  <si>
    <t>Kauno Milikonių vidurinė mokykla</t>
  </si>
  <si>
    <t>Kauno Viktoro Kuprevičiaus vidurinė mokykla</t>
  </si>
  <si>
    <t>Kauno jėzuitų gimnazija</t>
  </si>
  <si>
    <t>Kauno Martyno Mažvydo vidurinė mokykla</t>
  </si>
  <si>
    <t>Kauno Juozo Gruodžio konservatorija</t>
  </si>
  <si>
    <t>Kauno Kovo 11-osios vidurinė mokykla</t>
  </si>
  <si>
    <t>Kauno Dainavos vidurinė mokykla</t>
  </si>
  <si>
    <t>Kauno „Santaros“ gimnazija</t>
  </si>
  <si>
    <t>Kauno Stepono Dariaus ir Stasio Girėno gimnazija</t>
  </si>
  <si>
    <t>Kauno suaugusiųjų mokymo centras</t>
  </si>
  <si>
    <t>Viešoji įstaiga Kauno šv. Mato vidurinė mokykla</t>
  </si>
  <si>
    <t>Kauno Jurgio Dobkevičiaus vidurinė mokykla</t>
  </si>
  <si>
    <t>Viešoji įstaiga Kauno technologijos universiteto gimnazija</t>
  </si>
  <si>
    <t>Kauno Pilėnų vidurinė mokykla</t>
  </si>
  <si>
    <t>Kauno „Aušros“ gimnazija</t>
  </si>
  <si>
    <t>Kauno Jono Jablonskio gimnazija</t>
  </si>
  <si>
    <t>Viešoji įstaiga Kauno Julijanavos katalikiška vidurinė mokykla</t>
  </si>
  <si>
    <t>Kauno apskrities Juozo Naujalio muzikos gimnazija</t>
  </si>
  <si>
    <t>Kauno Aleksandro Puškino gimnazija</t>
  </si>
  <si>
    <t>Kauno Šančių vidurinė mokykla</t>
  </si>
  <si>
    <t>Kauno Vinco Kudirkos vidurinė mokykla</t>
  </si>
  <si>
    <t>Kauno Veršvų vidurinė mokykla</t>
  </si>
  <si>
    <t>Kauno Tado Ivanausko vidurinė mokykla</t>
  </si>
  <si>
    <t>Kauno Kazio Griniaus vidurinė mokykla</t>
  </si>
  <si>
    <t>Kauno „Atžalyno“ vidurinė mokykla</t>
  </si>
  <si>
    <t>Viešoji įstaiga Kauno Juozo Urbšio katalikiška vidurinė mokykla</t>
  </si>
  <si>
    <t>Viešoji įstaiga Kauno „Ąžuolo“ katalikiška vidurinė mokykla</t>
  </si>
  <si>
    <t>Kauno „Varpo“ gimnazija</t>
  </si>
  <si>
    <t>Kauno šv. Kazimiero vidurinė mokykla</t>
  </si>
  <si>
    <t>Kauno Palemono vidurinė mokykla</t>
  </si>
  <si>
    <t>Kauno Antano Smetonos gimnazija</t>
  </si>
  <si>
    <t>Kauno Petrašiūnų vidurinė mokykla</t>
  </si>
  <si>
    <t>Kauno Gedimino sporto ir sveikatinimo vidurinė mokykla</t>
  </si>
  <si>
    <t>Kauno „Saulės“ gimnazija</t>
  </si>
  <si>
    <t>Kauno Jono ir Petro Vileišių katalikiška vidurinė mokykla</t>
  </si>
  <si>
    <t>Kauno Juozo Grušo meno vidurinė mokykla</t>
  </si>
  <si>
    <t>Viešoji įstaiga Kauno „Vyturio“ katalikiška vidurinė mokykla</t>
  </si>
  <si>
    <t>Kauno Jono Basanavičiaus gimnazija</t>
  </si>
  <si>
    <t>Kelmės r.</t>
  </si>
  <si>
    <t>Kelmės rajono Užvenčio Šatrijos Raganos gimnazija</t>
  </si>
  <si>
    <t>Kelmės Jono Graičiūno gimnazija</t>
  </si>
  <si>
    <t>Kelmės rajono Vaiguvos Vlado Šimkaus vidurinė mokykla</t>
  </si>
  <si>
    <t>Klaipėdos m.</t>
  </si>
  <si>
    <t>Klaipėdos „Ąžuolyno“ gimnazija</t>
  </si>
  <si>
    <t>Klaipėdos „Varpo“ gimnazija</t>
  </si>
  <si>
    <t>Klaipėdos „Pamario“ vidurinė mokykla</t>
  </si>
  <si>
    <t>Klaipėdos Eduardo Balsio menų gimnazija</t>
  </si>
  <si>
    <t>Klaipėdos Vytauto Didžiojo gimnazija</t>
  </si>
  <si>
    <t>Klaipėdos Stasio Šimkaus konservatorija</t>
  </si>
  <si>
    <t>Klaipėdos Baltijos gimnazija</t>
  </si>
  <si>
    <t>Klaipėdos „Vėtrungės“ gimnazija</t>
  </si>
  <si>
    <t>Klaipėdos Vydūno vidurinė mokykla</t>
  </si>
  <si>
    <t>Klaipėdos „Aukuro“ gimnazija</t>
  </si>
  <si>
    <t>Klaipėdos „Žemynos“ gimnazija</t>
  </si>
  <si>
    <t>Klaipėdos Naujakiemio suaugusiųjų vidurinė mokykla</t>
  </si>
  <si>
    <t>Klaipėdos Salio Šemerio suaugusiųjų gimnazija</t>
  </si>
  <si>
    <t>Klaipėdos r.</t>
  </si>
  <si>
    <t>Gargždų „Kranto“ vidurinė mokykla</t>
  </si>
  <si>
    <t>Gargždų „Vaivorykštės“ gimnazija</t>
  </si>
  <si>
    <t>Klaipėdos r. Endriejavo vidurinė mokykla</t>
  </si>
  <si>
    <t>Gargždų „Minijos“ vidurinė mokykla</t>
  </si>
  <si>
    <t>Klaipėdos r. Veiviržėnų gimnazija</t>
  </si>
  <si>
    <t>Klaipėdos r. Priekulės Ievos Simonaitytės gimnazija</t>
  </si>
  <si>
    <t>Kretingos r.</t>
  </si>
  <si>
    <t>Kretingos rajono Salantų gimnazija</t>
  </si>
  <si>
    <t>Kretingos Jurgio Pabrėžos gimnazija</t>
  </si>
  <si>
    <t>Kretingos rajono Kartenos vidurinė mokykla</t>
  </si>
  <si>
    <t>Kretingos suaugusiųjų mokymo centras</t>
  </si>
  <si>
    <t>Kretingos Marijono Daujoto vidurinė mokykla</t>
  </si>
  <si>
    <t>Viešoji įstaiga Pranciškonų gimnazija</t>
  </si>
  <si>
    <t>Kretingos rajono Darbėnų gimnazija</t>
  </si>
  <si>
    <t>Kretingos rajono Vydmantų vidurinė mokykla</t>
  </si>
  <si>
    <t>Kupiškio r.</t>
  </si>
  <si>
    <t>Kupiškio rajono Subačiaus gimnazija</t>
  </si>
  <si>
    <t>Kupiškio rajono Skapiškio vidurinė mokykla</t>
  </si>
  <si>
    <t>Kupiškio Lauryno Stuokos-Gucevičiaus gimnazija</t>
  </si>
  <si>
    <t>Lazdijų r.</t>
  </si>
  <si>
    <t>Lazdijų Motiejaus Gustaičio gimnazija</t>
  </si>
  <si>
    <t>Lazdijų rajono savivaldybės Šeštokų vidurinė mokykla</t>
  </si>
  <si>
    <t>Lazdijų rajono savivaldybės Šventežerio vidurinė mokykla</t>
  </si>
  <si>
    <t>Lazdijų rajono savivaldybės Veisiejų gimnazija</t>
  </si>
  <si>
    <t>Lazdijų rajono savivaldybės Seirijų Antano Žmuidzinavičiaus gimnazija</t>
  </si>
  <si>
    <t>Marijampolės sav.</t>
  </si>
  <si>
    <t>Vilkaviškio vyskupijos Krikščioniškosios kultūros centro vidurinė mokykla</t>
  </si>
  <si>
    <t>Marijampolės Sūduvos gimnazija</t>
  </si>
  <si>
    <t>Marijampolės suaugusiųjų mokymo centras</t>
  </si>
  <si>
    <t>Marijampolės Rygiškių Jono gimnazija</t>
  </si>
  <si>
    <t>Marijampolės marijonų gimnazija</t>
  </si>
  <si>
    <t>Marijampolės savivaldybės Liudvinavo Kazio Borutos vidurinė mokykla</t>
  </si>
  <si>
    <t>Marijampolės savivaldybės Igliaukos Anzelmo Matučio vidurinė mokykla</t>
  </si>
  <si>
    <t>Mažeikių r.</t>
  </si>
  <si>
    <t>Mažeikių r. Tirkšlių vidurinė mokykla</t>
  </si>
  <si>
    <t>Mažeikių r. Židikų Marijos Pečkauskaitės vidurinė mokykla</t>
  </si>
  <si>
    <t>Mažeikių Pavasario vidurinė mokykla</t>
  </si>
  <si>
    <t>Mažeikių Sodų vidurinė mokykla (suaug. klas.)</t>
  </si>
  <si>
    <t>Mažeikių Gabijos gimnazija</t>
  </si>
  <si>
    <t>Mažeikių Merkelio Račkausko gimnazija</t>
  </si>
  <si>
    <t>Mažeikių rajono Sedos Vytauto Mačernio gimnazija</t>
  </si>
  <si>
    <t>Mažeikių rajono Viekšnių gimnazija</t>
  </si>
  <si>
    <t>Mažeikių Sodų vidurinė mokykla</t>
  </si>
  <si>
    <t>Molėtų r.</t>
  </si>
  <si>
    <t>Molėtų r. Suginčių vidurinė mokykla</t>
  </si>
  <si>
    <t>Molėtų rajono Alantos gimnazija</t>
  </si>
  <si>
    <t>Molėtų r. Joniškio vidurinė mokykla</t>
  </si>
  <si>
    <t>Molėtų r. Giedraičių Antano Jaroševičiaus vidurinė mokykla</t>
  </si>
  <si>
    <t>Molėtų gimnazija</t>
  </si>
  <si>
    <t>Neringos m.</t>
  </si>
  <si>
    <t>Nidos vidurinė mokykla</t>
  </si>
  <si>
    <t>Pagėgių sav.</t>
  </si>
  <si>
    <t>Pagėgių Algimanto Mackaus gimnazija</t>
  </si>
  <si>
    <t>Pagėgių savivaldybės Vilkyškių vidurinė mokykla</t>
  </si>
  <si>
    <t>Pakruojo r.</t>
  </si>
  <si>
    <t>Pakruojo „Atžalyno“ gimnazija</t>
  </si>
  <si>
    <t>Pakruojo r. Linkuvos gimnazija</t>
  </si>
  <si>
    <t>Pakruojo r. Lygumų vidurinė mokykla</t>
  </si>
  <si>
    <t>Pakruojo r. Žeimelio vidurinė mokykla</t>
  </si>
  <si>
    <t>Pakruojo suaugusiųjų ir jaunimo švietimo centras</t>
  </si>
  <si>
    <t>Pakruojo r. Rozalimo vidurinė mokykla</t>
  </si>
  <si>
    <t>Palangos m.</t>
  </si>
  <si>
    <t>Palangos senoji gimnazija</t>
  </si>
  <si>
    <t>Panevėžio m.</t>
  </si>
  <si>
    <t>Panevėžio Vytauto Mikalausko menų mokykla</t>
  </si>
  <si>
    <t>Panevėžio Vytauto Žemkalnio gimnazija</t>
  </si>
  <si>
    <t>Panevėžio „Saulėtekio“ vidurinė mokykla</t>
  </si>
  <si>
    <t>Panevėžio „Minties“ gimnazija</t>
  </si>
  <si>
    <t>Panevėžio 5-oji gimnazija</t>
  </si>
  <si>
    <t>Viešoji įstaiga Panevėžio Kazimiero Paltaroko gimnazija</t>
  </si>
  <si>
    <t>Panevėžio „Vyturio“ vidurinė mokykla</t>
  </si>
  <si>
    <t>Panevėžio suaugusiųjų mokymo centras</t>
  </si>
  <si>
    <t>Panevėžio „Aušros“ vidurinė mokykla</t>
  </si>
  <si>
    <t>Panevėžio „Žemynos“ vidurinė mokykla</t>
  </si>
  <si>
    <t>Panevėžio Juozo Miltinio gimnazija</t>
  </si>
  <si>
    <t>Panevėžio Juozo Balčikonio gimnazija</t>
  </si>
  <si>
    <t>Panevėžio 9-oji vidurinė mokykla</t>
  </si>
  <si>
    <t>Panevėžio r.</t>
  </si>
  <si>
    <t>Panevėžio rajono Krekenavos Mykolo Antanaičio gimnazija</t>
  </si>
  <si>
    <t>Panevėžio rajono Vadoklių vidurinė mokykla</t>
  </si>
  <si>
    <t>Panevėžio rajono Raguvos gimnazija</t>
  </si>
  <si>
    <t>Panevėžio rajono Velžio gimnazija</t>
  </si>
  <si>
    <t>Panevėžio r. Naujamiesčio vidurinė mokykla</t>
  </si>
  <si>
    <t>Panevėžio rajono Ramygalos gimnazija</t>
  </si>
  <si>
    <t>Panevėžio rajono Smilgių vidurinė mokykla</t>
  </si>
  <si>
    <t>Panevėžio rajono Paįstrio Juozo Zikaro vidurinė mokykla</t>
  </si>
  <si>
    <t>Pasvalio r.</t>
  </si>
  <si>
    <t>Pasvalio rajono Saločių Antano Poškos vidurinė mokykla</t>
  </si>
  <si>
    <t>Pasvalio rajono Pumpėnų vidurinė mokykla</t>
  </si>
  <si>
    <t>Pasvalio rajono Joniškėlio Gabrielės Petkevičaitės-Bitės gimnazija</t>
  </si>
  <si>
    <t>Pasvalio Petro Vileišio gimnazija</t>
  </si>
  <si>
    <t>Pasvalio rajono Vaškų vidurinė mokykla</t>
  </si>
  <si>
    <t>Pasvalio jaunimo ir suaugusiųjų mokymo centras</t>
  </si>
  <si>
    <t>Plungės r.</t>
  </si>
  <si>
    <t>Plungės rajono Žemaičių Kalvarijos vidurinė mokykla</t>
  </si>
  <si>
    <t>Plungės rajono Platelių gimnazija</t>
  </si>
  <si>
    <t>Plungės Senamiesčio vidurinė mokykla</t>
  </si>
  <si>
    <t>Plungės „Saulės“ gimnazija</t>
  </si>
  <si>
    <t>Plungės r. Kulių vidurinė mokykla</t>
  </si>
  <si>
    <t>Plungės rajono Alsėdžių vidurinė mokykla</t>
  </si>
  <si>
    <t>Plungės suaugusiųjų švietimo centras</t>
  </si>
  <si>
    <t>Prienų r.</t>
  </si>
  <si>
    <t>Prienų rajono savivaldybės Jiezno gimnazija</t>
  </si>
  <si>
    <t>Prienų „Revuonos“ vidurinė mokykla</t>
  </si>
  <si>
    <t>Prienų rajono Stakliškių vidurinė mokykla</t>
  </si>
  <si>
    <t>Prienų „Žiburio“ gimnazija</t>
  </si>
  <si>
    <t>Prienų rajono savivaldybės Veiverių Tomo Žilinsko gimnazija</t>
  </si>
  <si>
    <t>Radviliškio r.</t>
  </si>
  <si>
    <t>Radviliškio rajono Sidabravo vidurinė mokykla</t>
  </si>
  <si>
    <t>Radviliškio rajono Baisogalos gimnazija</t>
  </si>
  <si>
    <t>Radviliškio Vaižganto gimnazija</t>
  </si>
  <si>
    <t>Šalčininkų r.</t>
  </si>
  <si>
    <t>Turgelių vidurinė mokykla</t>
  </si>
  <si>
    <t>Šalčininkų r. Jašiūnų „Aušros“ vidurinė mokykla</t>
  </si>
  <si>
    <t>Šalčininkų r. Eišiškių Stanislovo Rapolionio gimnazija</t>
  </si>
  <si>
    <t>Šalčininkų r. Dieveniškių „Ryto“ vidurinė mokykla</t>
  </si>
  <si>
    <t>Šalčininkų Lietuvos tūkstantmečio gimnazija</t>
  </si>
  <si>
    <t>Šiaulių m.</t>
  </si>
  <si>
    <t>Šiaulių Stasio Šalkauskio gimnazija</t>
  </si>
  <si>
    <t>Šiaulių Didždvario gimnazija</t>
  </si>
  <si>
    <t>Šiaulių Juliaus Janonio gimnazija</t>
  </si>
  <si>
    <t>Šiaulių „Romuvos“ gimnazija</t>
  </si>
  <si>
    <t>Šiaulių „Saulėtekio“ gimnazija</t>
  </si>
  <si>
    <t>Šiaulių Vijolių vidurinė mokykla</t>
  </si>
  <si>
    <t>Šiaulių Lieporių gimnazija</t>
  </si>
  <si>
    <t>Šiaulių Sauliaus Sondeckio konservatorija</t>
  </si>
  <si>
    <t>Viešoji įstaiga Šiaulių universiteto gimnazija</t>
  </si>
  <si>
    <t>Šiaulių Simono Daukanto gimnazija</t>
  </si>
  <si>
    <t>Šiaulių suaugusiųjų vidurinė mokykla</t>
  </si>
  <si>
    <t>Šiaulių r.</t>
  </si>
  <si>
    <t>Šiaulių rajono Kuršėnų Pavenčių vidurinė mokykla</t>
  </si>
  <si>
    <t>Šiaulių rajono Kuršėnų Lauryno Ivinskio gimnazija</t>
  </si>
  <si>
    <t>Šiaulių rajono Bazilionų vidurinė mokykla</t>
  </si>
  <si>
    <t>Šiaulių rajono Kužių vidurinė mokykla</t>
  </si>
  <si>
    <t>Šiaulių rajono Meškuičių gimnazija</t>
  </si>
  <si>
    <t>Šiaulių rajono Gruzdžių gimnazija</t>
  </si>
  <si>
    <t>Šilalės r.</t>
  </si>
  <si>
    <t>Šilalės r. Laukuvos Norberto Vėliaus gimnazija</t>
  </si>
  <si>
    <t>Šilalės r. Kvėdarnos Kazimiero Jauniaus gimnazija</t>
  </si>
  <si>
    <t>Šilalės Stepono Dariaus ir Stasio Girėno vidurinė mokykla</t>
  </si>
  <si>
    <t>Šilalės suaugusiųjų bendrojo lavinimo vidurinė mokykla</t>
  </si>
  <si>
    <t>Šilalės r. Pajūrio Stanislovo Biržiškio gimnazija</t>
  </si>
  <si>
    <t>Šilalės r. Upynos Stasio Girėno vidurinė mokykla</t>
  </si>
  <si>
    <t>Šilalės Simono Gaudėšiaus gimnazija</t>
  </si>
  <si>
    <t>Šilalės r. Kaltinėnų Aleksandro Stulginskio gimnazija</t>
  </si>
  <si>
    <t>Šilutės r.</t>
  </si>
  <si>
    <t>Šilutės r. Vainuto vidurinė mokykla</t>
  </si>
  <si>
    <t>Šilutės r. Švėkšnos „Saulės“ gimnazija</t>
  </si>
  <si>
    <t>Šilutės r. Kintų vidurinė mokykla</t>
  </si>
  <si>
    <t>Šilutės jaunimo ir suaugusiųjų mokymo centras</t>
  </si>
  <si>
    <t>Šilutės r. Žemaičių Naumiesčio gimnazija</t>
  </si>
  <si>
    <t>Šilutės pirmoji gimnazija</t>
  </si>
  <si>
    <t>Šilutės Vydūno gimnazija</t>
  </si>
  <si>
    <t>Širvintų r.</t>
  </si>
  <si>
    <t>Širvintų r. Musninkų Alfonso Petrulio gimnazija</t>
  </si>
  <si>
    <t>Širvintų Lauryno Stuokos-Gucevičiaus gimnazija</t>
  </si>
  <si>
    <t>Ukmergės r.</t>
  </si>
  <si>
    <t>Ukmergės rajono Taujėnų vidurinė mokykla</t>
  </si>
  <si>
    <t>Ukmergės Antano Smetonos gimnazija</t>
  </si>
  <si>
    <t>Ukmergės „Šilo“ vidurinė mokykla</t>
  </si>
  <si>
    <t>Ukmergės r. Siesikų vidurinė mokykla</t>
  </si>
  <si>
    <t>Utenos r.</t>
  </si>
  <si>
    <t>Utenos Adolfo Šapokos gimnazija</t>
  </si>
  <si>
    <t>Utenos Dauniškio gimnazija (suaug. kl.)</t>
  </si>
  <si>
    <t>Utenos rajono Užpalių gimnazija</t>
  </si>
  <si>
    <t>Utenos Dauniškio gimnazija</t>
  </si>
  <si>
    <t>Utenos „Saulės“ gimnazija</t>
  </si>
  <si>
    <t>Varėnos r.</t>
  </si>
  <si>
    <t>Varėnos r. Panočių vidurinė mokykla</t>
  </si>
  <si>
    <t>Varėnos r. Matuizų vidurinė mokykla</t>
  </si>
  <si>
    <t>Varėnos r. Senosios Varėnos Andriaus Ryliškio vidurinė mokykla</t>
  </si>
  <si>
    <t>Varėnos „Ąžuolo“ gimnazija</t>
  </si>
  <si>
    <t>Varėnos r. Merkinės Vinco Krėvės gimnazija</t>
  </si>
  <si>
    <t>Varėnos r. Valkininkų vidurinė mokykla</t>
  </si>
  <si>
    <t>Varėnos „Ryto“ vidurinė mokykla</t>
  </si>
  <si>
    <t>Vilkaviškio r.</t>
  </si>
  <si>
    <t>Vilkaviškio rajono Sūdavos vidurinė mokykla</t>
  </si>
  <si>
    <t>Vilkaviškio r. Vištyčio Petro Kriaučiūno vidurinė mokykla</t>
  </si>
  <si>
    <t>Vilkaviškio rajono Kybartų Kristijono Donelaičio gimnazija</t>
  </si>
  <si>
    <t>Vilkaviškio rajono Pilviškių „Santakos“ gimnazija</t>
  </si>
  <si>
    <t>Vilkaviškio rajono Virbalio vidurinė mokykla</t>
  </si>
  <si>
    <t>Vilkaviškio „Aušros“ gimnazija</t>
  </si>
  <si>
    <t>Vilkaviškio rajono Bartninkų Jono Basanavičiaus vidurinė mokykla</t>
  </si>
  <si>
    <t>Vilkaviškio rajono Pajevonio vidurinė mokykla</t>
  </si>
  <si>
    <t>Vilkaviškio „Aušros“ gimnazija (suaug. klas.)</t>
  </si>
  <si>
    <t>Gražiškių gimnazija</t>
  </si>
  <si>
    <t>Vilniaus m.</t>
  </si>
  <si>
    <t>Vilniaus Žirmūnų gimnazija</t>
  </si>
  <si>
    <t>Vilniaus licėjus</t>
  </si>
  <si>
    <t>Vilniaus Mykolo Biržiškos gimnazija</t>
  </si>
  <si>
    <t>Vilniaus Gabijos gimnazija</t>
  </si>
  <si>
    <t>Vilniaus Karoliniškių gimnazija</t>
  </si>
  <si>
    <t>Vilniaus jėzuitų gimnazija</t>
  </si>
  <si>
    <t>Vilniaus Jono Basanavičiaus gimnazija</t>
  </si>
  <si>
    <t>Vilniaus Žemynos gimnazija</t>
  </si>
  <si>
    <t>Vilniaus Žvėryno gimnazija</t>
  </si>
  <si>
    <t>Vilniaus Radvilų gimnazija</t>
  </si>
  <si>
    <t>Vilniaus Vytauto Didžiojo gimnazija</t>
  </si>
  <si>
    <t>Vilniaus Užupio gimnazija</t>
  </si>
  <si>
    <t>Vilniaus Salomėjos Nėries gimnazija</t>
  </si>
  <si>
    <t>Vilniaus šv. Kristoforo gimnazija</t>
  </si>
  <si>
    <t>Nacionalinė Mikalojaus Konstantino Čiurlionio menų mokykla</t>
  </si>
  <si>
    <t>Vilniaus Naujininkų vidurinė mokykla</t>
  </si>
  <si>
    <t>Vilniaus Gerosios Vilties vidurinė mokykla</t>
  </si>
  <si>
    <t>Vilniaus Juozo Tallat-Kelpšos konservatorija</t>
  </si>
  <si>
    <t>Vilniaus Šeškinės vidurinė mokykla</t>
  </si>
  <si>
    <t>Vilniaus Simono Daukanto gimnazija</t>
  </si>
  <si>
    <t>Vilniaus Tuskulėnų vidurinė mokykla</t>
  </si>
  <si>
    <t>Vilniaus Mikalojaus Daukšos vidurinė mokykla</t>
  </si>
  <si>
    <t>Vilniaus „Minties“ gimnazija</t>
  </si>
  <si>
    <t>Vilniaus Abraomo Kulviečio vidurinė mokykla</t>
  </si>
  <si>
    <t>Vilniaus Jeruzalės vidurinė mokykla</t>
  </si>
  <si>
    <t>Vilniaus Pilaitės vidurinė mokykla</t>
  </si>
  <si>
    <t>Vilniaus Antakalnio vidurinė mokykla</t>
  </si>
  <si>
    <t>Vilniaus Viršuliškių vidurinė mokykla</t>
  </si>
  <si>
    <t>Vilniaus Baltupių vidurinė mokykla</t>
  </si>
  <si>
    <t>Viešoji įstaiga Vilniaus privati gimnazija</t>
  </si>
  <si>
    <t>Vilniaus Martyno Mažvydo vidurinė mokykla</t>
  </si>
  <si>
    <t>Vilniaus savivaldybės Grigiškių „Šviesos“ vidurinė mokykla</t>
  </si>
  <si>
    <t>Vilniaus Simono Stanevičiaus vidurinė mokykla</t>
  </si>
  <si>
    <t>Vilniaus Šolomo Aleichemo vidurinė mokykla</t>
  </si>
  <si>
    <t>Vilniaus „Ryto“ vidurinė mokykla</t>
  </si>
  <si>
    <t>Vilniaus „Sietuvos“ vidurinė mokykla</t>
  </si>
  <si>
    <t>Vilniaus Fabijoniškių vidurinė mokykla</t>
  </si>
  <si>
    <t>„Šaltinėlio“ privati mokykla</t>
  </si>
  <si>
    <t>Vilniaus „Laisvės“ gimnazija</t>
  </si>
  <si>
    <t>Viešoji įstaiga „Vilniaus Valdorfo mokykla"</t>
  </si>
  <si>
    <t>Vilniaus karaliaus Mindaugo vidurinė mokykla</t>
  </si>
  <si>
    <t>Vilniaus Sausio 13-osios vidurinė mokykla</t>
  </si>
  <si>
    <t>Vilniaus katalikiškoji mokykla "Versmė"</t>
  </si>
  <si>
    <t>Vilniaus Ozo vidurinė mokykla</t>
  </si>
  <si>
    <t>Lietuvos aklųjų ir silpnaregių ugdymo centras</t>
  </si>
  <si>
    <t>Viešoji įstaiga Šiuolaikinės mokyklos centras</t>
  </si>
  <si>
    <t>Vilniaus Trakų Vokės vidurinė mokykla</t>
  </si>
  <si>
    <t>Vilniaus Senvagės vidurinė mokykla</t>
  </si>
  <si>
    <t>Vilniaus „Varpo“ suaugusiųjų vidurinė mokykla</t>
  </si>
  <si>
    <t>Marinos Mižigurskajos vidurinė mokykla</t>
  </si>
  <si>
    <t>Vilniaus Gabrielės Petkevičaitės-Bitės suaugusiųjų mokymo centras</t>
  </si>
  <si>
    <t>VšĮ „Saulės“ privati gimnazija</t>
  </si>
  <si>
    <t>Vilniaus vidurinė mokykla „Lietuvių namai"</t>
  </si>
  <si>
    <t>Vilniaus Salininkų vidurinė mokykla</t>
  </si>
  <si>
    <t>Vilniaus jaunimo ir suaugusiųjų konsultacinis bendrojo lavinimo centras</t>
  </si>
  <si>
    <t>Vilniaus suaugusiųjų mokymo centras</t>
  </si>
  <si>
    <t>Vilniaus „Židinio“ suaugusiųjų vidurinė mokykla</t>
  </si>
  <si>
    <t>Vilniaus r.</t>
  </si>
  <si>
    <t>Juodšilių „Šilo“ gimnazija</t>
  </si>
  <si>
    <t>Vilniaus r. Kalvelių 2-oji vidurinė mokykla</t>
  </si>
  <si>
    <t>Vilniaus r. Pagirių gimnazija</t>
  </si>
  <si>
    <t>Eitminiškių vidurinė mokykla</t>
  </si>
  <si>
    <t>Vilniaus r. Nemėžio šv. Rapolo Kalinausko gimnazija</t>
  </si>
  <si>
    <t>Vilniaus r. Rukainių vidurinė mokykla</t>
  </si>
  <si>
    <t>Riešės gimnazija</t>
  </si>
  <si>
    <t>Bezdonių vidurinė mokykla</t>
  </si>
  <si>
    <t>Vilniaus r. Maišiagalos Lietuvos Didžiojo Kunigaikščio Algirdo vidurinė mokykla</t>
  </si>
  <si>
    <t>Vilniaus r. Marijampolio vidurinė mokykla</t>
  </si>
  <si>
    <t>Vilniaus r. Rudaminos „Ryto“ gimnazija</t>
  </si>
  <si>
    <t>Vilniaus r. Nemenčinės Gedimino gimnazija</t>
  </si>
  <si>
    <t>Vilniaus r. Avižienių vidurinė mokykla</t>
  </si>
  <si>
    <t>Vilniaus r. Paberžės „Verdenės“ vidurinė mokykla</t>
  </si>
  <si>
    <t>Visagino m.</t>
  </si>
  <si>
    <t>Visagino „Verdenės“ gimnazija</t>
  </si>
  <si>
    <t>Zarasų r.</t>
  </si>
  <si>
    <t>Zarasų rajono Antazavės Juozo Gruodžio vidurinė mokykla</t>
  </si>
  <si>
    <t>Zarasų rajono Dusetų Kazimiero Būgos gimnazija</t>
  </si>
  <si>
    <t>Zarasų „Ąžuolo“ gimnazija</t>
  </si>
  <si>
    <t>Miestas</t>
  </si>
  <si>
    <t>Egzaminą laikė</t>
  </si>
  <si>
    <t>Egzaminą išlaikė</t>
  </si>
  <si>
    <t>Viso laikė miestų savivaldybėse:</t>
  </si>
  <si>
    <t>Neišlaikė mokinių:</t>
  </si>
  <si>
    <t>Savivaldybių skaičius:</t>
  </si>
  <si>
    <t>Lietuvos geriausia išlaikiusiųjų dalis,  %</t>
  </si>
  <si>
    <t>Palyginimas</t>
  </si>
  <si>
    <t xml:space="preserve"> =TODAY()</t>
  </si>
  <si>
    <t xml:space="preserve"> =NOW()</t>
  </si>
  <si>
    <t xml:space="preserve"> =YEAR(C12)</t>
  </si>
  <si>
    <t xml:space="preserve"> =MONTH(C12)</t>
  </si>
  <si>
    <t xml:space="preserve"> =DAY(C12)</t>
  </si>
  <si>
    <t xml:space="preserve"> =WEEKDAY(C12, 2)</t>
  </si>
  <si>
    <t>data yra skaičius, todėl su ja galima atlikti aritmetinius veiksmus</t>
  </si>
  <si>
    <t>Skirtumą tarp dviejų datų galima ieškoti su date diference funkcija</t>
  </si>
  <si>
    <t xml:space="preserve"> =DATEDIF(pradžios_data, pabaigos_data, matavimo vienetai)</t>
  </si>
  <si>
    <t>metai</t>
  </si>
  <si>
    <t>mėnuo</t>
  </si>
  <si>
    <t>diena</t>
  </si>
  <si>
    <t>"y"</t>
  </si>
  <si>
    <t>"m"</t>
  </si>
  <si>
    <t>"d"</t>
  </si>
  <si>
    <t>datos funkcijos: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</si>
</sst>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&quot;Lt&quot;;[Red]\-#,##0\ &quot;Lt&quot;"/>
    <numFmt numFmtId="165" formatCode="_-* #,##0.00\ &quot;Lt&quot;_-;\-* #,##0.00\ &quot;Lt&quot;_-;_-* &quot;-&quot;??\ &quot;Lt&quot;_-;_-@_-"/>
    <numFmt numFmtId="166" formatCode="_-* #,##0.00\ &quot;€&quot;_-;\-* #,##0.00\ &quot;€&quot;_-;_-* &quot;-&quot;??\ &quot;€&quot;_-;_-@_-"/>
    <numFmt numFmtId="167" formatCode="yyyy\-mm\-dd;@"/>
    <numFmt numFmtId="168" formatCode="0.0"/>
    <numFmt numFmtId="169" formatCode="[$-F800]dddd\,\ mmmm\ dd\,\ yyyy"/>
  </numFmts>
  <fonts count="21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Book Antiqua"/>
      <family val="1"/>
      <charset val="186"/>
    </font>
    <font>
      <sz val="11"/>
      <color theme="1"/>
      <name val="Book Antiqua"/>
      <family val="1"/>
      <charset val="186"/>
    </font>
    <font>
      <sz val="11"/>
      <name val="Book Antiqua"/>
      <family val="1"/>
      <charset val="186"/>
    </font>
    <font>
      <b/>
      <sz val="11"/>
      <color theme="1"/>
      <name val="Book Antiqua"/>
      <family val="1"/>
    </font>
    <font>
      <b/>
      <sz val="12"/>
      <name val="Book Antiqua"/>
      <family val="1"/>
      <charset val="186"/>
    </font>
    <font>
      <sz val="12"/>
      <name val="Book Antiqua"/>
      <family val="1"/>
      <charset val="186"/>
    </font>
    <font>
      <sz val="10"/>
      <name val="Arial"/>
      <family val="2"/>
    </font>
    <font>
      <b/>
      <sz val="11"/>
      <name val="Book Antiqua"/>
      <family val="1"/>
      <charset val="186"/>
    </font>
    <font>
      <vertAlign val="superscript"/>
      <sz val="11"/>
      <name val="Book Antiqua"/>
      <family val="1"/>
      <charset val="186"/>
    </font>
    <font>
      <sz val="10"/>
      <name val="Book Antiqua"/>
      <family val="1"/>
      <charset val="186"/>
    </font>
    <font>
      <b/>
      <sz val="12"/>
      <color theme="1"/>
      <name val="Times New Roman"/>
      <family val="1"/>
      <charset val="186"/>
    </font>
    <font>
      <sz val="12"/>
      <color theme="1"/>
      <name val="Times New Roman"/>
      <family val="1"/>
      <charset val="186"/>
    </font>
    <font>
      <b/>
      <sz val="11"/>
      <color rgb="FF000000"/>
      <name val="Times New Roman"/>
      <family val="1"/>
      <charset val="186"/>
    </font>
    <font>
      <sz val="11"/>
      <color theme="1"/>
      <name val="Times New Roman"/>
      <family val="1"/>
      <charset val="186"/>
    </font>
    <font>
      <sz val="12"/>
      <color rgb="FF000000"/>
      <name val="Times New Roman"/>
      <family val="1"/>
      <charset val="186"/>
    </font>
    <font>
      <b/>
      <sz val="12"/>
      <color rgb="FF000000"/>
      <name val="Times New Roman"/>
      <family val="1"/>
      <charset val="186"/>
    </font>
    <font>
      <sz val="11"/>
      <color rgb="FF000000"/>
      <name val="Times New Roman"/>
      <family val="1"/>
      <charset val="186"/>
    </font>
    <font>
      <sz val="8"/>
      <color rgb="FF000000"/>
      <name val="Times New Roman"/>
      <family val="1"/>
      <charset val="186"/>
    </font>
    <font>
      <sz val="11"/>
      <color rgb="FFFF0000"/>
      <name val="Book Antiqua"/>
      <family val="1"/>
      <charset val="186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0" fontId="8" fillId="0" borderId="0"/>
  </cellStyleXfs>
  <cellXfs count="169">
    <xf numFmtId="0" fontId="0" fillId="0" borderId="0" xfId="0"/>
    <xf numFmtId="0" fontId="3" fillId="0" borderId="0" xfId="0" applyFont="1"/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9" xfId="0" applyFont="1" applyFill="1" applyBorder="1"/>
    <xf numFmtId="0" fontId="3" fillId="0" borderId="10" xfId="0" applyFont="1" applyFill="1" applyBorder="1"/>
    <xf numFmtId="0" fontId="3" fillId="0" borderId="12" xfId="0" applyFont="1" applyFill="1" applyBorder="1"/>
    <xf numFmtId="0" fontId="3" fillId="0" borderId="13" xfId="0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/>
    <xf numFmtId="0" fontId="3" fillId="0" borderId="5" xfId="0" applyFont="1" applyBorder="1" applyAlignment="1">
      <alignment horizontal="center"/>
    </xf>
    <xf numFmtId="167" fontId="3" fillId="0" borderId="7" xfId="0" applyNumberFormat="1" applyFont="1" applyBorder="1" applyAlignment="1">
      <alignment horizontal="center"/>
    </xf>
    <xf numFmtId="0" fontId="4" fillId="3" borderId="21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167" fontId="3" fillId="4" borderId="20" xfId="0" applyNumberFormat="1" applyFont="1" applyFill="1" applyBorder="1" applyAlignment="1">
      <alignment horizontal="center"/>
    </xf>
    <xf numFmtId="0" fontId="5" fillId="2" borderId="0" xfId="0" applyFont="1" applyFill="1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6" xfId="0" applyFont="1" applyFill="1" applyBorder="1"/>
    <xf numFmtId="167" fontId="3" fillId="0" borderId="6" xfId="0" applyNumberFormat="1" applyFont="1" applyFill="1" applyBorder="1"/>
    <xf numFmtId="167" fontId="3" fillId="3" borderId="6" xfId="0" applyNumberFormat="1" applyFont="1" applyFill="1" applyBorder="1"/>
    <xf numFmtId="0" fontId="3" fillId="4" borderId="21" xfId="0" applyFont="1" applyFill="1" applyBorder="1" applyAlignment="1">
      <alignment horizontal="center"/>
    </xf>
    <xf numFmtId="167" fontId="3" fillId="0" borderId="9" xfId="0" applyNumberFormat="1" applyFont="1" applyFill="1" applyBorder="1"/>
    <xf numFmtId="167" fontId="3" fillId="0" borderId="12" xfId="0" applyNumberFormat="1" applyFont="1" applyFill="1" applyBorder="1"/>
    <xf numFmtId="0" fontId="7" fillId="0" borderId="0" xfId="0" applyFont="1" applyAlignment="1">
      <alignment vertical="center"/>
    </xf>
    <xf numFmtId="167" fontId="7" fillId="4" borderId="17" xfId="0" applyNumberFormat="1" applyFont="1" applyFill="1" applyBorder="1"/>
    <xf numFmtId="0" fontId="7" fillId="0" borderId="19" xfId="0" applyFont="1" applyBorder="1"/>
    <xf numFmtId="0" fontId="7" fillId="0" borderId="0" xfId="0" applyFont="1"/>
    <xf numFmtId="166" fontId="7" fillId="0" borderId="11" xfId="1" applyFont="1" applyBorder="1" applyAlignment="1">
      <alignment horizontal="right"/>
    </xf>
    <xf numFmtId="164" fontId="7" fillId="0" borderId="13" xfId="0" applyNumberFormat="1" applyFont="1" applyFill="1" applyBorder="1" applyAlignment="1">
      <alignment horizontal="center"/>
    </xf>
    <xf numFmtId="166" fontId="7" fillId="0" borderId="0" xfId="1" applyFont="1"/>
    <xf numFmtId="0" fontId="7" fillId="0" borderId="3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31" xfId="0" applyFont="1" applyBorder="1"/>
    <xf numFmtId="0" fontId="7" fillId="0" borderId="5" xfId="0" applyFont="1" applyBorder="1" applyAlignment="1">
      <alignment horizontal="center"/>
    </xf>
    <xf numFmtId="168" fontId="7" fillId="0" borderId="6" xfId="0" applyNumberFormat="1" applyFont="1" applyBorder="1" applyAlignment="1">
      <alignment horizontal="center"/>
    </xf>
    <xf numFmtId="1" fontId="7" fillId="3" borderId="32" xfId="0" applyNumberFormat="1" applyFont="1" applyFill="1" applyBorder="1" applyAlignment="1">
      <alignment horizontal="center"/>
    </xf>
    <xf numFmtId="165" fontId="7" fillId="3" borderId="32" xfId="0" applyNumberFormat="1" applyFont="1" applyFill="1" applyBorder="1"/>
    <xf numFmtId="165" fontId="7" fillId="3" borderId="6" xfId="0" applyNumberFormat="1" applyFont="1" applyFill="1" applyBorder="1"/>
    <xf numFmtId="165" fontId="7" fillId="3" borderId="7" xfId="0" applyNumberFormat="1" applyFont="1" applyFill="1" applyBorder="1"/>
    <xf numFmtId="0" fontId="7" fillId="0" borderId="33" xfId="0" applyFont="1" applyBorder="1"/>
    <xf numFmtId="0" fontId="7" fillId="0" borderId="8" xfId="0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0" fontId="7" fillId="0" borderId="34" xfId="0" applyFont="1" applyBorder="1"/>
    <xf numFmtId="0" fontId="7" fillId="0" borderId="11" xfId="0" applyFont="1" applyBorder="1" applyAlignment="1">
      <alignment horizontal="center"/>
    </xf>
    <xf numFmtId="168" fontId="7" fillId="0" borderId="12" xfId="0" applyNumberFormat="1" applyFont="1" applyBorder="1" applyAlignment="1">
      <alignment horizontal="center"/>
    </xf>
    <xf numFmtId="165" fontId="7" fillId="0" borderId="0" xfId="0" applyNumberFormat="1" applyFont="1" applyFill="1" applyBorder="1"/>
    <xf numFmtId="0" fontId="7" fillId="0" borderId="35" xfId="0" applyFont="1" applyBorder="1" applyAlignment="1">
      <alignment horizontal="right"/>
    </xf>
    <xf numFmtId="165" fontId="7" fillId="4" borderId="22" xfId="0" applyNumberFormat="1" applyFont="1" applyFill="1" applyBorder="1"/>
    <xf numFmtId="0" fontId="7" fillId="0" borderId="0" xfId="0" applyFont="1" applyAlignment="1">
      <alignment horizontal="center"/>
    </xf>
    <xf numFmtId="167" fontId="3" fillId="5" borderId="20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/>
    <xf numFmtId="1" fontId="3" fillId="0" borderId="6" xfId="0" applyNumberFormat="1" applyFont="1" applyBorder="1" applyAlignment="1">
      <alignment horizontal="center"/>
    </xf>
    <xf numFmtId="0" fontId="3" fillId="0" borderId="12" xfId="0" applyFont="1" applyBorder="1"/>
    <xf numFmtId="0" fontId="4" fillId="0" borderId="0" xfId="2" applyFont="1" applyAlignment="1">
      <alignment vertical="center"/>
    </xf>
    <xf numFmtId="0" fontId="4" fillId="6" borderId="2" xfId="2" applyFont="1" applyFill="1" applyBorder="1" applyAlignment="1">
      <alignment vertical="center" wrapText="1"/>
    </xf>
    <xf numFmtId="0" fontId="4" fillId="6" borderId="20" xfId="2" applyFont="1" applyFill="1" applyBorder="1" applyAlignment="1">
      <alignment vertical="center"/>
    </xf>
    <xf numFmtId="0" fontId="11" fillId="0" borderId="0" xfId="2" applyFont="1"/>
    <xf numFmtId="0" fontId="11" fillId="0" borderId="36" xfId="2" applyFont="1" applyBorder="1" applyAlignment="1">
      <alignment horizontal="center"/>
    </xf>
    <xf numFmtId="0" fontId="11" fillId="0" borderId="7" xfId="2" applyFont="1" applyBorder="1" applyAlignment="1">
      <alignment horizontal="center"/>
    </xf>
    <xf numFmtId="0" fontId="11" fillId="0" borderId="37" xfId="2" applyFont="1" applyBorder="1" applyAlignment="1">
      <alignment horizontal="center"/>
    </xf>
    <xf numFmtId="0" fontId="11" fillId="0" borderId="10" xfId="2" applyFont="1" applyBorder="1" applyAlignment="1">
      <alignment horizontal="center"/>
    </xf>
    <xf numFmtId="1" fontId="11" fillId="0" borderId="10" xfId="2" applyNumberFormat="1" applyFont="1" applyBorder="1" applyAlignment="1">
      <alignment horizontal="center"/>
    </xf>
    <xf numFmtId="0" fontId="11" fillId="0" borderId="10" xfId="2" applyNumberFormat="1" applyFont="1" applyBorder="1" applyAlignment="1">
      <alignment horizontal="center"/>
    </xf>
    <xf numFmtId="0" fontId="11" fillId="0" borderId="38" xfId="2" applyFont="1" applyBorder="1" applyAlignment="1">
      <alignment horizontal="center"/>
    </xf>
    <xf numFmtId="0" fontId="11" fillId="0" borderId="13" xfId="2" applyFont="1" applyBorder="1" applyAlignment="1">
      <alignment horizontal="center"/>
    </xf>
    <xf numFmtId="0" fontId="11" fillId="0" borderId="1" xfId="2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49" fontId="11" fillId="0" borderId="39" xfId="2" applyNumberFormat="1" applyFont="1" applyBorder="1" applyAlignment="1">
      <alignment horizontal="center"/>
    </xf>
    <xf numFmtId="49" fontId="11" fillId="0" borderId="6" xfId="2" applyNumberFormat="1" applyFont="1" applyBorder="1" applyAlignment="1">
      <alignment horizontal="center"/>
    </xf>
    <xf numFmtId="49" fontId="11" fillId="0" borderId="40" xfId="2" applyNumberFormat="1" applyFont="1" applyBorder="1" applyAlignment="1">
      <alignment horizontal="center"/>
    </xf>
    <xf numFmtId="49" fontId="11" fillId="0" borderId="9" xfId="2" applyNumberFormat="1" applyFont="1" applyBorder="1" applyAlignment="1">
      <alignment horizontal="center"/>
    </xf>
    <xf numFmtId="0" fontId="11" fillId="0" borderId="9" xfId="2" applyNumberFormat="1" applyFont="1" applyBorder="1" applyAlignment="1">
      <alignment horizontal="center"/>
    </xf>
    <xf numFmtId="0" fontId="13" fillId="0" borderId="0" xfId="0" applyFont="1"/>
    <xf numFmtId="0" fontId="14" fillId="7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vertical="center" wrapText="1"/>
    </xf>
    <xf numFmtId="0" fontId="15" fillId="0" borderId="0" xfId="0" applyFont="1"/>
    <xf numFmtId="0" fontId="16" fillId="7" borderId="9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vertical="center" wrapText="1"/>
    </xf>
    <xf numFmtId="0" fontId="16" fillId="8" borderId="9" xfId="0" applyFont="1" applyFill="1" applyBorder="1" applyAlignment="1">
      <alignment horizontal="center" vertical="center" wrapText="1"/>
    </xf>
    <xf numFmtId="0" fontId="16" fillId="9" borderId="9" xfId="0" applyFont="1" applyFill="1" applyBorder="1" applyAlignment="1">
      <alignment horizontal="center" vertical="center" wrapText="1"/>
    </xf>
    <xf numFmtId="2" fontId="16" fillId="9" borderId="9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/>
    <xf numFmtId="0" fontId="12" fillId="0" borderId="0" xfId="0" applyFont="1" applyFill="1" applyAlignment="1">
      <alignment vertical="center"/>
    </xf>
    <xf numFmtId="0" fontId="17" fillId="8" borderId="9" xfId="0" applyFont="1" applyFill="1" applyBorder="1" applyAlignment="1">
      <alignment horizontal="center" vertical="center" wrapText="1"/>
    </xf>
    <xf numFmtId="0" fontId="16" fillId="8" borderId="9" xfId="0" applyFont="1" applyFill="1" applyBorder="1" applyAlignment="1">
      <alignment vertical="center" wrapText="1"/>
    </xf>
    <xf numFmtId="2" fontId="13" fillId="9" borderId="9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0" xfId="0" applyAlignment="1">
      <alignment vertical="center"/>
    </xf>
    <xf numFmtId="0" fontId="13" fillId="0" borderId="9" xfId="0" applyFont="1" applyBorder="1" applyAlignment="1">
      <alignment horizontal="right" vertical="center"/>
    </xf>
    <xf numFmtId="1" fontId="13" fillId="9" borderId="9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1" fontId="13" fillId="0" borderId="9" xfId="0" applyNumberFormat="1" applyFont="1" applyBorder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9" xfId="0" applyFon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16" fillId="0" borderId="0" xfId="0" applyFont="1" applyBorder="1" applyAlignment="1">
      <alignment vertical="center" wrapText="1"/>
    </xf>
    <xf numFmtId="0" fontId="13" fillId="0" borderId="0" xfId="0" applyFont="1" applyBorder="1"/>
    <xf numFmtId="14" fontId="3" fillId="0" borderId="0" xfId="0" applyNumberFormat="1" applyFont="1"/>
    <xf numFmtId="0" fontId="3" fillId="0" borderId="0" xfId="0" applyNumberFormat="1" applyFont="1"/>
    <xf numFmtId="0" fontId="3" fillId="0" borderId="0" xfId="0" applyFont="1" applyAlignment="1">
      <alignment horizontal="right"/>
    </xf>
    <xf numFmtId="0" fontId="20" fillId="0" borderId="0" xfId="0" applyFont="1"/>
    <xf numFmtId="0" fontId="3" fillId="3" borderId="7" xfId="0" applyFont="1" applyFill="1" applyBorder="1" applyAlignment="1">
      <alignment horizontal="center"/>
    </xf>
    <xf numFmtId="169" fontId="3" fillId="0" borderId="0" xfId="0" applyNumberFormat="1" applyFont="1"/>
    <xf numFmtId="167" fontId="3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Normal 2" xfId="2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Did</a:t>
            </a:r>
            <a:r>
              <a:rPr lang="lt-LT"/>
              <a:t>žiausias</a:t>
            </a:r>
            <a:r>
              <a:rPr lang="lt-LT" baseline="0"/>
              <a:t> užimtumo augimas JAV ūkio šakose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Lapas1!$C$1:$C$2</c:f>
              <c:strCache>
                <c:ptCount val="2"/>
                <c:pt idx="0">
                  <c:v>DIDŽIAUSIAS UŽIMTUMO AUGIMAS JAV ŪKIO ŠAKOSE</c:v>
                </c:pt>
                <c:pt idx="1">
                  <c:v>2008 m. (tūkst.)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Lapas1!$A$3:$A$10</c:f>
              <c:strCache>
                <c:ptCount val="8"/>
                <c:pt idx="0">
                  <c:v>Sistemų analitikai</c:v>
                </c:pt>
                <c:pt idx="1">
                  <c:v>Pardavėjai</c:v>
                </c:pt>
                <c:pt idx="2">
                  <c:v>Kasininkai</c:v>
                </c:pt>
                <c:pt idx="3">
                  <c:v>Aukšto rango vadybininkai</c:v>
                </c:pt>
                <c:pt idx="4">
                  <c:v>Sunkvežimių vairuotojai</c:v>
                </c:pt>
                <c:pt idx="5">
                  <c:v>Administratoriai</c:v>
                </c:pt>
                <c:pt idx="6">
                  <c:v>Medicinos seserys</c:v>
                </c:pt>
                <c:pt idx="7">
                  <c:v>Kompiuterijos speciaistai</c:v>
                </c:pt>
              </c:strCache>
            </c:strRef>
          </c:cat>
          <c:val>
            <c:numRef>
              <c:f>Lapas1!$C$3:$C$10</c:f>
              <c:numCache>
                <c:formatCode>General</c:formatCode>
                <c:ptCount val="8"/>
                <c:pt idx="0">
                  <c:v>1194</c:v>
                </c:pt>
                <c:pt idx="1">
                  <c:v>4620</c:v>
                </c:pt>
                <c:pt idx="2">
                  <c:v>3754</c:v>
                </c:pt>
                <c:pt idx="3">
                  <c:v>3913</c:v>
                </c:pt>
                <c:pt idx="4">
                  <c:v>3463</c:v>
                </c:pt>
                <c:pt idx="5">
                  <c:v>3484</c:v>
                </c:pt>
                <c:pt idx="6">
                  <c:v>2530</c:v>
                </c:pt>
                <c:pt idx="7">
                  <c:v>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1-4B3B-82B2-2540774403A2}"/>
            </c:ext>
          </c:extLst>
        </c:ser>
        <c:ser>
          <c:idx val="2"/>
          <c:order val="2"/>
          <c:tx>
            <c:strRef>
              <c:f>Lapas1!$D$1:$D$2</c:f>
              <c:strCache>
                <c:ptCount val="2"/>
                <c:pt idx="0">
                  <c:v>DIDŽIAUSIAS UŽIMTUMO AUGIMAS JAV ŪKIO ŠAKOSE</c:v>
                </c:pt>
                <c:pt idx="1">
                  <c:v>Pokytis (tūkst.)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Lapas1!$A$3:$A$10</c:f>
              <c:strCache>
                <c:ptCount val="8"/>
                <c:pt idx="0">
                  <c:v>Sistemų analitikai</c:v>
                </c:pt>
                <c:pt idx="1">
                  <c:v>Pardavėjai</c:v>
                </c:pt>
                <c:pt idx="2">
                  <c:v>Kasininkai</c:v>
                </c:pt>
                <c:pt idx="3">
                  <c:v>Aukšto rango vadybininkai</c:v>
                </c:pt>
                <c:pt idx="4">
                  <c:v>Sunkvežimių vairuotojai</c:v>
                </c:pt>
                <c:pt idx="5">
                  <c:v>Administratoriai</c:v>
                </c:pt>
                <c:pt idx="6">
                  <c:v>Medicinos seserys</c:v>
                </c:pt>
                <c:pt idx="7">
                  <c:v>Kompiuterijos speciaistai</c:v>
                </c:pt>
              </c:strCache>
            </c:strRef>
          </c:cat>
          <c:val>
            <c:numRef>
              <c:f>Lapas1!$D$3:$D$10</c:f>
              <c:numCache>
                <c:formatCode>General</c:formatCode>
                <c:ptCount val="8"/>
                <c:pt idx="0">
                  <c:v>577</c:v>
                </c:pt>
                <c:pt idx="1">
                  <c:v>564</c:v>
                </c:pt>
                <c:pt idx="2">
                  <c:v>556</c:v>
                </c:pt>
                <c:pt idx="3">
                  <c:v>551</c:v>
                </c:pt>
                <c:pt idx="4">
                  <c:v>493</c:v>
                </c:pt>
                <c:pt idx="5">
                  <c:v>463</c:v>
                </c:pt>
                <c:pt idx="6">
                  <c:v>451</c:v>
                </c:pt>
                <c:pt idx="7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1-4B3B-82B2-254077440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365280"/>
        <c:axId val="645365936"/>
      </c:barChart>
      <c:lineChart>
        <c:grouping val="standard"/>
        <c:varyColors val="0"/>
        <c:ser>
          <c:idx val="0"/>
          <c:order val="0"/>
          <c:tx>
            <c:strRef>
              <c:f>Lapas1!$B$1:$B$2</c:f>
              <c:strCache>
                <c:ptCount val="2"/>
                <c:pt idx="0">
                  <c:v>DIDŽIAUSIAS UŽIMTUMO AUGIMAS JAV ŪKIO ŠAKOSE</c:v>
                </c:pt>
                <c:pt idx="1">
                  <c:v>1998 m. (tūkst.)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Lapas1!$A$3:$A$10</c:f>
              <c:strCache>
                <c:ptCount val="8"/>
                <c:pt idx="0">
                  <c:v>Sistemų analitikai</c:v>
                </c:pt>
                <c:pt idx="1">
                  <c:v>Pardavėjai</c:v>
                </c:pt>
                <c:pt idx="2">
                  <c:v>Kasininkai</c:v>
                </c:pt>
                <c:pt idx="3">
                  <c:v>Aukšto rango vadybininkai</c:v>
                </c:pt>
                <c:pt idx="4">
                  <c:v>Sunkvežimių vairuotojai</c:v>
                </c:pt>
                <c:pt idx="5">
                  <c:v>Administratoriai</c:v>
                </c:pt>
                <c:pt idx="6">
                  <c:v>Medicinos seserys</c:v>
                </c:pt>
                <c:pt idx="7">
                  <c:v>Kompiuterijos speciaistai</c:v>
                </c:pt>
              </c:strCache>
            </c:strRef>
          </c:cat>
          <c:val>
            <c:numRef>
              <c:f>Lapas1!$B$3:$B$10</c:f>
              <c:numCache>
                <c:formatCode>General</c:formatCode>
                <c:ptCount val="8"/>
                <c:pt idx="0">
                  <c:v>617</c:v>
                </c:pt>
                <c:pt idx="1">
                  <c:v>4056</c:v>
                </c:pt>
                <c:pt idx="2">
                  <c:v>3198</c:v>
                </c:pt>
                <c:pt idx="3">
                  <c:v>3362</c:v>
                </c:pt>
                <c:pt idx="4">
                  <c:v>2970</c:v>
                </c:pt>
                <c:pt idx="5">
                  <c:v>3021</c:v>
                </c:pt>
                <c:pt idx="6">
                  <c:v>2079</c:v>
                </c:pt>
                <c:pt idx="7">
                  <c:v>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1-4B3B-82B2-254077440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365280"/>
        <c:axId val="645365936"/>
      </c:lineChart>
      <c:catAx>
        <c:axId val="64536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65936"/>
        <c:crosses val="autoZero"/>
        <c:auto val="1"/>
        <c:lblAlgn val="ctr"/>
        <c:lblOffset val="100"/>
        <c:noMultiLvlLbl val="0"/>
      </c:catAx>
      <c:valAx>
        <c:axId val="6453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6528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Metų išlaidos už komunalines</a:t>
            </a:r>
            <a:r>
              <a:rPr lang="lt-LT" baseline="0"/>
              <a:t> paslaugas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Lapas2!$B$1:$B$2</c:f>
              <c:strCache>
                <c:ptCount val="2"/>
                <c:pt idx="0">
                  <c:v>Mokesčiai</c:v>
                </c:pt>
                <c:pt idx="1">
                  <c:v>Elektra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Lapas2!$A$3:$A$14</c:f>
              <c:strCache>
                <c:ptCount val="12"/>
                <c:pt idx="0">
                  <c:v>rugsėjis</c:v>
                </c:pt>
                <c:pt idx="1">
                  <c:v>spalis</c:v>
                </c:pt>
                <c:pt idx="2">
                  <c:v>lapkritis</c:v>
                </c:pt>
                <c:pt idx="3">
                  <c:v>gruodis</c:v>
                </c:pt>
                <c:pt idx="4">
                  <c:v>sausis</c:v>
                </c:pt>
                <c:pt idx="5">
                  <c:v>vasaris</c:v>
                </c:pt>
                <c:pt idx="6">
                  <c:v>kovas</c:v>
                </c:pt>
                <c:pt idx="7">
                  <c:v>balandis</c:v>
                </c:pt>
                <c:pt idx="8">
                  <c:v>gegužė</c:v>
                </c:pt>
                <c:pt idx="9">
                  <c:v>birželis</c:v>
                </c:pt>
                <c:pt idx="10">
                  <c:v>liepa</c:v>
                </c:pt>
                <c:pt idx="11">
                  <c:v>rugpjūtis</c:v>
                </c:pt>
              </c:strCache>
            </c:strRef>
          </c:cat>
          <c:val>
            <c:numRef>
              <c:f>Lapas2!$B$3:$B$14</c:f>
              <c:numCache>
                <c:formatCode>General</c:formatCode>
                <c:ptCount val="12"/>
                <c:pt idx="0">
                  <c:v>96</c:v>
                </c:pt>
                <c:pt idx="1">
                  <c:v>95</c:v>
                </c:pt>
                <c:pt idx="2">
                  <c:v>88</c:v>
                </c:pt>
                <c:pt idx="3">
                  <c:v>120</c:v>
                </c:pt>
                <c:pt idx="4">
                  <c:v>100</c:v>
                </c:pt>
                <c:pt idx="5">
                  <c:v>95</c:v>
                </c:pt>
                <c:pt idx="6">
                  <c:v>98</c:v>
                </c:pt>
                <c:pt idx="7">
                  <c:v>85</c:v>
                </c:pt>
                <c:pt idx="8">
                  <c:v>65</c:v>
                </c:pt>
                <c:pt idx="9">
                  <c:v>63</c:v>
                </c:pt>
                <c:pt idx="10">
                  <c:v>71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C-4FFE-B569-A15B6D9C55FB}"/>
            </c:ext>
          </c:extLst>
        </c:ser>
        <c:ser>
          <c:idx val="1"/>
          <c:order val="1"/>
          <c:tx>
            <c:strRef>
              <c:f>Lapas2!$C$1:$C$2</c:f>
              <c:strCache>
                <c:ptCount val="2"/>
                <c:pt idx="0">
                  <c:v>Mokesčiai</c:v>
                </c:pt>
                <c:pt idx="1">
                  <c:v>Vanduo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Lapas2!$A$3:$A$14</c:f>
              <c:strCache>
                <c:ptCount val="12"/>
                <c:pt idx="0">
                  <c:v>rugsėjis</c:v>
                </c:pt>
                <c:pt idx="1">
                  <c:v>spalis</c:v>
                </c:pt>
                <c:pt idx="2">
                  <c:v>lapkritis</c:v>
                </c:pt>
                <c:pt idx="3">
                  <c:v>gruodis</c:v>
                </c:pt>
                <c:pt idx="4">
                  <c:v>sausis</c:v>
                </c:pt>
                <c:pt idx="5">
                  <c:v>vasaris</c:v>
                </c:pt>
                <c:pt idx="6">
                  <c:v>kovas</c:v>
                </c:pt>
                <c:pt idx="7">
                  <c:v>balandis</c:v>
                </c:pt>
                <c:pt idx="8">
                  <c:v>gegužė</c:v>
                </c:pt>
                <c:pt idx="9">
                  <c:v>birželis</c:v>
                </c:pt>
                <c:pt idx="10">
                  <c:v>liepa</c:v>
                </c:pt>
                <c:pt idx="11">
                  <c:v>rugpjūtis</c:v>
                </c:pt>
              </c:strCache>
            </c:strRef>
          </c:cat>
          <c:val>
            <c:numRef>
              <c:f>Lapas2!$C$3:$C$14</c:f>
              <c:numCache>
                <c:formatCode>General</c:formatCode>
                <c:ptCount val="12"/>
                <c:pt idx="0">
                  <c:v>50</c:v>
                </c:pt>
                <c:pt idx="1">
                  <c:v>40</c:v>
                </c:pt>
                <c:pt idx="2">
                  <c:v>35</c:v>
                </c:pt>
                <c:pt idx="3">
                  <c:v>32</c:v>
                </c:pt>
                <c:pt idx="4">
                  <c:v>29</c:v>
                </c:pt>
                <c:pt idx="5">
                  <c:v>45</c:v>
                </c:pt>
                <c:pt idx="6">
                  <c:v>36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61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C-4FFE-B569-A15B6D9C55FB}"/>
            </c:ext>
          </c:extLst>
        </c:ser>
        <c:ser>
          <c:idx val="2"/>
          <c:order val="2"/>
          <c:tx>
            <c:strRef>
              <c:f>Lapas2!$D$1:$D$2</c:f>
              <c:strCache>
                <c:ptCount val="2"/>
                <c:pt idx="0">
                  <c:v>Mokesčiai</c:v>
                </c:pt>
                <c:pt idx="1">
                  <c:v>Dujos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Lapas2!$A$3:$A$14</c:f>
              <c:strCache>
                <c:ptCount val="12"/>
                <c:pt idx="0">
                  <c:v>rugsėjis</c:v>
                </c:pt>
                <c:pt idx="1">
                  <c:v>spalis</c:v>
                </c:pt>
                <c:pt idx="2">
                  <c:v>lapkritis</c:v>
                </c:pt>
                <c:pt idx="3">
                  <c:v>gruodis</c:v>
                </c:pt>
                <c:pt idx="4">
                  <c:v>sausis</c:v>
                </c:pt>
                <c:pt idx="5">
                  <c:v>vasaris</c:v>
                </c:pt>
                <c:pt idx="6">
                  <c:v>kovas</c:v>
                </c:pt>
                <c:pt idx="7">
                  <c:v>balandis</c:v>
                </c:pt>
                <c:pt idx="8">
                  <c:v>gegužė</c:v>
                </c:pt>
                <c:pt idx="9">
                  <c:v>birželis</c:v>
                </c:pt>
                <c:pt idx="10">
                  <c:v>liepa</c:v>
                </c:pt>
                <c:pt idx="11">
                  <c:v>rugpjūtis</c:v>
                </c:pt>
              </c:strCache>
            </c:strRef>
          </c:cat>
          <c:val>
            <c:numRef>
              <c:f>Lapas2!$D$3:$D$14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160</c:v>
                </c:pt>
                <c:pt idx="3">
                  <c:v>180</c:v>
                </c:pt>
                <c:pt idx="4">
                  <c:v>190</c:v>
                </c:pt>
                <c:pt idx="5">
                  <c:v>195</c:v>
                </c:pt>
                <c:pt idx="6">
                  <c:v>160</c:v>
                </c:pt>
                <c:pt idx="7">
                  <c:v>120</c:v>
                </c:pt>
                <c:pt idx="8">
                  <c:v>90</c:v>
                </c:pt>
                <c:pt idx="9">
                  <c:v>80</c:v>
                </c:pt>
                <c:pt idx="10">
                  <c:v>75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8C-4FFE-B569-A15B6D9C5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706088"/>
        <c:axId val="648706416"/>
      </c:barChart>
      <c:catAx>
        <c:axId val="648706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Mėnesiai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06416"/>
        <c:crosses val="autoZero"/>
        <c:auto val="1"/>
        <c:lblAlgn val="ctr"/>
        <c:lblOffset val="100"/>
        <c:noMultiLvlLbl val="0"/>
      </c:catAx>
      <c:valAx>
        <c:axId val="6487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Mokesčių</a:t>
                </a:r>
                <a:r>
                  <a:rPr lang="lt-LT" baseline="0"/>
                  <a:t> dydis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0608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45244203190023"/>
          <c:y val="0.1503842870704992"/>
          <c:w val="0.20755224547916912"/>
          <c:h val="0.20516860924299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lt-LT"/>
              <a:t>Gyventojų skaičius skirtingo aukščio vietovėse</a:t>
            </a:r>
          </a:p>
        </c:rich>
      </c:tx>
      <c:layout>
        <c:manualLayout>
          <c:xMode val="edge"/>
          <c:yMode val="edge"/>
          <c:x val="0.11977909824468969"/>
          <c:y val="2.915481981134611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'[1]Gyventojų tankumas'!$B$2</c:f>
              <c:strCache>
                <c:ptCount val="1"/>
                <c:pt idx="0">
                  <c:v>Gyventojų tankumas, žm/km2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'[1]Gyventojų tankumas'!$A$3:$A$8</c:f>
              <c:strCache>
                <c:ptCount val="6"/>
                <c:pt idx="0">
                  <c:v>0–25</c:v>
                </c:pt>
                <c:pt idx="1">
                  <c:v>25–100</c:v>
                </c:pt>
                <c:pt idx="2">
                  <c:v>100–500</c:v>
                </c:pt>
                <c:pt idx="3">
                  <c:v>500–1200</c:v>
                </c:pt>
                <c:pt idx="4">
                  <c:v>1200–5000</c:v>
                </c:pt>
                <c:pt idx="5">
                  <c:v>5000–8000</c:v>
                </c:pt>
              </c:strCache>
            </c:strRef>
          </c:cat>
          <c:val>
            <c:numRef>
              <c:f>'[1]Gyventojų tankumas'!$B$3:$B$8</c:f>
              <c:numCache>
                <c:formatCode>General</c:formatCode>
                <c:ptCount val="6"/>
                <c:pt idx="0">
                  <c:v>130</c:v>
                </c:pt>
                <c:pt idx="1">
                  <c:v>100</c:v>
                </c:pt>
                <c:pt idx="2">
                  <c:v>60</c:v>
                </c:pt>
                <c:pt idx="3">
                  <c:v>35</c:v>
                </c:pt>
                <c:pt idx="4">
                  <c:v>10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9-42AD-AD2D-9883AE76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12192"/>
        <c:axId val="206329472"/>
      </c:barChart>
      <c:catAx>
        <c:axId val="20711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lt-LT"/>
                  <a:t>Vietovės aukštis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29472"/>
        <c:crosses val="autoZero"/>
        <c:auto val="1"/>
        <c:lblAlgn val="ctr"/>
        <c:lblOffset val="100"/>
        <c:noMultiLvlLbl val="0"/>
      </c:catAx>
      <c:valAx>
        <c:axId val="206329472"/>
        <c:scaling>
          <c:orientation val="minMax"/>
        </c:scaling>
        <c:delete val="0"/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lt-LT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Gyventojų tankumas, žm/m</a:t>
                </a:r>
                <a:r>
                  <a:rPr lang="lt-LT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112192"/>
        <c:crosses val="autoZero"/>
        <c:crossBetween val="between"/>
      </c:valAx>
      <c:spPr>
        <a:noFill/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Geriausia </a:t>
            </a:r>
            <a:r>
              <a:rPr lang="en-US"/>
              <a:t>egzamin</a:t>
            </a:r>
            <a:r>
              <a:rPr lang="lt-LT"/>
              <a:t>ą</a:t>
            </a:r>
            <a:r>
              <a:rPr lang="lt-LT" baseline="0"/>
              <a:t> išlaikiusių mokinių pasiskirstymas miestuose</a:t>
            </a:r>
            <a:endParaRPr lang="lt-LT"/>
          </a:p>
        </c:rich>
      </c:tx>
      <c:layout>
        <c:manualLayout>
          <c:xMode val="edge"/>
          <c:yMode val="edge"/>
          <c:x val="0.13869587897756913"/>
          <c:y val="4.8010836836256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Diagrama!$G$2</c:f>
              <c:strCache>
                <c:ptCount val="1"/>
                <c:pt idx="0">
                  <c:v>Geriausia išlaikiusiųjų dalis,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Diagrama!$A$3:$A$12</c:f>
              <c:strCache>
                <c:ptCount val="10"/>
                <c:pt idx="0">
                  <c:v>Alytaus m.</c:v>
                </c:pt>
                <c:pt idx="1">
                  <c:v>Birštono m.</c:v>
                </c:pt>
                <c:pt idx="2">
                  <c:v>Kauno m.</c:v>
                </c:pt>
                <c:pt idx="3">
                  <c:v>Klaipėdos m.</c:v>
                </c:pt>
                <c:pt idx="4">
                  <c:v>Neringos m.</c:v>
                </c:pt>
                <c:pt idx="5">
                  <c:v>Palangos m.</c:v>
                </c:pt>
                <c:pt idx="6">
                  <c:v>Panevėžio m.</c:v>
                </c:pt>
                <c:pt idx="7">
                  <c:v>Šiaulių m.</c:v>
                </c:pt>
                <c:pt idx="8">
                  <c:v>Vilniaus m.</c:v>
                </c:pt>
                <c:pt idx="9">
                  <c:v>Visagino m.</c:v>
                </c:pt>
              </c:strCache>
            </c:strRef>
          </c:cat>
          <c:val>
            <c:numRef>
              <c:f>Diagrama!$G$3:$G$12</c:f>
              <c:numCache>
                <c:formatCode>0.00</c:formatCode>
                <c:ptCount val="10"/>
                <c:pt idx="0">
                  <c:v>10.5732484076433</c:v>
                </c:pt>
                <c:pt idx="1">
                  <c:v>7.0000000000000009</c:v>
                </c:pt>
                <c:pt idx="2">
                  <c:v>11.395133969818295</c:v>
                </c:pt>
                <c:pt idx="3">
                  <c:v>10.421455938697317</c:v>
                </c:pt>
                <c:pt idx="4">
                  <c:v>0</c:v>
                </c:pt>
                <c:pt idx="5">
                  <c:v>8.5714285714285712</c:v>
                </c:pt>
                <c:pt idx="6">
                  <c:v>12.848297213622292</c:v>
                </c:pt>
                <c:pt idx="7">
                  <c:v>10.460863204096562</c:v>
                </c:pt>
                <c:pt idx="8">
                  <c:v>13.797783306944131</c:v>
                </c:pt>
                <c:pt idx="9">
                  <c:v>9.0909090909090917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E-4321-B10C-F69A74BBA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590528"/>
        <c:axId val="714592168"/>
      </c:barChart>
      <c:catAx>
        <c:axId val="71459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92168"/>
        <c:crosses val="autoZero"/>
        <c:auto val="1"/>
        <c:lblAlgn val="ctr"/>
        <c:lblOffset val="100"/>
        <c:noMultiLvlLbl val="0"/>
      </c:catAx>
      <c:valAx>
        <c:axId val="7145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9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0</xdr:row>
      <xdr:rowOff>95250</xdr:rowOff>
    </xdr:from>
    <xdr:to>
      <xdr:col>16</xdr:col>
      <xdr:colOff>199149</xdr:colOff>
      <xdr:row>27</xdr:row>
      <xdr:rowOff>65905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4825" y="95250"/>
          <a:ext cx="7009524" cy="6161905"/>
        </a:xfrm>
        <a:prstGeom prst="rect">
          <a:avLst/>
        </a:prstGeom>
      </xdr:spPr>
    </xdr:pic>
    <xdr:clientData/>
  </xdr:twoCellAnchor>
  <xdr:twoCellAnchor>
    <xdr:from>
      <xdr:col>12</xdr:col>
      <xdr:colOff>504824</xdr:colOff>
      <xdr:row>1</xdr:row>
      <xdr:rowOff>342900</xdr:rowOff>
    </xdr:from>
    <xdr:to>
      <xdr:col>23</xdr:col>
      <xdr:colOff>209549</xdr:colOff>
      <xdr:row>23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A98C45-2841-4530-A8A6-0AF8A5ADF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1</xdr:row>
      <xdr:rowOff>47625</xdr:rowOff>
    </xdr:from>
    <xdr:to>
      <xdr:col>19</xdr:col>
      <xdr:colOff>199192</xdr:colOff>
      <xdr:row>14</xdr:row>
      <xdr:rowOff>180583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6850" y="247650"/>
          <a:ext cx="6666667" cy="31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0</xdr:row>
      <xdr:rowOff>133350</xdr:rowOff>
    </xdr:from>
    <xdr:to>
      <xdr:col>16</xdr:col>
      <xdr:colOff>141980</xdr:colOff>
      <xdr:row>28</xdr:row>
      <xdr:rowOff>123089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7975" y="133350"/>
          <a:ext cx="7161905" cy="5885714"/>
        </a:xfrm>
        <a:prstGeom prst="rect">
          <a:avLst/>
        </a:prstGeom>
      </xdr:spPr>
    </xdr:pic>
    <xdr:clientData/>
  </xdr:twoCellAnchor>
  <xdr:twoCellAnchor>
    <xdr:from>
      <xdr:col>15</xdr:col>
      <xdr:colOff>90487</xdr:colOff>
      <xdr:row>5</xdr:row>
      <xdr:rowOff>152400</xdr:rowOff>
    </xdr:from>
    <xdr:to>
      <xdr:col>23</xdr:col>
      <xdr:colOff>295275</xdr:colOff>
      <xdr:row>20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23700E-3875-4EBE-A31C-69220CA85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409575</xdr:colOff>
      <xdr:row>0</xdr:row>
      <xdr:rowOff>19050</xdr:rowOff>
    </xdr:from>
    <xdr:to>
      <xdr:col>16</xdr:col>
      <xdr:colOff>75284</xdr:colOff>
      <xdr:row>21</xdr:row>
      <xdr:rowOff>18468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5300" y="19050"/>
          <a:ext cx="7323809" cy="46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152400</xdr:rowOff>
    </xdr:from>
    <xdr:to>
      <xdr:col>18</xdr:col>
      <xdr:colOff>513478</xdr:colOff>
      <xdr:row>24</xdr:row>
      <xdr:rowOff>94596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0775" y="152400"/>
          <a:ext cx="6971428" cy="52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0</xdr:row>
      <xdr:rowOff>123825</xdr:rowOff>
    </xdr:from>
    <xdr:to>
      <xdr:col>19</xdr:col>
      <xdr:colOff>46737</xdr:colOff>
      <xdr:row>23</xdr:row>
      <xdr:rowOff>199382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1350" y="123825"/>
          <a:ext cx="7104762" cy="51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228600</xdr:colOff>
      <xdr:row>0</xdr:row>
      <xdr:rowOff>171450</xdr:rowOff>
    </xdr:from>
    <xdr:ext cx="7304762" cy="5006362"/>
    <xdr:pic>
      <xdr:nvPicPr>
        <xdr:cNvPr id="2" name="Paveikslėlis 1">
          <a:extLst>
            <a:ext uri="{FF2B5EF4-FFF2-40B4-BE49-F238E27FC236}">
              <a16:creationId xmlns:a16="http://schemas.microsoft.com/office/drawing/2014/main" id="{FFD474D0-8753-44D8-9AA4-865EBE800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6200" y="171450"/>
          <a:ext cx="7304762" cy="5006362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9525</xdr:rowOff>
    </xdr:from>
    <xdr:to>
      <xdr:col>11</xdr:col>
      <xdr:colOff>247650</xdr:colOff>
      <xdr:row>14</xdr:row>
      <xdr:rowOff>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504825</xdr:colOff>
      <xdr:row>1</xdr:row>
      <xdr:rowOff>47625</xdr:rowOff>
    </xdr:from>
    <xdr:to>
      <xdr:col>23</xdr:col>
      <xdr:colOff>342006</xdr:colOff>
      <xdr:row>16</xdr:row>
      <xdr:rowOff>75794</xdr:rowOff>
    </xdr:to>
    <xdr:pic>
      <xdr:nvPicPr>
        <xdr:cNvPr id="4" name="Paveikslėlis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9850" y="266700"/>
          <a:ext cx="7152381" cy="32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276225</xdr:colOff>
      <xdr:row>1</xdr:row>
      <xdr:rowOff>66675</xdr:rowOff>
    </xdr:from>
    <xdr:to>
      <xdr:col>20</xdr:col>
      <xdr:colOff>484911</xdr:colOff>
      <xdr:row>438</xdr:row>
      <xdr:rowOff>0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53725" y="571500"/>
          <a:ext cx="6914286" cy="11619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552450</xdr:colOff>
      <xdr:row>1</xdr:row>
      <xdr:rowOff>514350</xdr:rowOff>
    </xdr:from>
    <xdr:to>
      <xdr:col>24</xdr:col>
      <xdr:colOff>18202</xdr:colOff>
      <xdr:row>10</xdr:row>
      <xdr:rowOff>171218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4175" y="714375"/>
          <a:ext cx="6780952" cy="1857143"/>
        </a:xfrm>
        <a:prstGeom prst="rect">
          <a:avLst/>
        </a:prstGeom>
      </xdr:spPr>
    </xdr:pic>
    <xdr:clientData/>
  </xdr:twoCellAnchor>
  <xdr:twoCellAnchor>
    <xdr:from>
      <xdr:col>0</xdr:col>
      <xdr:colOff>695324</xdr:colOff>
      <xdr:row>13</xdr:row>
      <xdr:rowOff>114300</xdr:rowOff>
    </xdr:from>
    <xdr:to>
      <xdr:col>6</xdr:col>
      <xdr:colOff>1219199</xdr:colOff>
      <xdr:row>31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7EB433-E80B-4F0C-80FD-92E3FDFDC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SERAP~1/AppData/Local/Temp/7zO4EB01FE3/Gyventoju_tankum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yventojų tankumas"/>
    </sheetNames>
    <sheetDataSet>
      <sheetData sheetId="0">
        <row r="2">
          <cell r="B2" t="str">
            <v>Gyventojų tankumas, žm/km2</v>
          </cell>
        </row>
        <row r="3">
          <cell r="A3" t="str">
            <v>0–25</v>
          </cell>
          <cell r="B3">
            <v>130</v>
          </cell>
        </row>
        <row r="4">
          <cell r="A4" t="str">
            <v>25–100</v>
          </cell>
          <cell r="B4">
            <v>100</v>
          </cell>
        </row>
        <row r="5">
          <cell r="A5" t="str">
            <v>100–500</v>
          </cell>
          <cell r="B5">
            <v>60</v>
          </cell>
        </row>
        <row r="6">
          <cell r="A6" t="str">
            <v>500–1200</v>
          </cell>
          <cell r="B6">
            <v>35</v>
          </cell>
        </row>
        <row r="7">
          <cell r="A7" t="str">
            <v>1200–5000</v>
          </cell>
          <cell r="B7">
            <v>10</v>
          </cell>
        </row>
        <row r="8">
          <cell r="A8" t="str">
            <v>5000–8000</v>
          </cell>
          <cell r="B8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sqref="A1:D1"/>
    </sheetView>
  </sheetViews>
  <sheetFormatPr defaultRowHeight="16.5" x14ac:dyDescent="0.3"/>
  <cols>
    <col min="1" max="1" width="27.5703125" style="1" bestFit="1" customWidth="1"/>
    <col min="2" max="4" width="9.85546875" style="1" customWidth="1"/>
    <col min="5" max="256" width="9.140625" style="1"/>
    <col min="257" max="257" width="27.5703125" style="1" bestFit="1" customWidth="1"/>
    <col min="258" max="260" width="9.85546875" style="1" customWidth="1"/>
    <col min="261" max="512" width="9.140625" style="1"/>
    <col min="513" max="513" width="27.5703125" style="1" bestFit="1" customWidth="1"/>
    <col min="514" max="516" width="9.85546875" style="1" customWidth="1"/>
    <col min="517" max="768" width="9.140625" style="1"/>
    <col min="769" max="769" width="27.5703125" style="1" bestFit="1" customWidth="1"/>
    <col min="770" max="772" width="9.85546875" style="1" customWidth="1"/>
    <col min="773" max="1024" width="9.140625" style="1"/>
    <col min="1025" max="1025" width="27.5703125" style="1" bestFit="1" customWidth="1"/>
    <col min="1026" max="1028" width="9.85546875" style="1" customWidth="1"/>
    <col min="1029" max="1280" width="9.140625" style="1"/>
    <col min="1281" max="1281" width="27.5703125" style="1" bestFit="1" customWidth="1"/>
    <col min="1282" max="1284" width="9.85546875" style="1" customWidth="1"/>
    <col min="1285" max="1536" width="9.140625" style="1"/>
    <col min="1537" max="1537" width="27.5703125" style="1" bestFit="1" customWidth="1"/>
    <col min="1538" max="1540" width="9.85546875" style="1" customWidth="1"/>
    <col min="1541" max="1792" width="9.140625" style="1"/>
    <col min="1793" max="1793" width="27.5703125" style="1" bestFit="1" customWidth="1"/>
    <col min="1794" max="1796" width="9.85546875" style="1" customWidth="1"/>
    <col min="1797" max="2048" width="9.140625" style="1"/>
    <col min="2049" max="2049" width="27.5703125" style="1" bestFit="1" customWidth="1"/>
    <col min="2050" max="2052" width="9.85546875" style="1" customWidth="1"/>
    <col min="2053" max="2304" width="9.140625" style="1"/>
    <col min="2305" max="2305" width="27.5703125" style="1" bestFit="1" customWidth="1"/>
    <col min="2306" max="2308" width="9.85546875" style="1" customWidth="1"/>
    <col min="2309" max="2560" width="9.140625" style="1"/>
    <col min="2561" max="2561" width="27.5703125" style="1" bestFit="1" customWidth="1"/>
    <col min="2562" max="2564" width="9.85546875" style="1" customWidth="1"/>
    <col min="2565" max="2816" width="9.140625" style="1"/>
    <col min="2817" max="2817" width="27.5703125" style="1" bestFit="1" customWidth="1"/>
    <col min="2818" max="2820" width="9.85546875" style="1" customWidth="1"/>
    <col min="2821" max="3072" width="9.140625" style="1"/>
    <col min="3073" max="3073" width="27.5703125" style="1" bestFit="1" customWidth="1"/>
    <col min="3074" max="3076" width="9.85546875" style="1" customWidth="1"/>
    <col min="3077" max="3328" width="9.140625" style="1"/>
    <col min="3329" max="3329" width="27.5703125" style="1" bestFit="1" customWidth="1"/>
    <col min="3330" max="3332" width="9.85546875" style="1" customWidth="1"/>
    <col min="3333" max="3584" width="9.140625" style="1"/>
    <col min="3585" max="3585" width="27.5703125" style="1" bestFit="1" customWidth="1"/>
    <col min="3586" max="3588" width="9.85546875" style="1" customWidth="1"/>
    <col min="3589" max="3840" width="9.140625" style="1"/>
    <col min="3841" max="3841" width="27.5703125" style="1" bestFit="1" customWidth="1"/>
    <col min="3842" max="3844" width="9.85546875" style="1" customWidth="1"/>
    <col min="3845" max="4096" width="9.140625" style="1"/>
    <col min="4097" max="4097" width="27.5703125" style="1" bestFit="1" customWidth="1"/>
    <col min="4098" max="4100" width="9.85546875" style="1" customWidth="1"/>
    <col min="4101" max="4352" width="9.140625" style="1"/>
    <col min="4353" max="4353" width="27.5703125" style="1" bestFit="1" customWidth="1"/>
    <col min="4354" max="4356" width="9.85546875" style="1" customWidth="1"/>
    <col min="4357" max="4608" width="9.140625" style="1"/>
    <col min="4609" max="4609" width="27.5703125" style="1" bestFit="1" customWidth="1"/>
    <col min="4610" max="4612" width="9.85546875" style="1" customWidth="1"/>
    <col min="4613" max="4864" width="9.140625" style="1"/>
    <col min="4865" max="4865" width="27.5703125" style="1" bestFit="1" customWidth="1"/>
    <col min="4866" max="4868" width="9.85546875" style="1" customWidth="1"/>
    <col min="4869" max="5120" width="9.140625" style="1"/>
    <col min="5121" max="5121" width="27.5703125" style="1" bestFit="1" customWidth="1"/>
    <col min="5122" max="5124" width="9.85546875" style="1" customWidth="1"/>
    <col min="5125" max="5376" width="9.140625" style="1"/>
    <col min="5377" max="5377" width="27.5703125" style="1" bestFit="1" customWidth="1"/>
    <col min="5378" max="5380" width="9.85546875" style="1" customWidth="1"/>
    <col min="5381" max="5632" width="9.140625" style="1"/>
    <col min="5633" max="5633" width="27.5703125" style="1" bestFit="1" customWidth="1"/>
    <col min="5634" max="5636" width="9.85546875" style="1" customWidth="1"/>
    <col min="5637" max="5888" width="9.140625" style="1"/>
    <col min="5889" max="5889" width="27.5703125" style="1" bestFit="1" customWidth="1"/>
    <col min="5890" max="5892" width="9.85546875" style="1" customWidth="1"/>
    <col min="5893" max="6144" width="9.140625" style="1"/>
    <col min="6145" max="6145" width="27.5703125" style="1" bestFit="1" customWidth="1"/>
    <col min="6146" max="6148" width="9.85546875" style="1" customWidth="1"/>
    <col min="6149" max="6400" width="9.140625" style="1"/>
    <col min="6401" max="6401" width="27.5703125" style="1" bestFit="1" customWidth="1"/>
    <col min="6402" max="6404" width="9.85546875" style="1" customWidth="1"/>
    <col min="6405" max="6656" width="9.140625" style="1"/>
    <col min="6657" max="6657" width="27.5703125" style="1" bestFit="1" customWidth="1"/>
    <col min="6658" max="6660" width="9.85546875" style="1" customWidth="1"/>
    <col min="6661" max="6912" width="9.140625" style="1"/>
    <col min="6913" max="6913" width="27.5703125" style="1" bestFit="1" customWidth="1"/>
    <col min="6914" max="6916" width="9.85546875" style="1" customWidth="1"/>
    <col min="6917" max="7168" width="9.140625" style="1"/>
    <col min="7169" max="7169" width="27.5703125" style="1" bestFit="1" customWidth="1"/>
    <col min="7170" max="7172" width="9.85546875" style="1" customWidth="1"/>
    <col min="7173" max="7424" width="9.140625" style="1"/>
    <col min="7425" max="7425" width="27.5703125" style="1" bestFit="1" customWidth="1"/>
    <col min="7426" max="7428" width="9.85546875" style="1" customWidth="1"/>
    <col min="7429" max="7680" width="9.140625" style="1"/>
    <col min="7681" max="7681" width="27.5703125" style="1" bestFit="1" customWidth="1"/>
    <col min="7682" max="7684" width="9.85546875" style="1" customWidth="1"/>
    <col min="7685" max="7936" width="9.140625" style="1"/>
    <col min="7937" max="7937" width="27.5703125" style="1" bestFit="1" customWidth="1"/>
    <col min="7938" max="7940" width="9.85546875" style="1" customWidth="1"/>
    <col min="7941" max="8192" width="9.140625" style="1"/>
    <col min="8193" max="8193" width="27.5703125" style="1" bestFit="1" customWidth="1"/>
    <col min="8194" max="8196" width="9.85546875" style="1" customWidth="1"/>
    <col min="8197" max="8448" width="9.140625" style="1"/>
    <col min="8449" max="8449" width="27.5703125" style="1" bestFit="1" customWidth="1"/>
    <col min="8450" max="8452" width="9.85546875" style="1" customWidth="1"/>
    <col min="8453" max="8704" width="9.140625" style="1"/>
    <col min="8705" max="8705" width="27.5703125" style="1" bestFit="1" customWidth="1"/>
    <col min="8706" max="8708" width="9.85546875" style="1" customWidth="1"/>
    <col min="8709" max="8960" width="9.140625" style="1"/>
    <col min="8961" max="8961" width="27.5703125" style="1" bestFit="1" customWidth="1"/>
    <col min="8962" max="8964" width="9.85546875" style="1" customWidth="1"/>
    <col min="8965" max="9216" width="9.140625" style="1"/>
    <col min="9217" max="9217" width="27.5703125" style="1" bestFit="1" customWidth="1"/>
    <col min="9218" max="9220" width="9.85546875" style="1" customWidth="1"/>
    <col min="9221" max="9472" width="9.140625" style="1"/>
    <col min="9473" max="9473" width="27.5703125" style="1" bestFit="1" customWidth="1"/>
    <col min="9474" max="9476" width="9.85546875" style="1" customWidth="1"/>
    <col min="9477" max="9728" width="9.140625" style="1"/>
    <col min="9729" max="9729" width="27.5703125" style="1" bestFit="1" customWidth="1"/>
    <col min="9730" max="9732" width="9.85546875" style="1" customWidth="1"/>
    <col min="9733" max="9984" width="9.140625" style="1"/>
    <col min="9985" max="9985" width="27.5703125" style="1" bestFit="1" customWidth="1"/>
    <col min="9986" max="9988" width="9.85546875" style="1" customWidth="1"/>
    <col min="9989" max="10240" width="9.140625" style="1"/>
    <col min="10241" max="10241" width="27.5703125" style="1" bestFit="1" customWidth="1"/>
    <col min="10242" max="10244" width="9.85546875" style="1" customWidth="1"/>
    <col min="10245" max="10496" width="9.140625" style="1"/>
    <col min="10497" max="10497" width="27.5703125" style="1" bestFit="1" customWidth="1"/>
    <col min="10498" max="10500" width="9.85546875" style="1" customWidth="1"/>
    <col min="10501" max="10752" width="9.140625" style="1"/>
    <col min="10753" max="10753" width="27.5703125" style="1" bestFit="1" customWidth="1"/>
    <col min="10754" max="10756" width="9.85546875" style="1" customWidth="1"/>
    <col min="10757" max="11008" width="9.140625" style="1"/>
    <col min="11009" max="11009" width="27.5703125" style="1" bestFit="1" customWidth="1"/>
    <col min="11010" max="11012" width="9.85546875" style="1" customWidth="1"/>
    <col min="11013" max="11264" width="9.140625" style="1"/>
    <col min="11265" max="11265" width="27.5703125" style="1" bestFit="1" customWidth="1"/>
    <col min="11266" max="11268" width="9.85546875" style="1" customWidth="1"/>
    <col min="11269" max="11520" width="9.140625" style="1"/>
    <col min="11521" max="11521" width="27.5703125" style="1" bestFit="1" customWidth="1"/>
    <col min="11522" max="11524" width="9.85546875" style="1" customWidth="1"/>
    <col min="11525" max="11776" width="9.140625" style="1"/>
    <col min="11777" max="11777" width="27.5703125" style="1" bestFit="1" customWidth="1"/>
    <col min="11778" max="11780" width="9.85546875" style="1" customWidth="1"/>
    <col min="11781" max="12032" width="9.140625" style="1"/>
    <col min="12033" max="12033" width="27.5703125" style="1" bestFit="1" customWidth="1"/>
    <col min="12034" max="12036" width="9.85546875" style="1" customWidth="1"/>
    <col min="12037" max="12288" width="9.140625" style="1"/>
    <col min="12289" max="12289" width="27.5703125" style="1" bestFit="1" customWidth="1"/>
    <col min="12290" max="12292" width="9.85546875" style="1" customWidth="1"/>
    <col min="12293" max="12544" width="9.140625" style="1"/>
    <col min="12545" max="12545" width="27.5703125" style="1" bestFit="1" customWidth="1"/>
    <col min="12546" max="12548" width="9.85546875" style="1" customWidth="1"/>
    <col min="12549" max="12800" width="9.140625" style="1"/>
    <col min="12801" max="12801" width="27.5703125" style="1" bestFit="1" customWidth="1"/>
    <col min="12802" max="12804" width="9.85546875" style="1" customWidth="1"/>
    <col min="12805" max="13056" width="9.140625" style="1"/>
    <col min="13057" max="13057" width="27.5703125" style="1" bestFit="1" customWidth="1"/>
    <col min="13058" max="13060" width="9.85546875" style="1" customWidth="1"/>
    <col min="13061" max="13312" width="9.140625" style="1"/>
    <col min="13313" max="13313" width="27.5703125" style="1" bestFit="1" customWidth="1"/>
    <col min="13314" max="13316" width="9.85546875" style="1" customWidth="1"/>
    <col min="13317" max="13568" width="9.140625" style="1"/>
    <col min="13569" max="13569" width="27.5703125" style="1" bestFit="1" customWidth="1"/>
    <col min="13570" max="13572" width="9.85546875" style="1" customWidth="1"/>
    <col min="13573" max="13824" width="9.140625" style="1"/>
    <col min="13825" max="13825" width="27.5703125" style="1" bestFit="1" customWidth="1"/>
    <col min="13826" max="13828" width="9.85546875" style="1" customWidth="1"/>
    <col min="13829" max="14080" width="9.140625" style="1"/>
    <col min="14081" max="14081" width="27.5703125" style="1" bestFit="1" customWidth="1"/>
    <col min="14082" max="14084" width="9.85546875" style="1" customWidth="1"/>
    <col min="14085" max="14336" width="9.140625" style="1"/>
    <col min="14337" max="14337" width="27.5703125" style="1" bestFit="1" customWidth="1"/>
    <col min="14338" max="14340" width="9.85546875" style="1" customWidth="1"/>
    <col min="14341" max="14592" width="9.140625" style="1"/>
    <col min="14593" max="14593" width="27.5703125" style="1" bestFit="1" customWidth="1"/>
    <col min="14594" max="14596" width="9.85546875" style="1" customWidth="1"/>
    <col min="14597" max="14848" width="9.140625" style="1"/>
    <col min="14849" max="14849" width="27.5703125" style="1" bestFit="1" customWidth="1"/>
    <col min="14850" max="14852" width="9.85546875" style="1" customWidth="1"/>
    <col min="14853" max="15104" width="9.140625" style="1"/>
    <col min="15105" max="15105" width="27.5703125" style="1" bestFit="1" customWidth="1"/>
    <col min="15106" max="15108" width="9.85546875" style="1" customWidth="1"/>
    <col min="15109" max="15360" width="9.140625" style="1"/>
    <col min="15361" max="15361" width="27.5703125" style="1" bestFit="1" customWidth="1"/>
    <col min="15362" max="15364" width="9.85546875" style="1" customWidth="1"/>
    <col min="15365" max="15616" width="9.140625" style="1"/>
    <col min="15617" max="15617" width="27.5703125" style="1" bestFit="1" customWidth="1"/>
    <col min="15618" max="15620" width="9.85546875" style="1" customWidth="1"/>
    <col min="15621" max="15872" width="9.140625" style="1"/>
    <col min="15873" max="15873" width="27.5703125" style="1" bestFit="1" customWidth="1"/>
    <col min="15874" max="15876" width="9.85546875" style="1" customWidth="1"/>
    <col min="15877" max="16128" width="9.140625" style="1"/>
    <col min="16129" max="16129" width="27.5703125" style="1" bestFit="1" customWidth="1"/>
    <col min="16130" max="16132" width="9.85546875" style="1" customWidth="1"/>
    <col min="16133" max="16384" width="9.140625" style="1"/>
  </cols>
  <sheetData>
    <row r="1" spans="1:4" ht="40.5" customHeight="1" thickBot="1" x14ac:dyDescent="0.35">
      <c r="A1" s="143" t="s">
        <v>0</v>
      </c>
      <c r="B1" s="143"/>
      <c r="C1" s="143"/>
      <c r="D1" s="143"/>
    </row>
    <row r="2" spans="1:4" s="5" customFormat="1" ht="33.75" thickBot="1" x14ac:dyDescent="0.35">
      <c r="A2" s="2" t="s">
        <v>1</v>
      </c>
      <c r="B2" s="3" t="s">
        <v>2</v>
      </c>
      <c r="C2" s="3" t="s">
        <v>3</v>
      </c>
      <c r="D2" s="4" t="s">
        <v>4</v>
      </c>
    </row>
    <row r="3" spans="1:4" x14ac:dyDescent="0.3">
      <c r="A3" s="6" t="s">
        <v>5</v>
      </c>
      <c r="B3" s="7">
        <v>617</v>
      </c>
      <c r="C3" s="7">
        <v>1194</v>
      </c>
      <c r="D3" s="8">
        <f>C3-B3</f>
        <v>577</v>
      </c>
    </row>
    <row r="4" spans="1:4" x14ac:dyDescent="0.3">
      <c r="A4" s="9" t="s">
        <v>6</v>
      </c>
      <c r="B4" s="10">
        <v>4056</v>
      </c>
      <c r="C4" s="10">
        <v>4620</v>
      </c>
      <c r="D4" s="11">
        <f t="shared" ref="D4:D10" si="0">C4-B4</f>
        <v>564</v>
      </c>
    </row>
    <row r="5" spans="1:4" x14ac:dyDescent="0.3">
      <c r="A5" s="9" t="s">
        <v>7</v>
      </c>
      <c r="B5" s="10">
        <v>3198</v>
      </c>
      <c r="C5" s="10">
        <v>3754</v>
      </c>
      <c r="D5" s="11">
        <f t="shared" si="0"/>
        <v>556</v>
      </c>
    </row>
    <row r="6" spans="1:4" x14ac:dyDescent="0.3">
      <c r="A6" s="9" t="s">
        <v>8</v>
      </c>
      <c r="B6" s="10">
        <v>3362</v>
      </c>
      <c r="C6" s="10">
        <v>3913</v>
      </c>
      <c r="D6" s="11">
        <f t="shared" si="0"/>
        <v>551</v>
      </c>
    </row>
    <row r="7" spans="1:4" x14ac:dyDescent="0.3">
      <c r="A7" s="9" t="s">
        <v>9</v>
      </c>
      <c r="B7" s="10">
        <v>2970</v>
      </c>
      <c r="C7" s="10">
        <v>3463</v>
      </c>
      <c r="D7" s="11">
        <f t="shared" si="0"/>
        <v>493</v>
      </c>
    </row>
    <row r="8" spans="1:4" x14ac:dyDescent="0.3">
      <c r="A8" s="9" t="s">
        <v>10</v>
      </c>
      <c r="B8" s="10">
        <v>3021</v>
      </c>
      <c r="C8" s="10">
        <v>3484</v>
      </c>
      <c r="D8" s="11">
        <f t="shared" si="0"/>
        <v>463</v>
      </c>
    </row>
    <row r="9" spans="1:4" x14ac:dyDescent="0.3">
      <c r="A9" s="9" t="s">
        <v>11</v>
      </c>
      <c r="B9" s="10">
        <v>2079</v>
      </c>
      <c r="C9" s="10">
        <v>2530</v>
      </c>
      <c r="D9" s="11">
        <f t="shared" si="0"/>
        <v>451</v>
      </c>
    </row>
    <row r="10" spans="1:4" ht="17.25" thickBot="1" x14ac:dyDescent="0.35">
      <c r="A10" s="12" t="s">
        <v>12</v>
      </c>
      <c r="B10" s="13">
        <v>429</v>
      </c>
      <c r="C10" s="13">
        <v>869</v>
      </c>
      <c r="D10" s="14">
        <f t="shared" si="0"/>
        <v>440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1"/>
  <sheetViews>
    <sheetView workbookViewId="0">
      <selection activeCell="H11" sqref="H11"/>
    </sheetView>
  </sheetViews>
  <sheetFormatPr defaultRowHeight="15.75" x14ac:dyDescent="0.25"/>
  <cols>
    <col min="1" max="1" width="35.7109375" style="107" customWidth="1"/>
    <col min="2" max="6" width="12.7109375" style="107" customWidth="1"/>
    <col min="7" max="7" width="20.7109375" style="107" customWidth="1"/>
    <col min="8" max="8" width="12.7109375" style="107" customWidth="1"/>
  </cols>
  <sheetData>
    <row r="1" spans="1:10" x14ac:dyDescent="0.25">
      <c r="A1" s="168" t="s">
        <v>117</v>
      </c>
      <c r="B1" s="168"/>
      <c r="C1" s="168"/>
      <c r="D1" s="168"/>
      <c r="E1" s="168"/>
      <c r="F1" s="168"/>
      <c r="G1" s="168"/>
      <c r="H1" s="168"/>
      <c r="I1" s="125"/>
    </row>
    <row r="2" spans="1:10" s="125" customFormat="1" x14ac:dyDescent="0.25">
      <c r="A2" s="126" t="s">
        <v>537</v>
      </c>
      <c r="B2" s="127">
        <v>12757</v>
      </c>
      <c r="E2" s="128"/>
      <c r="F2" s="128"/>
      <c r="G2" s="128"/>
      <c r="H2" s="128"/>
    </row>
    <row r="3" spans="1:10" s="125" customFormat="1" x14ac:dyDescent="0.25">
      <c r="A3" s="126" t="s">
        <v>538</v>
      </c>
      <c r="B3" s="129">
        <f>B2-SUM(C8:C17)</f>
        <v>895</v>
      </c>
      <c r="E3" s="128"/>
      <c r="F3" s="128"/>
      <c r="G3" s="128"/>
      <c r="H3" s="128"/>
    </row>
    <row r="4" spans="1:10" s="125" customFormat="1" x14ac:dyDescent="0.25">
      <c r="A4" s="126" t="s">
        <v>539</v>
      </c>
      <c r="B4" s="129">
        <f>COUNTIF(B8:B17,"&gt;100")</f>
        <v>7</v>
      </c>
      <c r="E4" s="128"/>
      <c r="F4" s="128"/>
      <c r="G4" s="128"/>
      <c r="H4" s="128"/>
    </row>
    <row r="5" spans="1:10" s="125" customFormat="1" x14ac:dyDescent="0.25">
      <c r="A5" s="126" t="s">
        <v>540</v>
      </c>
      <c r="B5" s="130">
        <f>ROUND((SUM(F8:F17)*100%/B2),2)</f>
        <v>0.12</v>
      </c>
      <c r="E5" s="128"/>
      <c r="F5" s="128"/>
      <c r="G5" s="128"/>
      <c r="H5" s="128"/>
    </row>
    <row r="6" spans="1:10" x14ac:dyDescent="0.25">
      <c r="B6" s="131"/>
    </row>
    <row r="7" spans="1:10" ht="47.25" x14ac:dyDescent="0.25">
      <c r="A7" s="119" t="s">
        <v>534</v>
      </c>
      <c r="B7" s="119" t="s">
        <v>535</v>
      </c>
      <c r="C7" s="119" t="s">
        <v>536</v>
      </c>
      <c r="D7" s="119" t="s">
        <v>122</v>
      </c>
      <c r="E7" s="119" t="s">
        <v>123</v>
      </c>
      <c r="F7" s="119" t="s">
        <v>124</v>
      </c>
      <c r="G7" s="119" t="s">
        <v>125</v>
      </c>
      <c r="H7" s="119" t="s">
        <v>541</v>
      </c>
    </row>
    <row r="8" spans="1:10" s="125" customFormat="1" x14ac:dyDescent="0.25">
      <c r="A8" s="120" t="s">
        <v>133</v>
      </c>
      <c r="B8" s="114">
        <v>785</v>
      </c>
      <c r="C8" s="114">
        <v>745</v>
      </c>
      <c r="D8" s="114">
        <v>396</v>
      </c>
      <c r="E8" s="114">
        <v>216</v>
      </c>
      <c r="F8" s="114">
        <v>83</v>
      </c>
      <c r="G8" s="121">
        <v>10.5732484076433</v>
      </c>
      <c r="H8" s="132" t="str">
        <f>IF($B$5&lt;G8,"geriau",0)</f>
        <v>geriau</v>
      </c>
      <c r="J8" s="133"/>
    </row>
    <row r="9" spans="1:10" s="125" customFormat="1" x14ac:dyDescent="0.25">
      <c r="A9" s="120" t="s">
        <v>155</v>
      </c>
      <c r="B9" s="114">
        <v>100</v>
      </c>
      <c r="C9" s="114">
        <v>97</v>
      </c>
      <c r="D9" s="114">
        <v>36</v>
      </c>
      <c r="E9" s="114">
        <v>20</v>
      </c>
      <c r="F9" s="114">
        <v>7</v>
      </c>
      <c r="G9" s="121">
        <v>7.0000000000000009</v>
      </c>
      <c r="H9" s="132" t="str">
        <f t="shared" ref="H9:H17" si="0">IF($B$5&lt;G9,"geriau",0)</f>
        <v>geriau</v>
      </c>
      <c r="J9" s="133"/>
    </row>
    <row r="10" spans="1:10" s="125" customFormat="1" x14ac:dyDescent="0.25">
      <c r="A10" s="120" t="s">
        <v>205</v>
      </c>
      <c r="B10" s="114">
        <v>3247</v>
      </c>
      <c r="C10" s="114">
        <v>3062</v>
      </c>
      <c r="D10" s="114">
        <v>1659</v>
      </c>
      <c r="E10" s="114">
        <v>905</v>
      </c>
      <c r="F10" s="114">
        <v>370</v>
      </c>
      <c r="G10" s="121">
        <v>11.395133969818295</v>
      </c>
      <c r="H10" s="132" t="str">
        <f t="shared" si="0"/>
        <v>geriau</v>
      </c>
      <c r="J10" s="133"/>
    </row>
    <row r="11" spans="1:10" s="125" customFormat="1" x14ac:dyDescent="0.25">
      <c r="A11" s="120" t="s">
        <v>254</v>
      </c>
      <c r="B11" s="114">
        <v>1305</v>
      </c>
      <c r="C11" s="114">
        <v>1200</v>
      </c>
      <c r="D11" s="114">
        <v>608</v>
      </c>
      <c r="E11" s="114">
        <v>323</v>
      </c>
      <c r="F11" s="114">
        <v>136</v>
      </c>
      <c r="G11" s="121">
        <v>10.421455938697317</v>
      </c>
      <c r="H11" s="132" t="str">
        <f t="shared" si="0"/>
        <v>geriau</v>
      </c>
      <c r="J11" s="133"/>
    </row>
    <row r="12" spans="1:10" s="125" customFormat="1" x14ac:dyDescent="0.25">
      <c r="A12" s="120" t="s">
        <v>318</v>
      </c>
      <c r="B12" s="114">
        <v>10</v>
      </c>
      <c r="C12" s="114">
        <v>9</v>
      </c>
      <c r="D12" s="114">
        <v>4</v>
      </c>
      <c r="E12" s="114">
        <v>0</v>
      </c>
      <c r="F12" s="114">
        <v>0</v>
      </c>
      <c r="G12" s="121">
        <v>0</v>
      </c>
      <c r="H12" s="132">
        <f t="shared" si="0"/>
        <v>0</v>
      </c>
      <c r="J12" s="133"/>
    </row>
    <row r="13" spans="1:10" s="125" customFormat="1" x14ac:dyDescent="0.25">
      <c r="A13" s="120" t="s">
        <v>330</v>
      </c>
      <c r="B13" s="114">
        <v>175</v>
      </c>
      <c r="C13" s="114">
        <v>165</v>
      </c>
      <c r="D13" s="114">
        <v>88</v>
      </c>
      <c r="E13" s="114">
        <v>45</v>
      </c>
      <c r="F13" s="114">
        <v>15</v>
      </c>
      <c r="G13" s="121">
        <v>8.5714285714285712</v>
      </c>
      <c r="H13" s="132" t="str">
        <f t="shared" si="0"/>
        <v>geriau</v>
      </c>
      <c r="J13" s="133"/>
    </row>
    <row r="14" spans="1:10" s="125" customFormat="1" x14ac:dyDescent="0.25">
      <c r="A14" s="120" t="s">
        <v>332</v>
      </c>
      <c r="B14" s="114">
        <v>1292</v>
      </c>
      <c r="C14" s="114">
        <v>1211</v>
      </c>
      <c r="D14" s="114">
        <v>660</v>
      </c>
      <c r="E14" s="114">
        <v>361</v>
      </c>
      <c r="F14" s="114">
        <v>166</v>
      </c>
      <c r="G14" s="121">
        <v>12.848297213622292</v>
      </c>
      <c r="H14" s="132" t="str">
        <f t="shared" si="0"/>
        <v>geriau</v>
      </c>
      <c r="J14" s="133"/>
    </row>
    <row r="15" spans="1:10" s="125" customFormat="1" x14ac:dyDescent="0.25">
      <c r="A15" s="120" t="s">
        <v>386</v>
      </c>
      <c r="B15" s="114">
        <v>1367</v>
      </c>
      <c r="C15" s="114">
        <v>1247</v>
      </c>
      <c r="D15" s="114">
        <v>619</v>
      </c>
      <c r="E15" s="114">
        <v>334</v>
      </c>
      <c r="F15" s="114">
        <v>143</v>
      </c>
      <c r="G15" s="121">
        <v>10.460863204096562</v>
      </c>
      <c r="H15" s="132" t="str">
        <f t="shared" si="0"/>
        <v>geriau</v>
      </c>
      <c r="J15" s="133"/>
    </row>
    <row r="16" spans="1:10" s="125" customFormat="1" x14ac:dyDescent="0.25">
      <c r="A16" s="120" t="s">
        <v>455</v>
      </c>
      <c r="B16" s="114">
        <v>4421</v>
      </c>
      <c r="C16" s="114">
        <v>4073</v>
      </c>
      <c r="D16" s="114">
        <v>2324</v>
      </c>
      <c r="E16" s="114">
        <v>1310</v>
      </c>
      <c r="F16" s="114">
        <v>610</v>
      </c>
      <c r="G16" s="121">
        <v>13.797783306944131</v>
      </c>
      <c r="H16" s="132" t="str">
        <f t="shared" si="0"/>
        <v>geriau</v>
      </c>
      <c r="J16" s="133"/>
    </row>
    <row r="17" spans="1:10" s="125" customFormat="1" x14ac:dyDescent="0.25">
      <c r="A17" s="120" t="s">
        <v>528</v>
      </c>
      <c r="B17" s="114">
        <v>55</v>
      </c>
      <c r="C17" s="114">
        <v>53</v>
      </c>
      <c r="D17" s="114">
        <v>32</v>
      </c>
      <c r="E17" s="114">
        <v>10</v>
      </c>
      <c r="F17" s="114">
        <v>5</v>
      </c>
      <c r="G17" s="121">
        <v>9.0909090909090917</v>
      </c>
      <c r="H17" s="132" t="str">
        <f t="shared" si="0"/>
        <v>geriau</v>
      </c>
      <c r="J17" s="133"/>
    </row>
    <row r="18" spans="1:10" x14ac:dyDescent="0.25">
      <c r="A18" s="134"/>
      <c r="B18" s="134"/>
      <c r="C18" s="134"/>
    </row>
    <row r="19" spans="1:10" x14ac:dyDescent="0.25">
      <c r="A19" s="134"/>
      <c r="B19" s="134"/>
      <c r="C19" s="134"/>
    </row>
    <row r="20" spans="1:10" x14ac:dyDescent="0.25">
      <c r="A20" s="134"/>
      <c r="B20" s="134"/>
      <c r="C20" s="134"/>
    </row>
    <row r="21" spans="1:10" x14ac:dyDescent="0.25">
      <c r="A21" s="134"/>
      <c r="B21" s="134"/>
      <c r="C21" s="134"/>
    </row>
    <row r="22" spans="1:10" x14ac:dyDescent="0.25">
      <c r="A22" s="134"/>
      <c r="B22" s="134"/>
      <c r="C22" s="134"/>
    </row>
    <row r="23" spans="1:10" x14ac:dyDescent="0.25">
      <c r="A23" s="134"/>
      <c r="B23" s="134"/>
      <c r="C23" s="134"/>
    </row>
    <row r="24" spans="1:10" x14ac:dyDescent="0.25">
      <c r="A24" s="134"/>
      <c r="B24" s="134"/>
      <c r="C24" s="134"/>
    </row>
    <row r="25" spans="1:10" x14ac:dyDescent="0.25">
      <c r="A25" s="134"/>
      <c r="B25" s="134"/>
      <c r="C25" s="134"/>
    </row>
    <row r="26" spans="1:10" x14ac:dyDescent="0.25">
      <c r="A26" s="134"/>
      <c r="B26" s="134"/>
      <c r="C26" s="134"/>
    </row>
    <row r="27" spans="1:10" x14ac:dyDescent="0.25">
      <c r="A27" s="134"/>
      <c r="B27" s="134"/>
      <c r="C27" s="134"/>
    </row>
    <row r="28" spans="1:10" x14ac:dyDescent="0.25">
      <c r="A28" s="134"/>
      <c r="B28" s="134"/>
      <c r="C28" s="134"/>
    </row>
    <row r="29" spans="1:10" x14ac:dyDescent="0.25">
      <c r="A29" s="135"/>
      <c r="B29" s="135"/>
      <c r="C29" s="135"/>
    </row>
    <row r="30" spans="1:10" x14ac:dyDescent="0.25">
      <c r="A30" s="135"/>
      <c r="B30" s="135"/>
      <c r="C30" s="135"/>
    </row>
    <row r="31" spans="1:10" x14ac:dyDescent="0.25">
      <c r="A31" s="135"/>
      <c r="B31" s="135"/>
      <c r="C31" s="135"/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sqref="A1:D14"/>
    </sheetView>
  </sheetViews>
  <sheetFormatPr defaultRowHeight="16.5" x14ac:dyDescent="0.3"/>
  <cols>
    <col min="1" max="1" width="10.85546875" style="1" customWidth="1"/>
    <col min="2" max="256" width="9.140625" style="1"/>
    <col min="257" max="257" width="10.85546875" style="1" customWidth="1"/>
    <col min="258" max="512" width="9.140625" style="1"/>
    <col min="513" max="513" width="10.85546875" style="1" customWidth="1"/>
    <col min="514" max="768" width="9.140625" style="1"/>
    <col min="769" max="769" width="10.85546875" style="1" customWidth="1"/>
    <col min="770" max="1024" width="9.140625" style="1"/>
    <col min="1025" max="1025" width="10.85546875" style="1" customWidth="1"/>
    <col min="1026" max="1280" width="9.140625" style="1"/>
    <col min="1281" max="1281" width="10.85546875" style="1" customWidth="1"/>
    <col min="1282" max="1536" width="9.140625" style="1"/>
    <col min="1537" max="1537" width="10.85546875" style="1" customWidth="1"/>
    <col min="1538" max="1792" width="9.140625" style="1"/>
    <col min="1793" max="1793" width="10.85546875" style="1" customWidth="1"/>
    <col min="1794" max="2048" width="9.140625" style="1"/>
    <col min="2049" max="2049" width="10.85546875" style="1" customWidth="1"/>
    <col min="2050" max="2304" width="9.140625" style="1"/>
    <col min="2305" max="2305" width="10.85546875" style="1" customWidth="1"/>
    <col min="2306" max="2560" width="9.140625" style="1"/>
    <col min="2561" max="2561" width="10.85546875" style="1" customWidth="1"/>
    <col min="2562" max="2816" width="9.140625" style="1"/>
    <col min="2817" max="2817" width="10.85546875" style="1" customWidth="1"/>
    <col min="2818" max="3072" width="9.140625" style="1"/>
    <col min="3073" max="3073" width="10.85546875" style="1" customWidth="1"/>
    <col min="3074" max="3328" width="9.140625" style="1"/>
    <col min="3329" max="3329" width="10.85546875" style="1" customWidth="1"/>
    <col min="3330" max="3584" width="9.140625" style="1"/>
    <col min="3585" max="3585" width="10.85546875" style="1" customWidth="1"/>
    <col min="3586" max="3840" width="9.140625" style="1"/>
    <col min="3841" max="3841" width="10.85546875" style="1" customWidth="1"/>
    <col min="3842" max="4096" width="9.140625" style="1"/>
    <col min="4097" max="4097" width="10.85546875" style="1" customWidth="1"/>
    <col min="4098" max="4352" width="9.140625" style="1"/>
    <col min="4353" max="4353" width="10.85546875" style="1" customWidth="1"/>
    <col min="4354" max="4608" width="9.140625" style="1"/>
    <col min="4609" max="4609" width="10.85546875" style="1" customWidth="1"/>
    <col min="4610" max="4864" width="9.140625" style="1"/>
    <col min="4865" max="4865" width="10.85546875" style="1" customWidth="1"/>
    <col min="4866" max="5120" width="9.140625" style="1"/>
    <col min="5121" max="5121" width="10.85546875" style="1" customWidth="1"/>
    <col min="5122" max="5376" width="9.140625" style="1"/>
    <col min="5377" max="5377" width="10.85546875" style="1" customWidth="1"/>
    <col min="5378" max="5632" width="9.140625" style="1"/>
    <col min="5633" max="5633" width="10.85546875" style="1" customWidth="1"/>
    <col min="5634" max="5888" width="9.140625" style="1"/>
    <col min="5889" max="5889" width="10.85546875" style="1" customWidth="1"/>
    <col min="5890" max="6144" width="9.140625" style="1"/>
    <col min="6145" max="6145" width="10.85546875" style="1" customWidth="1"/>
    <col min="6146" max="6400" width="9.140625" style="1"/>
    <col min="6401" max="6401" width="10.85546875" style="1" customWidth="1"/>
    <col min="6402" max="6656" width="9.140625" style="1"/>
    <col min="6657" max="6657" width="10.85546875" style="1" customWidth="1"/>
    <col min="6658" max="6912" width="9.140625" style="1"/>
    <col min="6913" max="6913" width="10.85546875" style="1" customWidth="1"/>
    <col min="6914" max="7168" width="9.140625" style="1"/>
    <col min="7169" max="7169" width="10.85546875" style="1" customWidth="1"/>
    <col min="7170" max="7424" width="9.140625" style="1"/>
    <col min="7425" max="7425" width="10.85546875" style="1" customWidth="1"/>
    <col min="7426" max="7680" width="9.140625" style="1"/>
    <col min="7681" max="7681" width="10.85546875" style="1" customWidth="1"/>
    <col min="7682" max="7936" width="9.140625" style="1"/>
    <col min="7937" max="7937" width="10.85546875" style="1" customWidth="1"/>
    <col min="7938" max="8192" width="9.140625" style="1"/>
    <col min="8193" max="8193" width="10.85546875" style="1" customWidth="1"/>
    <col min="8194" max="8448" width="9.140625" style="1"/>
    <col min="8449" max="8449" width="10.85546875" style="1" customWidth="1"/>
    <col min="8450" max="8704" width="9.140625" style="1"/>
    <col min="8705" max="8705" width="10.85546875" style="1" customWidth="1"/>
    <col min="8706" max="8960" width="9.140625" style="1"/>
    <col min="8961" max="8961" width="10.85546875" style="1" customWidth="1"/>
    <col min="8962" max="9216" width="9.140625" style="1"/>
    <col min="9217" max="9217" width="10.85546875" style="1" customWidth="1"/>
    <col min="9218" max="9472" width="9.140625" style="1"/>
    <col min="9473" max="9473" width="10.85546875" style="1" customWidth="1"/>
    <col min="9474" max="9728" width="9.140625" style="1"/>
    <col min="9729" max="9729" width="10.85546875" style="1" customWidth="1"/>
    <col min="9730" max="9984" width="9.140625" style="1"/>
    <col min="9985" max="9985" width="10.85546875" style="1" customWidth="1"/>
    <col min="9986" max="10240" width="9.140625" style="1"/>
    <col min="10241" max="10241" width="10.85546875" style="1" customWidth="1"/>
    <col min="10242" max="10496" width="9.140625" style="1"/>
    <col min="10497" max="10497" width="10.85546875" style="1" customWidth="1"/>
    <col min="10498" max="10752" width="9.140625" style="1"/>
    <col min="10753" max="10753" width="10.85546875" style="1" customWidth="1"/>
    <col min="10754" max="11008" width="9.140625" style="1"/>
    <col min="11009" max="11009" width="10.85546875" style="1" customWidth="1"/>
    <col min="11010" max="11264" width="9.140625" style="1"/>
    <col min="11265" max="11265" width="10.85546875" style="1" customWidth="1"/>
    <col min="11266" max="11520" width="9.140625" style="1"/>
    <col min="11521" max="11521" width="10.85546875" style="1" customWidth="1"/>
    <col min="11522" max="11776" width="9.140625" style="1"/>
    <col min="11777" max="11777" width="10.85546875" style="1" customWidth="1"/>
    <col min="11778" max="12032" width="9.140625" style="1"/>
    <col min="12033" max="12033" width="10.85546875" style="1" customWidth="1"/>
    <col min="12034" max="12288" width="9.140625" style="1"/>
    <col min="12289" max="12289" width="10.85546875" style="1" customWidth="1"/>
    <col min="12290" max="12544" width="9.140625" style="1"/>
    <col min="12545" max="12545" width="10.85546875" style="1" customWidth="1"/>
    <col min="12546" max="12800" width="9.140625" style="1"/>
    <col min="12801" max="12801" width="10.85546875" style="1" customWidth="1"/>
    <col min="12802" max="13056" width="9.140625" style="1"/>
    <col min="13057" max="13057" width="10.85546875" style="1" customWidth="1"/>
    <col min="13058" max="13312" width="9.140625" style="1"/>
    <col min="13313" max="13313" width="10.85546875" style="1" customWidth="1"/>
    <col min="13314" max="13568" width="9.140625" style="1"/>
    <col min="13569" max="13569" width="10.85546875" style="1" customWidth="1"/>
    <col min="13570" max="13824" width="9.140625" style="1"/>
    <col min="13825" max="13825" width="10.85546875" style="1" customWidth="1"/>
    <col min="13826" max="14080" width="9.140625" style="1"/>
    <col min="14081" max="14081" width="10.85546875" style="1" customWidth="1"/>
    <col min="14082" max="14336" width="9.140625" style="1"/>
    <col min="14337" max="14337" width="10.85546875" style="1" customWidth="1"/>
    <col min="14338" max="14592" width="9.140625" style="1"/>
    <col min="14593" max="14593" width="10.85546875" style="1" customWidth="1"/>
    <col min="14594" max="14848" width="9.140625" style="1"/>
    <col min="14849" max="14849" width="10.85546875" style="1" customWidth="1"/>
    <col min="14850" max="15104" width="9.140625" style="1"/>
    <col min="15105" max="15105" width="10.85546875" style="1" customWidth="1"/>
    <col min="15106" max="15360" width="9.140625" style="1"/>
    <col min="15361" max="15361" width="10.85546875" style="1" customWidth="1"/>
    <col min="15362" max="15616" width="9.140625" style="1"/>
    <col min="15617" max="15617" width="10.85546875" style="1" customWidth="1"/>
    <col min="15618" max="15872" width="9.140625" style="1"/>
    <col min="15873" max="15873" width="10.85546875" style="1" customWidth="1"/>
    <col min="15874" max="16128" width="9.140625" style="1"/>
    <col min="16129" max="16129" width="10.85546875" style="1" customWidth="1"/>
    <col min="16130" max="16384" width="9.140625" style="1"/>
  </cols>
  <sheetData>
    <row r="1" spans="1:4" ht="17.25" thickBot="1" x14ac:dyDescent="0.35">
      <c r="A1" s="144" t="s">
        <v>13</v>
      </c>
      <c r="B1" s="145"/>
      <c r="C1" s="145"/>
      <c r="D1" s="146"/>
    </row>
    <row r="2" spans="1:4" s="18" customFormat="1" ht="17.25" thickBot="1" x14ac:dyDescent="0.3">
      <c r="A2" s="15" t="s">
        <v>14</v>
      </c>
      <c r="B2" s="16" t="s">
        <v>15</v>
      </c>
      <c r="C2" s="16" t="s">
        <v>16</v>
      </c>
      <c r="D2" s="17" t="s">
        <v>17</v>
      </c>
    </row>
    <row r="3" spans="1:4" x14ac:dyDescent="0.3">
      <c r="A3" s="19" t="s">
        <v>18</v>
      </c>
      <c r="B3" s="20">
        <v>96</v>
      </c>
      <c r="C3" s="20">
        <v>50</v>
      </c>
      <c r="D3" s="21">
        <v>80</v>
      </c>
    </row>
    <row r="4" spans="1:4" x14ac:dyDescent="0.3">
      <c r="A4" s="9" t="s">
        <v>19</v>
      </c>
      <c r="B4" s="22">
        <v>95</v>
      </c>
      <c r="C4" s="22">
        <v>40</v>
      </c>
      <c r="D4" s="23">
        <v>90</v>
      </c>
    </row>
    <row r="5" spans="1:4" x14ac:dyDescent="0.3">
      <c r="A5" s="9" t="s">
        <v>20</v>
      </c>
      <c r="B5" s="22">
        <v>88</v>
      </c>
      <c r="C5" s="22">
        <v>35</v>
      </c>
      <c r="D5" s="23">
        <v>160</v>
      </c>
    </row>
    <row r="6" spans="1:4" x14ac:dyDescent="0.3">
      <c r="A6" s="9" t="s">
        <v>21</v>
      </c>
      <c r="B6" s="22">
        <v>120</v>
      </c>
      <c r="C6" s="22">
        <v>32</v>
      </c>
      <c r="D6" s="23">
        <v>180</v>
      </c>
    </row>
    <row r="7" spans="1:4" x14ac:dyDescent="0.3">
      <c r="A7" s="9" t="s">
        <v>22</v>
      </c>
      <c r="B7" s="22">
        <v>100</v>
      </c>
      <c r="C7" s="22">
        <v>29</v>
      </c>
      <c r="D7" s="23">
        <v>190</v>
      </c>
    </row>
    <row r="8" spans="1:4" x14ac:dyDescent="0.3">
      <c r="A8" s="9" t="s">
        <v>23</v>
      </c>
      <c r="B8" s="22">
        <v>95</v>
      </c>
      <c r="C8" s="22">
        <v>45</v>
      </c>
      <c r="D8" s="23">
        <v>195</v>
      </c>
    </row>
    <row r="9" spans="1:4" x14ac:dyDescent="0.3">
      <c r="A9" s="9" t="s">
        <v>24</v>
      </c>
      <c r="B9" s="22">
        <v>98</v>
      </c>
      <c r="C9" s="22">
        <v>36</v>
      </c>
      <c r="D9" s="23">
        <v>160</v>
      </c>
    </row>
    <row r="10" spans="1:4" x14ac:dyDescent="0.3">
      <c r="A10" s="9" t="s">
        <v>25</v>
      </c>
      <c r="B10" s="22">
        <v>85</v>
      </c>
      <c r="C10" s="22">
        <v>40</v>
      </c>
      <c r="D10" s="23">
        <v>120</v>
      </c>
    </row>
    <row r="11" spans="1:4" x14ac:dyDescent="0.3">
      <c r="A11" s="9" t="s">
        <v>26</v>
      </c>
      <c r="B11" s="24">
        <v>65</v>
      </c>
      <c r="C11" s="24">
        <v>45</v>
      </c>
      <c r="D11" s="25">
        <v>90</v>
      </c>
    </row>
    <row r="12" spans="1:4" x14ac:dyDescent="0.3">
      <c r="A12" s="9" t="s">
        <v>27</v>
      </c>
      <c r="B12" s="24">
        <v>63</v>
      </c>
      <c r="C12" s="24">
        <v>50</v>
      </c>
      <c r="D12" s="25">
        <v>80</v>
      </c>
    </row>
    <row r="13" spans="1:4" x14ac:dyDescent="0.3">
      <c r="A13" s="9" t="s">
        <v>28</v>
      </c>
      <c r="B13" s="24">
        <v>71</v>
      </c>
      <c r="C13" s="24">
        <v>61</v>
      </c>
      <c r="D13" s="25">
        <v>75</v>
      </c>
    </row>
    <row r="14" spans="1:4" ht="17.25" thickBot="1" x14ac:dyDescent="0.35">
      <c r="A14" s="12" t="s">
        <v>29</v>
      </c>
      <c r="B14" s="26">
        <v>58</v>
      </c>
      <c r="C14" s="26">
        <v>49</v>
      </c>
      <c r="D14" s="27">
        <v>80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topLeftCell="A4" workbookViewId="0">
      <selection activeCell="C27" sqref="C27"/>
    </sheetView>
  </sheetViews>
  <sheetFormatPr defaultRowHeight="16.5" x14ac:dyDescent="0.3"/>
  <cols>
    <col min="1" max="1" width="11.85546875" style="1" customWidth="1"/>
    <col min="2" max="2" width="14.28515625" style="1" customWidth="1"/>
    <col min="3" max="3" width="14.140625" style="1" customWidth="1"/>
    <col min="4" max="4" width="18.140625" style="1" customWidth="1"/>
    <col min="5" max="5" width="14.28515625" style="1" customWidth="1"/>
    <col min="6" max="256" width="9.140625" style="1"/>
    <col min="257" max="257" width="11.85546875" style="1" customWidth="1"/>
    <col min="258" max="258" width="14.28515625" style="1" customWidth="1"/>
    <col min="259" max="259" width="14.140625" style="1" customWidth="1"/>
    <col min="260" max="260" width="18.140625" style="1" customWidth="1"/>
    <col min="261" max="261" width="14.28515625" style="1" customWidth="1"/>
    <col min="262" max="512" width="9.140625" style="1"/>
    <col min="513" max="513" width="11.85546875" style="1" customWidth="1"/>
    <col min="514" max="514" width="14.28515625" style="1" customWidth="1"/>
    <col min="515" max="515" width="14.140625" style="1" customWidth="1"/>
    <col min="516" max="516" width="18.140625" style="1" customWidth="1"/>
    <col min="517" max="517" width="14.28515625" style="1" customWidth="1"/>
    <col min="518" max="768" width="9.140625" style="1"/>
    <col min="769" max="769" width="11.85546875" style="1" customWidth="1"/>
    <col min="770" max="770" width="14.28515625" style="1" customWidth="1"/>
    <col min="771" max="771" width="14.140625" style="1" customWidth="1"/>
    <col min="772" max="772" width="18.140625" style="1" customWidth="1"/>
    <col min="773" max="773" width="14.28515625" style="1" customWidth="1"/>
    <col min="774" max="1024" width="9.140625" style="1"/>
    <col min="1025" max="1025" width="11.85546875" style="1" customWidth="1"/>
    <col min="1026" max="1026" width="14.28515625" style="1" customWidth="1"/>
    <col min="1027" max="1027" width="14.140625" style="1" customWidth="1"/>
    <col min="1028" max="1028" width="18.140625" style="1" customWidth="1"/>
    <col min="1029" max="1029" width="14.28515625" style="1" customWidth="1"/>
    <col min="1030" max="1280" width="9.140625" style="1"/>
    <col min="1281" max="1281" width="11.85546875" style="1" customWidth="1"/>
    <col min="1282" max="1282" width="14.28515625" style="1" customWidth="1"/>
    <col min="1283" max="1283" width="14.140625" style="1" customWidth="1"/>
    <col min="1284" max="1284" width="18.140625" style="1" customWidth="1"/>
    <col min="1285" max="1285" width="14.28515625" style="1" customWidth="1"/>
    <col min="1286" max="1536" width="9.140625" style="1"/>
    <col min="1537" max="1537" width="11.85546875" style="1" customWidth="1"/>
    <col min="1538" max="1538" width="14.28515625" style="1" customWidth="1"/>
    <col min="1539" max="1539" width="14.140625" style="1" customWidth="1"/>
    <col min="1540" max="1540" width="18.140625" style="1" customWidth="1"/>
    <col min="1541" max="1541" width="14.28515625" style="1" customWidth="1"/>
    <col min="1542" max="1792" width="9.140625" style="1"/>
    <col min="1793" max="1793" width="11.85546875" style="1" customWidth="1"/>
    <col min="1794" max="1794" width="14.28515625" style="1" customWidth="1"/>
    <col min="1795" max="1795" width="14.140625" style="1" customWidth="1"/>
    <col min="1796" max="1796" width="18.140625" style="1" customWidth="1"/>
    <col min="1797" max="1797" width="14.28515625" style="1" customWidth="1"/>
    <col min="1798" max="2048" width="9.140625" style="1"/>
    <col min="2049" max="2049" width="11.85546875" style="1" customWidth="1"/>
    <col min="2050" max="2050" width="14.28515625" style="1" customWidth="1"/>
    <col min="2051" max="2051" width="14.140625" style="1" customWidth="1"/>
    <col min="2052" max="2052" width="18.140625" style="1" customWidth="1"/>
    <col min="2053" max="2053" width="14.28515625" style="1" customWidth="1"/>
    <col min="2054" max="2304" width="9.140625" style="1"/>
    <col min="2305" max="2305" width="11.85546875" style="1" customWidth="1"/>
    <col min="2306" max="2306" width="14.28515625" style="1" customWidth="1"/>
    <col min="2307" max="2307" width="14.140625" style="1" customWidth="1"/>
    <col min="2308" max="2308" width="18.140625" style="1" customWidth="1"/>
    <col min="2309" max="2309" width="14.28515625" style="1" customWidth="1"/>
    <col min="2310" max="2560" width="9.140625" style="1"/>
    <col min="2561" max="2561" width="11.85546875" style="1" customWidth="1"/>
    <col min="2562" max="2562" width="14.28515625" style="1" customWidth="1"/>
    <col min="2563" max="2563" width="14.140625" style="1" customWidth="1"/>
    <col min="2564" max="2564" width="18.140625" style="1" customWidth="1"/>
    <col min="2565" max="2565" width="14.28515625" style="1" customWidth="1"/>
    <col min="2566" max="2816" width="9.140625" style="1"/>
    <col min="2817" max="2817" width="11.85546875" style="1" customWidth="1"/>
    <col min="2818" max="2818" width="14.28515625" style="1" customWidth="1"/>
    <col min="2819" max="2819" width="14.140625" style="1" customWidth="1"/>
    <col min="2820" max="2820" width="18.140625" style="1" customWidth="1"/>
    <col min="2821" max="2821" width="14.28515625" style="1" customWidth="1"/>
    <col min="2822" max="3072" width="9.140625" style="1"/>
    <col min="3073" max="3073" width="11.85546875" style="1" customWidth="1"/>
    <col min="3074" max="3074" width="14.28515625" style="1" customWidth="1"/>
    <col min="3075" max="3075" width="14.140625" style="1" customWidth="1"/>
    <col min="3076" max="3076" width="18.140625" style="1" customWidth="1"/>
    <col min="3077" max="3077" width="14.28515625" style="1" customWidth="1"/>
    <col min="3078" max="3328" width="9.140625" style="1"/>
    <col min="3329" max="3329" width="11.85546875" style="1" customWidth="1"/>
    <col min="3330" max="3330" width="14.28515625" style="1" customWidth="1"/>
    <col min="3331" max="3331" width="14.140625" style="1" customWidth="1"/>
    <col min="3332" max="3332" width="18.140625" style="1" customWidth="1"/>
    <col min="3333" max="3333" width="14.28515625" style="1" customWidth="1"/>
    <col min="3334" max="3584" width="9.140625" style="1"/>
    <col min="3585" max="3585" width="11.85546875" style="1" customWidth="1"/>
    <col min="3586" max="3586" width="14.28515625" style="1" customWidth="1"/>
    <col min="3587" max="3587" width="14.140625" style="1" customWidth="1"/>
    <col min="3588" max="3588" width="18.140625" style="1" customWidth="1"/>
    <col min="3589" max="3589" width="14.28515625" style="1" customWidth="1"/>
    <col min="3590" max="3840" width="9.140625" style="1"/>
    <col min="3841" max="3841" width="11.85546875" style="1" customWidth="1"/>
    <col min="3842" max="3842" width="14.28515625" style="1" customWidth="1"/>
    <col min="3843" max="3843" width="14.140625" style="1" customWidth="1"/>
    <col min="3844" max="3844" width="18.140625" style="1" customWidth="1"/>
    <col min="3845" max="3845" width="14.28515625" style="1" customWidth="1"/>
    <col min="3846" max="4096" width="9.140625" style="1"/>
    <col min="4097" max="4097" width="11.85546875" style="1" customWidth="1"/>
    <col min="4098" max="4098" width="14.28515625" style="1" customWidth="1"/>
    <col min="4099" max="4099" width="14.140625" style="1" customWidth="1"/>
    <col min="4100" max="4100" width="18.140625" style="1" customWidth="1"/>
    <col min="4101" max="4101" width="14.28515625" style="1" customWidth="1"/>
    <col min="4102" max="4352" width="9.140625" style="1"/>
    <col min="4353" max="4353" width="11.85546875" style="1" customWidth="1"/>
    <col min="4354" max="4354" width="14.28515625" style="1" customWidth="1"/>
    <col min="4355" max="4355" width="14.140625" style="1" customWidth="1"/>
    <col min="4356" max="4356" width="18.140625" style="1" customWidth="1"/>
    <col min="4357" max="4357" width="14.28515625" style="1" customWidth="1"/>
    <col min="4358" max="4608" width="9.140625" style="1"/>
    <col min="4609" max="4609" width="11.85546875" style="1" customWidth="1"/>
    <col min="4610" max="4610" width="14.28515625" style="1" customWidth="1"/>
    <col min="4611" max="4611" width="14.140625" style="1" customWidth="1"/>
    <col min="4612" max="4612" width="18.140625" style="1" customWidth="1"/>
    <col min="4613" max="4613" width="14.28515625" style="1" customWidth="1"/>
    <col min="4614" max="4864" width="9.140625" style="1"/>
    <col min="4865" max="4865" width="11.85546875" style="1" customWidth="1"/>
    <col min="4866" max="4866" width="14.28515625" style="1" customWidth="1"/>
    <col min="4867" max="4867" width="14.140625" style="1" customWidth="1"/>
    <col min="4868" max="4868" width="18.140625" style="1" customWidth="1"/>
    <col min="4869" max="4869" width="14.28515625" style="1" customWidth="1"/>
    <col min="4870" max="5120" width="9.140625" style="1"/>
    <col min="5121" max="5121" width="11.85546875" style="1" customWidth="1"/>
    <col min="5122" max="5122" width="14.28515625" style="1" customWidth="1"/>
    <col min="5123" max="5123" width="14.140625" style="1" customWidth="1"/>
    <col min="5124" max="5124" width="18.140625" style="1" customWidth="1"/>
    <col min="5125" max="5125" width="14.28515625" style="1" customWidth="1"/>
    <col min="5126" max="5376" width="9.140625" style="1"/>
    <col min="5377" max="5377" width="11.85546875" style="1" customWidth="1"/>
    <col min="5378" max="5378" width="14.28515625" style="1" customWidth="1"/>
    <col min="5379" max="5379" width="14.140625" style="1" customWidth="1"/>
    <col min="5380" max="5380" width="18.140625" style="1" customWidth="1"/>
    <col min="5381" max="5381" width="14.28515625" style="1" customWidth="1"/>
    <col min="5382" max="5632" width="9.140625" style="1"/>
    <col min="5633" max="5633" width="11.85546875" style="1" customWidth="1"/>
    <col min="5634" max="5634" width="14.28515625" style="1" customWidth="1"/>
    <col min="5635" max="5635" width="14.140625" style="1" customWidth="1"/>
    <col min="5636" max="5636" width="18.140625" style="1" customWidth="1"/>
    <col min="5637" max="5637" width="14.28515625" style="1" customWidth="1"/>
    <col min="5638" max="5888" width="9.140625" style="1"/>
    <col min="5889" max="5889" width="11.85546875" style="1" customWidth="1"/>
    <col min="5890" max="5890" width="14.28515625" style="1" customWidth="1"/>
    <col min="5891" max="5891" width="14.140625" style="1" customWidth="1"/>
    <col min="5892" max="5892" width="18.140625" style="1" customWidth="1"/>
    <col min="5893" max="5893" width="14.28515625" style="1" customWidth="1"/>
    <col min="5894" max="6144" width="9.140625" style="1"/>
    <col min="6145" max="6145" width="11.85546875" style="1" customWidth="1"/>
    <col min="6146" max="6146" width="14.28515625" style="1" customWidth="1"/>
    <col min="6147" max="6147" width="14.140625" style="1" customWidth="1"/>
    <col min="6148" max="6148" width="18.140625" style="1" customWidth="1"/>
    <col min="6149" max="6149" width="14.28515625" style="1" customWidth="1"/>
    <col min="6150" max="6400" width="9.140625" style="1"/>
    <col min="6401" max="6401" width="11.85546875" style="1" customWidth="1"/>
    <col min="6402" max="6402" width="14.28515625" style="1" customWidth="1"/>
    <col min="6403" max="6403" width="14.140625" style="1" customWidth="1"/>
    <col min="6404" max="6404" width="18.140625" style="1" customWidth="1"/>
    <col min="6405" max="6405" width="14.28515625" style="1" customWidth="1"/>
    <col min="6406" max="6656" width="9.140625" style="1"/>
    <col min="6657" max="6657" width="11.85546875" style="1" customWidth="1"/>
    <col min="6658" max="6658" width="14.28515625" style="1" customWidth="1"/>
    <col min="6659" max="6659" width="14.140625" style="1" customWidth="1"/>
    <col min="6660" max="6660" width="18.140625" style="1" customWidth="1"/>
    <col min="6661" max="6661" width="14.28515625" style="1" customWidth="1"/>
    <col min="6662" max="6912" width="9.140625" style="1"/>
    <col min="6913" max="6913" width="11.85546875" style="1" customWidth="1"/>
    <col min="6914" max="6914" width="14.28515625" style="1" customWidth="1"/>
    <col min="6915" max="6915" width="14.140625" style="1" customWidth="1"/>
    <col min="6916" max="6916" width="18.140625" style="1" customWidth="1"/>
    <col min="6917" max="6917" width="14.28515625" style="1" customWidth="1"/>
    <col min="6918" max="7168" width="9.140625" style="1"/>
    <col min="7169" max="7169" width="11.85546875" style="1" customWidth="1"/>
    <col min="7170" max="7170" width="14.28515625" style="1" customWidth="1"/>
    <col min="7171" max="7171" width="14.140625" style="1" customWidth="1"/>
    <col min="7172" max="7172" width="18.140625" style="1" customWidth="1"/>
    <col min="7173" max="7173" width="14.28515625" style="1" customWidth="1"/>
    <col min="7174" max="7424" width="9.140625" style="1"/>
    <col min="7425" max="7425" width="11.85546875" style="1" customWidth="1"/>
    <col min="7426" max="7426" width="14.28515625" style="1" customWidth="1"/>
    <col min="7427" max="7427" width="14.140625" style="1" customWidth="1"/>
    <col min="7428" max="7428" width="18.140625" style="1" customWidth="1"/>
    <col min="7429" max="7429" width="14.28515625" style="1" customWidth="1"/>
    <col min="7430" max="7680" width="9.140625" style="1"/>
    <col min="7681" max="7681" width="11.85546875" style="1" customWidth="1"/>
    <col min="7682" max="7682" width="14.28515625" style="1" customWidth="1"/>
    <col min="7683" max="7683" width="14.140625" style="1" customWidth="1"/>
    <col min="7684" max="7684" width="18.140625" style="1" customWidth="1"/>
    <col min="7685" max="7685" width="14.28515625" style="1" customWidth="1"/>
    <col min="7686" max="7936" width="9.140625" style="1"/>
    <col min="7937" max="7937" width="11.85546875" style="1" customWidth="1"/>
    <col min="7938" max="7938" width="14.28515625" style="1" customWidth="1"/>
    <col min="7939" max="7939" width="14.140625" style="1" customWidth="1"/>
    <col min="7940" max="7940" width="18.140625" style="1" customWidth="1"/>
    <col min="7941" max="7941" width="14.28515625" style="1" customWidth="1"/>
    <col min="7942" max="8192" width="9.140625" style="1"/>
    <col min="8193" max="8193" width="11.85546875" style="1" customWidth="1"/>
    <col min="8194" max="8194" width="14.28515625" style="1" customWidth="1"/>
    <col min="8195" max="8195" width="14.140625" style="1" customWidth="1"/>
    <col min="8196" max="8196" width="18.140625" style="1" customWidth="1"/>
    <col min="8197" max="8197" width="14.28515625" style="1" customWidth="1"/>
    <col min="8198" max="8448" width="9.140625" style="1"/>
    <col min="8449" max="8449" width="11.85546875" style="1" customWidth="1"/>
    <col min="8450" max="8450" width="14.28515625" style="1" customWidth="1"/>
    <col min="8451" max="8451" width="14.140625" style="1" customWidth="1"/>
    <col min="8452" max="8452" width="18.140625" style="1" customWidth="1"/>
    <col min="8453" max="8453" width="14.28515625" style="1" customWidth="1"/>
    <col min="8454" max="8704" width="9.140625" style="1"/>
    <col min="8705" max="8705" width="11.85546875" style="1" customWidth="1"/>
    <col min="8706" max="8706" width="14.28515625" style="1" customWidth="1"/>
    <col min="8707" max="8707" width="14.140625" style="1" customWidth="1"/>
    <col min="8708" max="8708" width="18.140625" style="1" customWidth="1"/>
    <col min="8709" max="8709" width="14.28515625" style="1" customWidth="1"/>
    <col min="8710" max="8960" width="9.140625" style="1"/>
    <col min="8961" max="8961" width="11.85546875" style="1" customWidth="1"/>
    <col min="8962" max="8962" width="14.28515625" style="1" customWidth="1"/>
    <col min="8963" max="8963" width="14.140625" style="1" customWidth="1"/>
    <col min="8964" max="8964" width="18.140625" style="1" customWidth="1"/>
    <col min="8965" max="8965" width="14.28515625" style="1" customWidth="1"/>
    <col min="8966" max="9216" width="9.140625" style="1"/>
    <col min="9217" max="9217" width="11.85546875" style="1" customWidth="1"/>
    <col min="9218" max="9218" width="14.28515625" style="1" customWidth="1"/>
    <col min="9219" max="9219" width="14.140625" style="1" customWidth="1"/>
    <col min="9220" max="9220" width="18.140625" style="1" customWidth="1"/>
    <col min="9221" max="9221" width="14.28515625" style="1" customWidth="1"/>
    <col min="9222" max="9472" width="9.140625" style="1"/>
    <col min="9473" max="9473" width="11.85546875" style="1" customWidth="1"/>
    <col min="9474" max="9474" width="14.28515625" style="1" customWidth="1"/>
    <col min="9475" max="9475" width="14.140625" style="1" customWidth="1"/>
    <col min="9476" max="9476" width="18.140625" style="1" customWidth="1"/>
    <col min="9477" max="9477" width="14.28515625" style="1" customWidth="1"/>
    <col min="9478" max="9728" width="9.140625" style="1"/>
    <col min="9729" max="9729" width="11.85546875" style="1" customWidth="1"/>
    <col min="9730" max="9730" width="14.28515625" style="1" customWidth="1"/>
    <col min="9731" max="9731" width="14.140625" style="1" customWidth="1"/>
    <col min="9732" max="9732" width="18.140625" style="1" customWidth="1"/>
    <col min="9733" max="9733" width="14.28515625" style="1" customWidth="1"/>
    <col min="9734" max="9984" width="9.140625" style="1"/>
    <col min="9985" max="9985" width="11.85546875" style="1" customWidth="1"/>
    <col min="9986" max="9986" width="14.28515625" style="1" customWidth="1"/>
    <col min="9987" max="9987" width="14.140625" style="1" customWidth="1"/>
    <col min="9988" max="9988" width="18.140625" style="1" customWidth="1"/>
    <col min="9989" max="9989" width="14.28515625" style="1" customWidth="1"/>
    <col min="9990" max="10240" width="9.140625" style="1"/>
    <col min="10241" max="10241" width="11.85546875" style="1" customWidth="1"/>
    <col min="10242" max="10242" width="14.28515625" style="1" customWidth="1"/>
    <col min="10243" max="10243" width="14.140625" style="1" customWidth="1"/>
    <col min="10244" max="10244" width="18.140625" style="1" customWidth="1"/>
    <col min="10245" max="10245" width="14.28515625" style="1" customWidth="1"/>
    <col min="10246" max="10496" width="9.140625" style="1"/>
    <col min="10497" max="10497" width="11.85546875" style="1" customWidth="1"/>
    <col min="10498" max="10498" width="14.28515625" style="1" customWidth="1"/>
    <col min="10499" max="10499" width="14.140625" style="1" customWidth="1"/>
    <col min="10500" max="10500" width="18.140625" style="1" customWidth="1"/>
    <col min="10501" max="10501" width="14.28515625" style="1" customWidth="1"/>
    <col min="10502" max="10752" width="9.140625" style="1"/>
    <col min="10753" max="10753" width="11.85546875" style="1" customWidth="1"/>
    <col min="10754" max="10754" width="14.28515625" style="1" customWidth="1"/>
    <col min="10755" max="10755" width="14.140625" style="1" customWidth="1"/>
    <col min="10756" max="10756" width="18.140625" style="1" customWidth="1"/>
    <col min="10757" max="10757" width="14.28515625" style="1" customWidth="1"/>
    <col min="10758" max="11008" width="9.140625" style="1"/>
    <col min="11009" max="11009" width="11.85546875" style="1" customWidth="1"/>
    <col min="11010" max="11010" width="14.28515625" style="1" customWidth="1"/>
    <col min="11011" max="11011" width="14.140625" style="1" customWidth="1"/>
    <col min="11012" max="11012" width="18.140625" style="1" customWidth="1"/>
    <col min="11013" max="11013" width="14.28515625" style="1" customWidth="1"/>
    <col min="11014" max="11264" width="9.140625" style="1"/>
    <col min="11265" max="11265" width="11.85546875" style="1" customWidth="1"/>
    <col min="11266" max="11266" width="14.28515625" style="1" customWidth="1"/>
    <col min="11267" max="11267" width="14.140625" style="1" customWidth="1"/>
    <col min="11268" max="11268" width="18.140625" style="1" customWidth="1"/>
    <col min="11269" max="11269" width="14.28515625" style="1" customWidth="1"/>
    <col min="11270" max="11520" width="9.140625" style="1"/>
    <col min="11521" max="11521" width="11.85546875" style="1" customWidth="1"/>
    <col min="11522" max="11522" width="14.28515625" style="1" customWidth="1"/>
    <col min="11523" max="11523" width="14.140625" style="1" customWidth="1"/>
    <col min="11524" max="11524" width="18.140625" style="1" customWidth="1"/>
    <col min="11525" max="11525" width="14.28515625" style="1" customWidth="1"/>
    <col min="11526" max="11776" width="9.140625" style="1"/>
    <col min="11777" max="11777" width="11.85546875" style="1" customWidth="1"/>
    <col min="11778" max="11778" width="14.28515625" style="1" customWidth="1"/>
    <col min="11779" max="11779" width="14.140625" style="1" customWidth="1"/>
    <col min="11780" max="11780" width="18.140625" style="1" customWidth="1"/>
    <col min="11781" max="11781" width="14.28515625" style="1" customWidth="1"/>
    <col min="11782" max="12032" width="9.140625" style="1"/>
    <col min="12033" max="12033" width="11.85546875" style="1" customWidth="1"/>
    <col min="12034" max="12034" width="14.28515625" style="1" customWidth="1"/>
    <col min="12035" max="12035" width="14.140625" style="1" customWidth="1"/>
    <col min="12036" max="12036" width="18.140625" style="1" customWidth="1"/>
    <col min="12037" max="12037" width="14.28515625" style="1" customWidth="1"/>
    <col min="12038" max="12288" width="9.140625" style="1"/>
    <col min="12289" max="12289" width="11.85546875" style="1" customWidth="1"/>
    <col min="12290" max="12290" width="14.28515625" style="1" customWidth="1"/>
    <col min="12291" max="12291" width="14.140625" style="1" customWidth="1"/>
    <col min="12292" max="12292" width="18.140625" style="1" customWidth="1"/>
    <col min="12293" max="12293" width="14.28515625" style="1" customWidth="1"/>
    <col min="12294" max="12544" width="9.140625" style="1"/>
    <col min="12545" max="12545" width="11.85546875" style="1" customWidth="1"/>
    <col min="12546" max="12546" width="14.28515625" style="1" customWidth="1"/>
    <col min="12547" max="12547" width="14.140625" style="1" customWidth="1"/>
    <col min="12548" max="12548" width="18.140625" style="1" customWidth="1"/>
    <col min="12549" max="12549" width="14.28515625" style="1" customWidth="1"/>
    <col min="12550" max="12800" width="9.140625" style="1"/>
    <col min="12801" max="12801" width="11.85546875" style="1" customWidth="1"/>
    <col min="12802" max="12802" width="14.28515625" style="1" customWidth="1"/>
    <col min="12803" max="12803" width="14.140625" style="1" customWidth="1"/>
    <col min="12804" max="12804" width="18.140625" style="1" customWidth="1"/>
    <col min="12805" max="12805" width="14.28515625" style="1" customWidth="1"/>
    <col min="12806" max="13056" width="9.140625" style="1"/>
    <col min="13057" max="13057" width="11.85546875" style="1" customWidth="1"/>
    <col min="13058" max="13058" width="14.28515625" style="1" customWidth="1"/>
    <col min="13059" max="13059" width="14.140625" style="1" customWidth="1"/>
    <col min="13060" max="13060" width="18.140625" style="1" customWidth="1"/>
    <col min="13061" max="13061" width="14.28515625" style="1" customWidth="1"/>
    <col min="13062" max="13312" width="9.140625" style="1"/>
    <col min="13313" max="13313" width="11.85546875" style="1" customWidth="1"/>
    <col min="13314" max="13314" width="14.28515625" style="1" customWidth="1"/>
    <col min="13315" max="13315" width="14.140625" style="1" customWidth="1"/>
    <col min="13316" max="13316" width="18.140625" style="1" customWidth="1"/>
    <col min="13317" max="13317" width="14.28515625" style="1" customWidth="1"/>
    <col min="13318" max="13568" width="9.140625" style="1"/>
    <col min="13569" max="13569" width="11.85546875" style="1" customWidth="1"/>
    <col min="13570" max="13570" width="14.28515625" style="1" customWidth="1"/>
    <col min="13571" max="13571" width="14.140625" style="1" customWidth="1"/>
    <col min="13572" max="13572" width="18.140625" style="1" customWidth="1"/>
    <col min="13573" max="13573" width="14.28515625" style="1" customWidth="1"/>
    <col min="13574" max="13824" width="9.140625" style="1"/>
    <col min="13825" max="13825" width="11.85546875" style="1" customWidth="1"/>
    <col min="13826" max="13826" width="14.28515625" style="1" customWidth="1"/>
    <col min="13827" max="13827" width="14.140625" style="1" customWidth="1"/>
    <col min="13828" max="13828" width="18.140625" style="1" customWidth="1"/>
    <col min="13829" max="13829" width="14.28515625" style="1" customWidth="1"/>
    <col min="13830" max="14080" width="9.140625" style="1"/>
    <col min="14081" max="14081" width="11.85546875" style="1" customWidth="1"/>
    <col min="14082" max="14082" width="14.28515625" style="1" customWidth="1"/>
    <col min="14083" max="14083" width="14.140625" style="1" customWidth="1"/>
    <col min="14084" max="14084" width="18.140625" style="1" customWidth="1"/>
    <col min="14085" max="14085" width="14.28515625" style="1" customWidth="1"/>
    <col min="14086" max="14336" width="9.140625" style="1"/>
    <col min="14337" max="14337" width="11.85546875" style="1" customWidth="1"/>
    <col min="14338" max="14338" width="14.28515625" style="1" customWidth="1"/>
    <col min="14339" max="14339" width="14.140625" style="1" customWidth="1"/>
    <col min="14340" max="14340" width="18.140625" style="1" customWidth="1"/>
    <col min="14341" max="14341" width="14.28515625" style="1" customWidth="1"/>
    <col min="14342" max="14592" width="9.140625" style="1"/>
    <col min="14593" max="14593" width="11.85546875" style="1" customWidth="1"/>
    <col min="14594" max="14594" width="14.28515625" style="1" customWidth="1"/>
    <col min="14595" max="14595" width="14.140625" style="1" customWidth="1"/>
    <col min="14596" max="14596" width="18.140625" style="1" customWidth="1"/>
    <col min="14597" max="14597" width="14.28515625" style="1" customWidth="1"/>
    <col min="14598" max="14848" width="9.140625" style="1"/>
    <col min="14849" max="14849" width="11.85546875" style="1" customWidth="1"/>
    <col min="14850" max="14850" width="14.28515625" style="1" customWidth="1"/>
    <col min="14851" max="14851" width="14.140625" style="1" customWidth="1"/>
    <col min="14852" max="14852" width="18.140625" style="1" customWidth="1"/>
    <col min="14853" max="14853" width="14.28515625" style="1" customWidth="1"/>
    <col min="14854" max="15104" width="9.140625" style="1"/>
    <col min="15105" max="15105" width="11.85546875" style="1" customWidth="1"/>
    <col min="15106" max="15106" width="14.28515625" style="1" customWidth="1"/>
    <col min="15107" max="15107" width="14.140625" style="1" customWidth="1"/>
    <col min="15108" max="15108" width="18.140625" style="1" customWidth="1"/>
    <col min="15109" max="15109" width="14.28515625" style="1" customWidth="1"/>
    <col min="15110" max="15360" width="9.140625" style="1"/>
    <col min="15361" max="15361" width="11.85546875" style="1" customWidth="1"/>
    <col min="15362" max="15362" width="14.28515625" style="1" customWidth="1"/>
    <col min="15363" max="15363" width="14.140625" style="1" customWidth="1"/>
    <col min="15364" max="15364" width="18.140625" style="1" customWidth="1"/>
    <col min="15365" max="15365" width="14.28515625" style="1" customWidth="1"/>
    <col min="15366" max="15616" width="9.140625" style="1"/>
    <col min="15617" max="15617" width="11.85546875" style="1" customWidth="1"/>
    <col min="15618" max="15618" width="14.28515625" style="1" customWidth="1"/>
    <col min="15619" max="15619" width="14.140625" style="1" customWidth="1"/>
    <col min="15620" max="15620" width="18.140625" style="1" customWidth="1"/>
    <col min="15621" max="15621" width="14.28515625" style="1" customWidth="1"/>
    <col min="15622" max="15872" width="9.140625" style="1"/>
    <col min="15873" max="15873" width="11.85546875" style="1" customWidth="1"/>
    <col min="15874" max="15874" width="14.28515625" style="1" customWidth="1"/>
    <col min="15875" max="15875" width="14.140625" style="1" customWidth="1"/>
    <col min="15876" max="15876" width="18.140625" style="1" customWidth="1"/>
    <col min="15877" max="15877" width="14.28515625" style="1" customWidth="1"/>
    <col min="15878" max="16128" width="9.140625" style="1"/>
    <col min="16129" max="16129" width="11.85546875" style="1" customWidth="1"/>
    <col min="16130" max="16130" width="14.28515625" style="1" customWidth="1"/>
    <col min="16131" max="16131" width="14.140625" style="1" customWidth="1"/>
    <col min="16132" max="16132" width="18.140625" style="1" customWidth="1"/>
    <col min="16133" max="16133" width="14.28515625" style="1" customWidth="1"/>
    <col min="16134" max="16384" width="9.140625" style="1"/>
  </cols>
  <sheetData>
    <row r="1" spans="1:6" ht="17.25" thickBot="1" x14ac:dyDescent="0.35">
      <c r="A1" s="147" t="s">
        <v>30</v>
      </c>
      <c r="B1" s="147"/>
      <c r="C1" s="147"/>
      <c r="D1" s="147"/>
    </row>
    <row r="2" spans="1:6" s="31" customFormat="1" ht="33.75" thickBot="1" x14ac:dyDescent="0.35">
      <c r="A2" s="28" t="s">
        <v>31</v>
      </c>
      <c r="B2" s="3" t="s">
        <v>32</v>
      </c>
      <c r="C2" s="4" t="s">
        <v>33</v>
      </c>
      <c r="D2" s="29" t="s">
        <v>34</v>
      </c>
      <c r="E2" s="30"/>
      <c r="F2" s="40"/>
    </row>
    <row r="3" spans="1:6" x14ac:dyDescent="0.3">
      <c r="A3" s="32">
        <v>46523</v>
      </c>
      <c r="B3" s="7">
        <v>235689</v>
      </c>
      <c r="C3" s="33">
        <v>41132</v>
      </c>
      <c r="D3" s="34">
        <f>$C$12-C3</f>
        <v>100</v>
      </c>
    </row>
    <row r="4" spans="1:6" x14ac:dyDescent="0.3">
      <c r="A4" s="35">
        <v>46432</v>
      </c>
      <c r="B4" s="10">
        <v>234569</v>
      </c>
      <c r="C4" s="36">
        <v>41180</v>
      </c>
      <c r="D4" s="34">
        <f t="shared" ref="D4:D10" si="0">$C$12-C4</f>
        <v>52</v>
      </c>
    </row>
    <row r="5" spans="1:6" x14ac:dyDescent="0.3">
      <c r="A5" s="35">
        <v>46126</v>
      </c>
      <c r="B5" s="10">
        <v>123456</v>
      </c>
      <c r="C5" s="36">
        <v>41168</v>
      </c>
      <c r="D5" s="34">
        <f t="shared" si="0"/>
        <v>64</v>
      </c>
    </row>
    <row r="6" spans="1:6" x14ac:dyDescent="0.3">
      <c r="A6" s="35">
        <v>46103</v>
      </c>
      <c r="B6" s="10">
        <v>456891</v>
      </c>
      <c r="C6" s="36">
        <v>41196</v>
      </c>
      <c r="D6" s="34">
        <f t="shared" si="0"/>
        <v>36</v>
      </c>
    </row>
    <row r="7" spans="1:6" x14ac:dyDescent="0.3">
      <c r="A7" s="35">
        <v>46232</v>
      </c>
      <c r="B7" s="10">
        <v>571256</v>
      </c>
      <c r="C7" s="36">
        <v>41187</v>
      </c>
      <c r="D7" s="34">
        <f t="shared" si="0"/>
        <v>45</v>
      </c>
    </row>
    <row r="8" spans="1:6" x14ac:dyDescent="0.3">
      <c r="A8" s="35">
        <v>46679</v>
      </c>
      <c r="B8" s="10">
        <v>253444</v>
      </c>
      <c r="C8" s="36">
        <v>41167</v>
      </c>
      <c r="D8" s="34">
        <f t="shared" si="0"/>
        <v>65</v>
      </c>
    </row>
    <row r="9" spans="1:6" x14ac:dyDescent="0.3">
      <c r="A9" s="35">
        <v>46859</v>
      </c>
      <c r="B9" s="10">
        <v>356891</v>
      </c>
      <c r="C9" s="36">
        <v>41174</v>
      </c>
      <c r="D9" s="34">
        <f t="shared" si="0"/>
        <v>58</v>
      </c>
    </row>
    <row r="10" spans="1:6" ht="17.25" thickBot="1" x14ac:dyDescent="0.35">
      <c r="A10" s="37">
        <v>46222</v>
      </c>
      <c r="B10" s="13">
        <v>456891</v>
      </c>
      <c r="C10" s="38">
        <v>41156</v>
      </c>
      <c r="D10" s="34">
        <f t="shared" si="0"/>
        <v>76</v>
      </c>
    </row>
    <row r="11" spans="1:6" ht="17.25" thickBot="1" x14ac:dyDescent="0.35"/>
    <row r="12" spans="1:6" ht="17.25" thickBot="1" x14ac:dyDescent="0.35">
      <c r="A12" s="148" t="s">
        <v>35</v>
      </c>
      <c r="B12" s="149"/>
      <c r="C12" s="39">
        <v>41232</v>
      </c>
    </row>
    <row r="15" spans="1:6" x14ac:dyDescent="0.3">
      <c r="B15" s="139" t="s">
        <v>557</v>
      </c>
    </row>
    <row r="16" spans="1:6" x14ac:dyDescent="0.3">
      <c r="B16" s="1" t="s">
        <v>542</v>
      </c>
    </row>
    <row r="17" spans="2:4" x14ac:dyDescent="0.3">
      <c r="B17" s="1" t="s">
        <v>543</v>
      </c>
    </row>
    <row r="18" spans="2:4" x14ac:dyDescent="0.3">
      <c r="B18" s="1" t="s">
        <v>544</v>
      </c>
    </row>
    <row r="19" spans="2:4" x14ac:dyDescent="0.3">
      <c r="B19" s="1" t="s">
        <v>545</v>
      </c>
    </row>
    <row r="20" spans="2:4" x14ac:dyDescent="0.3">
      <c r="B20" s="1" t="s">
        <v>546</v>
      </c>
    </row>
    <row r="21" spans="2:4" x14ac:dyDescent="0.3">
      <c r="B21" s="1" t="s">
        <v>547</v>
      </c>
    </row>
    <row r="22" spans="2:4" x14ac:dyDescent="0.3">
      <c r="B22" s="139" t="s">
        <v>548</v>
      </c>
    </row>
    <row r="23" spans="2:4" x14ac:dyDescent="0.3">
      <c r="B23" s="1">
        <v>1</v>
      </c>
      <c r="C23" s="136">
        <v>1</v>
      </c>
    </row>
    <row r="24" spans="2:4" x14ac:dyDescent="0.3">
      <c r="B24" s="1">
        <v>100</v>
      </c>
      <c r="C24" s="136">
        <v>100</v>
      </c>
    </row>
    <row r="25" spans="2:4" x14ac:dyDescent="0.3">
      <c r="B25" s="137">
        <v>43788</v>
      </c>
      <c r="C25" s="136">
        <v>43788</v>
      </c>
    </row>
    <row r="27" spans="2:4" x14ac:dyDescent="0.3">
      <c r="B27" s="1" t="s">
        <v>549</v>
      </c>
    </row>
    <row r="28" spans="2:4" x14ac:dyDescent="0.3">
      <c r="B28" s="1" t="s">
        <v>550</v>
      </c>
    </row>
    <row r="29" spans="2:4" x14ac:dyDescent="0.3">
      <c r="C29" s="138" t="s">
        <v>554</v>
      </c>
      <c r="D29" s="1" t="s">
        <v>551</v>
      </c>
    </row>
    <row r="30" spans="2:4" x14ac:dyDescent="0.3">
      <c r="C30" s="138" t="s">
        <v>555</v>
      </c>
      <c r="D30" s="1" t="s">
        <v>552</v>
      </c>
    </row>
    <row r="31" spans="2:4" x14ac:dyDescent="0.3">
      <c r="C31" s="138" t="s">
        <v>556</v>
      </c>
      <c r="D31" s="1" t="s">
        <v>553</v>
      </c>
    </row>
  </sheetData>
  <mergeCells count="2">
    <mergeCell ref="A1:D1"/>
    <mergeCell ref="A12:B1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G9" sqref="G9"/>
    </sheetView>
  </sheetViews>
  <sheetFormatPr defaultRowHeight="16.5" x14ac:dyDescent="0.3"/>
  <cols>
    <col min="1" max="1" width="6.42578125" style="1" customWidth="1"/>
    <col min="2" max="2" width="16.28515625" style="1" customWidth="1"/>
    <col min="3" max="3" width="12.7109375" style="5" customWidth="1"/>
    <col min="4" max="4" width="13.28515625" style="1" customWidth="1"/>
    <col min="5" max="6" width="13.7109375" style="1" customWidth="1"/>
    <col min="7" max="7" width="13.140625" style="1" customWidth="1"/>
    <col min="8" max="256" width="9.140625" style="1"/>
    <col min="257" max="257" width="6.42578125" style="1" customWidth="1"/>
    <col min="258" max="258" width="16.28515625" style="1" customWidth="1"/>
    <col min="259" max="259" width="12.7109375" style="1" customWidth="1"/>
    <col min="260" max="260" width="13.28515625" style="1" customWidth="1"/>
    <col min="261" max="262" width="13.7109375" style="1" customWidth="1"/>
    <col min="263" max="263" width="13.140625" style="1" customWidth="1"/>
    <col min="264" max="512" width="9.140625" style="1"/>
    <col min="513" max="513" width="6.42578125" style="1" customWidth="1"/>
    <col min="514" max="514" width="16.28515625" style="1" customWidth="1"/>
    <col min="515" max="515" width="12.7109375" style="1" customWidth="1"/>
    <col min="516" max="516" width="13.28515625" style="1" customWidth="1"/>
    <col min="517" max="518" width="13.7109375" style="1" customWidth="1"/>
    <col min="519" max="519" width="13.140625" style="1" customWidth="1"/>
    <col min="520" max="768" width="9.140625" style="1"/>
    <col min="769" max="769" width="6.42578125" style="1" customWidth="1"/>
    <col min="770" max="770" width="16.28515625" style="1" customWidth="1"/>
    <col min="771" max="771" width="12.7109375" style="1" customWidth="1"/>
    <col min="772" max="772" width="13.28515625" style="1" customWidth="1"/>
    <col min="773" max="774" width="13.7109375" style="1" customWidth="1"/>
    <col min="775" max="775" width="13.140625" style="1" customWidth="1"/>
    <col min="776" max="1024" width="9.140625" style="1"/>
    <col min="1025" max="1025" width="6.42578125" style="1" customWidth="1"/>
    <col min="1026" max="1026" width="16.28515625" style="1" customWidth="1"/>
    <col min="1027" max="1027" width="12.7109375" style="1" customWidth="1"/>
    <col min="1028" max="1028" width="13.28515625" style="1" customWidth="1"/>
    <col min="1029" max="1030" width="13.7109375" style="1" customWidth="1"/>
    <col min="1031" max="1031" width="13.140625" style="1" customWidth="1"/>
    <col min="1032" max="1280" width="9.140625" style="1"/>
    <col min="1281" max="1281" width="6.42578125" style="1" customWidth="1"/>
    <col min="1282" max="1282" width="16.28515625" style="1" customWidth="1"/>
    <col min="1283" max="1283" width="12.7109375" style="1" customWidth="1"/>
    <col min="1284" max="1284" width="13.28515625" style="1" customWidth="1"/>
    <col min="1285" max="1286" width="13.7109375" style="1" customWidth="1"/>
    <col min="1287" max="1287" width="13.140625" style="1" customWidth="1"/>
    <col min="1288" max="1536" width="9.140625" style="1"/>
    <col min="1537" max="1537" width="6.42578125" style="1" customWidth="1"/>
    <col min="1538" max="1538" width="16.28515625" style="1" customWidth="1"/>
    <col min="1539" max="1539" width="12.7109375" style="1" customWidth="1"/>
    <col min="1540" max="1540" width="13.28515625" style="1" customWidth="1"/>
    <col min="1541" max="1542" width="13.7109375" style="1" customWidth="1"/>
    <col min="1543" max="1543" width="13.140625" style="1" customWidth="1"/>
    <col min="1544" max="1792" width="9.140625" style="1"/>
    <col min="1793" max="1793" width="6.42578125" style="1" customWidth="1"/>
    <col min="1794" max="1794" width="16.28515625" style="1" customWidth="1"/>
    <col min="1795" max="1795" width="12.7109375" style="1" customWidth="1"/>
    <col min="1796" max="1796" width="13.28515625" style="1" customWidth="1"/>
    <col min="1797" max="1798" width="13.7109375" style="1" customWidth="1"/>
    <col min="1799" max="1799" width="13.140625" style="1" customWidth="1"/>
    <col min="1800" max="2048" width="9.140625" style="1"/>
    <col min="2049" max="2049" width="6.42578125" style="1" customWidth="1"/>
    <col min="2050" max="2050" width="16.28515625" style="1" customWidth="1"/>
    <col min="2051" max="2051" width="12.7109375" style="1" customWidth="1"/>
    <col min="2052" max="2052" width="13.28515625" style="1" customWidth="1"/>
    <col min="2053" max="2054" width="13.7109375" style="1" customWidth="1"/>
    <col min="2055" max="2055" width="13.140625" style="1" customWidth="1"/>
    <col min="2056" max="2304" width="9.140625" style="1"/>
    <col min="2305" max="2305" width="6.42578125" style="1" customWidth="1"/>
    <col min="2306" max="2306" width="16.28515625" style="1" customWidth="1"/>
    <col min="2307" max="2307" width="12.7109375" style="1" customWidth="1"/>
    <col min="2308" max="2308" width="13.28515625" style="1" customWidth="1"/>
    <col min="2309" max="2310" width="13.7109375" style="1" customWidth="1"/>
    <col min="2311" max="2311" width="13.140625" style="1" customWidth="1"/>
    <col min="2312" max="2560" width="9.140625" style="1"/>
    <col min="2561" max="2561" width="6.42578125" style="1" customWidth="1"/>
    <col min="2562" max="2562" width="16.28515625" style="1" customWidth="1"/>
    <col min="2563" max="2563" width="12.7109375" style="1" customWidth="1"/>
    <col min="2564" max="2564" width="13.28515625" style="1" customWidth="1"/>
    <col min="2565" max="2566" width="13.7109375" style="1" customWidth="1"/>
    <col min="2567" max="2567" width="13.140625" style="1" customWidth="1"/>
    <col min="2568" max="2816" width="9.140625" style="1"/>
    <col min="2817" max="2817" width="6.42578125" style="1" customWidth="1"/>
    <col min="2818" max="2818" width="16.28515625" style="1" customWidth="1"/>
    <col min="2819" max="2819" width="12.7109375" style="1" customWidth="1"/>
    <col min="2820" max="2820" width="13.28515625" style="1" customWidth="1"/>
    <col min="2821" max="2822" width="13.7109375" style="1" customWidth="1"/>
    <col min="2823" max="2823" width="13.140625" style="1" customWidth="1"/>
    <col min="2824" max="3072" width="9.140625" style="1"/>
    <col min="3073" max="3073" width="6.42578125" style="1" customWidth="1"/>
    <col min="3074" max="3074" width="16.28515625" style="1" customWidth="1"/>
    <col min="3075" max="3075" width="12.7109375" style="1" customWidth="1"/>
    <col min="3076" max="3076" width="13.28515625" style="1" customWidth="1"/>
    <col min="3077" max="3078" width="13.7109375" style="1" customWidth="1"/>
    <col min="3079" max="3079" width="13.140625" style="1" customWidth="1"/>
    <col min="3080" max="3328" width="9.140625" style="1"/>
    <col min="3329" max="3329" width="6.42578125" style="1" customWidth="1"/>
    <col min="3330" max="3330" width="16.28515625" style="1" customWidth="1"/>
    <col min="3331" max="3331" width="12.7109375" style="1" customWidth="1"/>
    <col min="3332" max="3332" width="13.28515625" style="1" customWidth="1"/>
    <col min="3333" max="3334" width="13.7109375" style="1" customWidth="1"/>
    <col min="3335" max="3335" width="13.140625" style="1" customWidth="1"/>
    <col min="3336" max="3584" width="9.140625" style="1"/>
    <col min="3585" max="3585" width="6.42578125" style="1" customWidth="1"/>
    <col min="3586" max="3586" width="16.28515625" style="1" customWidth="1"/>
    <col min="3587" max="3587" width="12.7109375" style="1" customWidth="1"/>
    <col min="3588" max="3588" width="13.28515625" style="1" customWidth="1"/>
    <col min="3589" max="3590" width="13.7109375" style="1" customWidth="1"/>
    <col min="3591" max="3591" width="13.140625" style="1" customWidth="1"/>
    <col min="3592" max="3840" width="9.140625" style="1"/>
    <col min="3841" max="3841" width="6.42578125" style="1" customWidth="1"/>
    <col min="3842" max="3842" width="16.28515625" style="1" customWidth="1"/>
    <col min="3843" max="3843" width="12.7109375" style="1" customWidth="1"/>
    <col min="3844" max="3844" width="13.28515625" style="1" customWidth="1"/>
    <col min="3845" max="3846" width="13.7109375" style="1" customWidth="1"/>
    <col min="3847" max="3847" width="13.140625" style="1" customWidth="1"/>
    <col min="3848" max="4096" width="9.140625" style="1"/>
    <col min="4097" max="4097" width="6.42578125" style="1" customWidth="1"/>
    <col min="4098" max="4098" width="16.28515625" style="1" customWidth="1"/>
    <col min="4099" max="4099" width="12.7109375" style="1" customWidth="1"/>
    <col min="4100" max="4100" width="13.28515625" style="1" customWidth="1"/>
    <col min="4101" max="4102" width="13.7109375" style="1" customWidth="1"/>
    <col min="4103" max="4103" width="13.140625" style="1" customWidth="1"/>
    <col min="4104" max="4352" width="9.140625" style="1"/>
    <col min="4353" max="4353" width="6.42578125" style="1" customWidth="1"/>
    <col min="4354" max="4354" width="16.28515625" style="1" customWidth="1"/>
    <col min="4355" max="4355" width="12.7109375" style="1" customWidth="1"/>
    <col min="4356" max="4356" width="13.28515625" style="1" customWidth="1"/>
    <col min="4357" max="4358" width="13.7109375" style="1" customWidth="1"/>
    <col min="4359" max="4359" width="13.140625" style="1" customWidth="1"/>
    <col min="4360" max="4608" width="9.140625" style="1"/>
    <col min="4609" max="4609" width="6.42578125" style="1" customWidth="1"/>
    <col min="4610" max="4610" width="16.28515625" style="1" customWidth="1"/>
    <col min="4611" max="4611" width="12.7109375" style="1" customWidth="1"/>
    <col min="4612" max="4612" width="13.28515625" style="1" customWidth="1"/>
    <col min="4613" max="4614" width="13.7109375" style="1" customWidth="1"/>
    <col min="4615" max="4615" width="13.140625" style="1" customWidth="1"/>
    <col min="4616" max="4864" width="9.140625" style="1"/>
    <col min="4865" max="4865" width="6.42578125" style="1" customWidth="1"/>
    <col min="4866" max="4866" width="16.28515625" style="1" customWidth="1"/>
    <col min="4867" max="4867" width="12.7109375" style="1" customWidth="1"/>
    <col min="4868" max="4868" width="13.28515625" style="1" customWidth="1"/>
    <col min="4869" max="4870" width="13.7109375" style="1" customWidth="1"/>
    <col min="4871" max="4871" width="13.140625" style="1" customWidth="1"/>
    <col min="4872" max="5120" width="9.140625" style="1"/>
    <col min="5121" max="5121" width="6.42578125" style="1" customWidth="1"/>
    <col min="5122" max="5122" width="16.28515625" style="1" customWidth="1"/>
    <col min="5123" max="5123" width="12.7109375" style="1" customWidth="1"/>
    <col min="5124" max="5124" width="13.28515625" style="1" customWidth="1"/>
    <col min="5125" max="5126" width="13.7109375" style="1" customWidth="1"/>
    <col min="5127" max="5127" width="13.140625" style="1" customWidth="1"/>
    <col min="5128" max="5376" width="9.140625" style="1"/>
    <col min="5377" max="5377" width="6.42578125" style="1" customWidth="1"/>
    <col min="5378" max="5378" width="16.28515625" style="1" customWidth="1"/>
    <col min="5379" max="5379" width="12.7109375" style="1" customWidth="1"/>
    <col min="5380" max="5380" width="13.28515625" style="1" customWidth="1"/>
    <col min="5381" max="5382" width="13.7109375" style="1" customWidth="1"/>
    <col min="5383" max="5383" width="13.140625" style="1" customWidth="1"/>
    <col min="5384" max="5632" width="9.140625" style="1"/>
    <col min="5633" max="5633" width="6.42578125" style="1" customWidth="1"/>
    <col min="5634" max="5634" width="16.28515625" style="1" customWidth="1"/>
    <col min="5635" max="5635" width="12.7109375" style="1" customWidth="1"/>
    <col min="5636" max="5636" width="13.28515625" style="1" customWidth="1"/>
    <col min="5637" max="5638" width="13.7109375" style="1" customWidth="1"/>
    <col min="5639" max="5639" width="13.140625" style="1" customWidth="1"/>
    <col min="5640" max="5888" width="9.140625" style="1"/>
    <col min="5889" max="5889" width="6.42578125" style="1" customWidth="1"/>
    <col min="5890" max="5890" width="16.28515625" style="1" customWidth="1"/>
    <col min="5891" max="5891" width="12.7109375" style="1" customWidth="1"/>
    <col min="5892" max="5892" width="13.28515625" style="1" customWidth="1"/>
    <col min="5893" max="5894" width="13.7109375" style="1" customWidth="1"/>
    <col min="5895" max="5895" width="13.140625" style="1" customWidth="1"/>
    <col min="5896" max="6144" width="9.140625" style="1"/>
    <col min="6145" max="6145" width="6.42578125" style="1" customWidth="1"/>
    <col min="6146" max="6146" width="16.28515625" style="1" customWidth="1"/>
    <col min="6147" max="6147" width="12.7109375" style="1" customWidth="1"/>
    <col min="6148" max="6148" width="13.28515625" style="1" customWidth="1"/>
    <col min="6149" max="6150" width="13.7109375" style="1" customWidth="1"/>
    <col min="6151" max="6151" width="13.140625" style="1" customWidth="1"/>
    <col min="6152" max="6400" width="9.140625" style="1"/>
    <col min="6401" max="6401" width="6.42578125" style="1" customWidth="1"/>
    <col min="6402" max="6402" width="16.28515625" style="1" customWidth="1"/>
    <col min="6403" max="6403" width="12.7109375" style="1" customWidth="1"/>
    <col min="6404" max="6404" width="13.28515625" style="1" customWidth="1"/>
    <col min="6405" max="6406" width="13.7109375" style="1" customWidth="1"/>
    <col min="6407" max="6407" width="13.140625" style="1" customWidth="1"/>
    <col min="6408" max="6656" width="9.140625" style="1"/>
    <col min="6657" max="6657" width="6.42578125" style="1" customWidth="1"/>
    <col min="6658" max="6658" width="16.28515625" style="1" customWidth="1"/>
    <col min="6659" max="6659" width="12.7109375" style="1" customWidth="1"/>
    <col min="6660" max="6660" width="13.28515625" style="1" customWidth="1"/>
    <col min="6661" max="6662" width="13.7109375" style="1" customWidth="1"/>
    <col min="6663" max="6663" width="13.140625" style="1" customWidth="1"/>
    <col min="6664" max="6912" width="9.140625" style="1"/>
    <col min="6913" max="6913" width="6.42578125" style="1" customWidth="1"/>
    <col min="6914" max="6914" width="16.28515625" style="1" customWidth="1"/>
    <col min="6915" max="6915" width="12.7109375" style="1" customWidth="1"/>
    <col min="6916" max="6916" width="13.28515625" style="1" customWidth="1"/>
    <col min="6917" max="6918" width="13.7109375" style="1" customWidth="1"/>
    <col min="6919" max="6919" width="13.140625" style="1" customWidth="1"/>
    <col min="6920" max="7168" width="9.140625" style="1"/>
    <col min="7169" max="7169" width="6.42578125" style="1" customWidth="1"/>
    <col min="7170" max="7170" width="16.28515625" style="1" customWidth="1"/>
    <col min="7171" max="7171" width="12.7109375" style="1" customWidth="1"/>
    <col min="7172" max="7172" width="13.28515625" style="1" customWidth="1"/>
    <col min="7173" max="7174" width="13.7109375" style="1" customWidth="1"/>
    <col min="7175" max="7175" width="13.140625" style="1" customWidth="1"/>
    <col min="7176" max="7424" width="9.140625" style="1"/>
    <col min="7425" max="7425" width="6.42578125" style="1" customWidth="1"/>
    <col min="7426" max="7426" width="16.28515625" style="1" customWidth="1"/>
    <col min="7427" max="7427" width="12.7109375" style="1" customWidth="1"/>
    <col min="7428" max="7428" width="13.28515625" style="1" customWidth="1"/>
    <col min="7429" max="7430" width="13.7109375" style="1" customWidth="1"/>
    <col min="7431" max="7431" width="13.140625" style="1" customWidth="1"/>
    <col min="7432" max="7680" width="9.140625" style="1"/>
    <col min="7681" max="7681" width="6.42578125" style="1" customWidth="1"/>
    <col min="7682" max="7682" width="16.28515625" style="1" customWidth="1"/>
    <col min="7683" max="7683" width="12.7109375" style="1" customWidth="1"/>
    <col min="7684" max="7684" width="13.28515625" style="1" customWidth="1"/>
    <col min="7685" max="7686" width="13.7109375" style="1" customWidth="1"/>
    <col min="7687" max="7687" width="13.140625" style="1" customWidth="1"/>
    <col min="7688" max="7936" width="9.140625" style="1"/>
    <col min="7937" max="7937" width="6.42578125" style="1" customWidth="1"/>
    <col min="7938" max="7938" width="16.28515625" style="1" customWidth="1"/>
    <col min="7939" max="7939" width="12.7109375" style="1" customWidth="1"/>
    <col min="7940" max="7940" width="13.28515625" style="1" customWidth="1"/>
    <col min="7941" max="7942" width="13.7109375" style="1" customWidth="1"/>
    <col min="7943" max="7943" width="13.140625" style="1" customWidth="1"/>
    <col min="7944" max="8192" width="9.140625" style="1"/>
    <col min="8193" max="8193" width="6.42578125" style="1" customWidth="1"/>
    <col min="8194" max="8194" width="16.28515625" style="1" customWidth="1"/>
    <col min="8195" max="8195" width="12.7109375" style="1" customWidth="1"/>
    <col min="8196" max="8196" width="13.28515625" style="1" customWidth="1"/>
    <col min="8197" max="8198" width="13.7109375" style="1" customWidth="1"/>
    <col min="8199" max="8199" width="13.140625" style="1" customWidth="1"/>
    <col min="8200" max="8448" width="9.140625" style="1"/>
    <col min="8449" max="8449" width="6.42578125" style="1" customWidth="1"/>
    <col min="8450" max="8450" width="16.28515625" style="1" customWidth="1"/>
    <col min="8451" max="8451" width="12.7109375" style="1" customWidth="1"/>
    <col min="8452" max="8452" width="13.28515625" style="1" customWidth="1"/>
    <col min="8453" max="8454" width="13.7109375" style="1" customWidth="1"/>
    <col min="8455" max="8455" width="13.140625" style="1" customWidth="1"/>
    <col min="8456" max="8704" width="9.140625" style="1"/>
    <col min="8705" max="8705" width="6.42578125" style="1" customWidth="1"/>
    <col min="8706" max="8706" width="16.28515625" style="1" customWidth="1"/>
    <col min="8707" max="8707" width="12.7109375" style="1" customWidth="1"/>
    <col min="8708" max="8708" width="13.28515625" style="1" customWidth="1"/>
    <col min="8709" max="8710" width="13.7109375" style="1" customWidth="1"/>
    <col min="8711" max="8711" width="13.140625" style="1" customWidth="1"/>
    <col min="8712" max="8960" width="9.140625" style="1"/>
    <col min="8961" max="8961" width="6.42578125" style="1" customWidth="1"/>
    <col min="8962" max="8962" width="16.28515625" style="1" customWidth="1"/>
    <col min="8963" max="8963" width="12.7109375" style="1" customWidth="1"/>
    <col min="8964" max="8964" width="13.28515625" style="1" customWidth="1"/>
    <col min="8965" max="8966" width="13.7109375" style="1" customWidth="1"/>
    <col min="8967" max="8967" width="13.140625" style="1" customWidth="1"/>
    <col min="8968" max="9216" width="9.140625" style="1"/>
    <col min="9217" max="9217" width="6.42578125" style="1" customWidth="1"/>
    <col min="9218" max="9218" width="16.28515625" style="1" customWidth="1"/>
    <col min="9219" max="9219" width="12.7109375" style="1" customWidth="1"/>
    <col min="9220" max="9220" width="13.28515625" style="1" customWidth="1"/>
    <col min="9221" max="9222" width="13.7109375" style="1" customWidth="1"/>
    <col min="9223" max="9223" width="13.140625" style="1" customWidth="1"/>
    <col min="9224" max="9472" width="9.140625" style="1"/>
    <col min="9473" max="9473" width="6.42578125" style="1" customWidth="1"/>
    <col min="9474" max="9474" width="16.28515625" style="1" customWidth="1"/>
    <col min="9475" max="9475" width="12.7109375" style="1" customWidth="1"/>
    <col min="9476" max="9476" width="13.28515625" style="1" customWidth="1"/>
    <col min="9477" max="9478" width="13.7109375" style="1" customWidth="1"/>
    <col min="9479" max="9479" width="13.140625" style="1" customWidth="1"/>
    <col min="9480" max="9728" width="9.140625" style="1"/>
    <col min="9729" max="9729" width="6.42578125" style="1" customWidth="1"/>
    <col min="9730" max="9730" width="16.28515625" style="1" customWidth="1"/>
    <col min="9731" max="9731" width="12.7109375" style="1" customWidth="1"/>
    <col min="9732" max="9732" width="13.28515625" style="1" customWidth="1"/>
    <col min="9733" max="9734" width="13.7109375" style="1" customWidth="1"/>
    <col min="9735" max="9735" width="13.140625" style="1" customWidth="1"/>
    <col min="9736" max="9984" width="9.140625" style="1"/>
    <col min="9985" max="9985" width="6.42578125" style="1" customWidth="1"/>
    <col min="9986" max="9986" width="16.28515625" style="1" customWidth="1"/>
    <col min="9987" max="9987" width="12.7109375" style="1" customWidth="1"/>
    <col min="9988" max="9988" width="13.28515625" style="1" customWidth="1"/>
    <col min="9989" max="9990" width="13.7109375" style="1" customWidth="1"/>
    <col min="9991" max="9991" width="13.140625" style="1" customWidth="1"/>
    <col min="9992" max="10240" width="9.140625" style="1"/>
    <col min="10241" max="10241" width="6.42578125" style="1" customWidth="1"/>
    <col min="10242" max="10242" width="16.28515625" style="1" customWidth="1"/>
    <col min="10243" max="10243" width="12.7109375" style="1" customWidth="1"/>
    <col min="10244" max="10244" width="13.28515625" style="1" customWidth="1"/>
    <col min="10245" max="10246" width="13.7109375" style="1" customWidth="1"/>
    <col min="10247" max="10247" width="13.140625" style="1" customWidth="1"/>
    <col min="10248" max="10496" width="9.140625" style="1"/>
    <col min="10497" max="10497" width="6.42578125" style="1" customWidth="1"/>
    <col min="10498" max="10498" width="16.28515625" style="1" customWidth="1"/>
    <col min="10499" max="10499" width="12.7109375" style="1" customWidth="1"/>
    <col min="10500" max="10500" width="13.28515625" style="1" customWidth="1"/>
    <col min="10501" max="10502" width="13.7109375" style="1" customWidth="1"/>
    <col min="10503" max="10503" width="13.140625" style="1" customWidth="1"/>
    <col min="10504" max="10752" width="9.140625" style="1"/>
    <col min="10753" max="10753" width="6.42578125" style="1" customWidth="1"/>
    <col min="10754" max="10754" width="16.28515625" style="1" customWidth="1"/>
    <col min="10755" max="10755" width="12.7109375" style="1" customWidth="1"/>
    <col min="10756" max="10756" width="13.28515625" style="1" customWidth="1"/>
    <col min="10757" max="10758" width="13.7109375" style="1" customWidth="1"/>
    <col min="10759" max="10759" width="13.140625" style="1" customWidth="1"/>
    <col min="10760" max="11008" width="9.140625" style="1"/>
    <col min="11009" max="11009" width="6.42578125" style="1" customWidth="1"/>
    <col min="11010" max="11010" width="16.28515625" style="1" customWidth="1"/>
    <col min="11011" max="11011" width="12.7109375" style="1" customWidth="1"/>
    <col min="11012" max="11012" width="13.28515625" style="1" customWidth="1"/>
    <col min="11013" max="11014" width="13.7109375" style="1" customWidth="1"/>
    <col min="11015" max="11015" width="13.140625" style="1" customWidth="1"/>
    <col min="11016" max="11264" width="9.140625" style="1"/>
    <col min="11265" max="11265" width="6.42578125" style="1" customWidth="1"/>
    <col min="11266" max="11266" width="16.28515625" style="1" customWidth="1"/>
    <col min="11267" max="11267" width="12.7109375" style="1" customWidth="1"/>
    <col min="11268" max="11268" width="13.28515625" style="1" customWidth="1"/>
    <col min="11269" max="11270" width="13.7109375" style="1" customWidth="1"/>
    <col min="11271" max="11271" width="13.140625" style="1" customWidth="1"/>
    <col min="11272" max="11520" width="9.140625" style="1"/>
    <col min="11521" max="11521" width="6.42578125" style="1" customWidth="1"/>
    <col min="11522" max="11522" width="16.28515625" style="1" customWidth="1"/>
    <col min="11523" max="11523" width="12.7109375" style="1" customWidth="1"/>
    <col min="11524" max="11524" width="13.28515625" style="1" customWidth="1"/>
    <col min="11525" max="11526" width="13.7109375" style="1" customWidth="1"/>
    <col min="11527" max="11527" width="13.140625" style="1" customWidth="1"/>
    <col min="11528" max="11776" width="9.140625" style="1"/>
    <col min="11777" max="11777" width="6.42578125" style="1" customWidth="1"/>
    <col min="11778" max="11778" width="16.28515625" style="1" customWidth="1"/>
    <col min="11779" max="11779" width="12.7109375" style="1" customWidth="1"/>
    <col min="11780" max="11780" width="13.28515625" style="1" customWidth="1"/>
    <col min="11781" max="11782" width="13.7109375" style="1" customWidth="1"/>
    <col min="11783" max="11783" width="13.140625" style="1" customWidth="1"/>
    <col min="11784" max="12032" width="9.140625" style="1"/>
    <col min="12033" max="12033" width="6.42578125" style="1" customWidth="1"/>
    <col min="12034" max="12034" width="16.28515625" style="1" customWidth="1"/>
    <col min="12035" max="12035" width="12.7109375" style="1" customWidth="1"/>
    <col min="12036" max="12036" width="13.28515625" style="1" customWidth="1"/>
    <col min="12037" max="12038" width="13.7109375" style="1" customWidth="1"/>
    <col min="12039" max="12039" width="13.140625" style="1" customWidth="1"/>
    <col min="12040" max="12288" width="9.140625" style="1"/>
    <col min="12289" max="12289" width="6.42578125" style="1" customWidth="1"/>
    <col min="12290" max="12290" width="16.28515625" style="1" customWidth="1"/>
    <col min="12291" max="12291" width="12.7109375" style="1" customWidth="1"/>
    <col min="12292" max="12292" width="13.28515625" style="1" customWidth="1"/>
    <col min="12293" max="12294" width="13.7109375" style="1" customWidth="1"/>
    <col min="12295" max="12295" width="13.140625" style="1" customWidth="1"/>
    <col min="12296" max="12544" width="9.140625" style="1"/>
    <col min="12545" max="12545" width="6.42578125" style="1" customWidth="1"/>
    <col min="12546" max="12546" width="16.28515625" style="1" customWidth="1"/>
    <col min="12547" max="12547" width="12.7109375" style="1" customWidth="1"/>
    <col min="12548" max="12548" width="13.28515625" style="1" customWidth="1"/>
    <col min="12549" max="12550" width="13.7109375" style="1" customWidth="1"/>
    <col min="12551" max="12551" width="13.140625" style="1" customWidth="1"/>
    <col min="12552" max="12800" width="9.140625" style="1"/>
    <col min="12801" max="12801" width="6.42578125" style="1" customWidth="1"/>
    <col min="12802" max="12802" width="16.28515625" style="1" customWidth="1"/>
    <col min="12803" max="12803" width="12.7109375" style="1" customWidth="1"/>
    <col min="12804" max="12804" width="13.28515625" style="1" customWidth="1"/>
    <col min="12805" max="12806" width="13.7109375" style="1" customWidth="1"/>
    <col min="12807" max="12807" width="13.140625" style="1" customWidth="1"/>
    <col min="12808" max="13056" width="9.140625" style="1"/>
    <col min="13057" max="13057" width="6.42578125" style="1" customWidth="1"/>
    <col min="13058" max="13058" width="16.28515625" style="1" customWidth="1"/>
    <col min="13059" max="13059" width="12.7109375" style="1" customWidth="1"/>
    <col min="13060" max="13060" width="13.28515625" style="1" customWidth="1"/>
    <col min="13061" max="13062" width="13.7109375" style="1" customWidth="1"/>
    <col min="13063" max="13063" width="13.140625" style="1" customWidth="1"/>
    <col min="13064" max="13312" width="9.140625" style="1"/>
    <col min="13313" max="13313" width="6.42578125" style="1" customWidth="1"/>
    <col min="13314" max="13314" width="16.28515625" style="1" customWidth="1"/>
    <col min="13315" max="13315" width="12.7109375" style="1" customWidth="1"/>
    <col min="13316" max="13316" width="13.28515625" style="1" customWidth="1"/>
    <col min="13317" max="13318" width="13.7109375" style="1" customWidth="1"/>
    <col min="13319" max="13319" width="13.140625" style="1" customWidth="1"/>
    <col min="13320" max="13568" width="9.140625" style="1"/>
    <col min="13569" max="13569" width="6.42578125" style="1" customWidth="1"/>
    <col min="13570" max="13570" width="16.28515625" style="1" customWidth="1"/>
    <col min="13571" max="13571" width="12.7109375" style="1" customWidth="1"/>
    <col min="13572" max="13572" width="13.28515625" style="1" customWidth="1"/>
    <col min="13573" max="13574" width="13.7109375" style="1" customWidth="1"/>
    <col min="13575" max="13575" width="13.140625" style="1" customWidth="1"/>
    <col min="13576" max="13824" width="9.140625" style="1"/>
    <col min="13825" max="13825" width="6.42578125" style="1" customWidth="1"/>
    <col min="13826" max="13826" width="16.28515625" style="1" customWidth="1"/>
    <col min="13827" max="13827" width="12.7109375" style="1" customWidth="1"/>
    <col min="13828" max="13828" width="13.28515625" style="1" customWidth="1"/>
    <col min="13829" max="13830" width="13.7109375" style="1" customWidth="1"/>
    <col min="13831" max="13831" width="13.140625" style="1" customWidth="1"/>
    <col min="13832" max="14080" width="9.140625" style="1"/>
    <col min="14081" max="14081" width="6.42578125" style="1" customWidth="1"/>
    <col min="14082" max="14082" width="16.28515625" style="1" customWidth="1"/>
    <col min="14083" max="14083" width="12.7109375" style="1" customWidth="1"/>
    <col min="14084" max="14084" width="13.28515625" style="1" customWidth="1"/>
    <col min="14085" max="14086" width="13.7109375" style="1" customWidth="1"/>
    <col min="14087" max="14087" width="13.140625" style="1" customWidth="1"/>
    <col min="14088" max="14336" width="9.140625" style="1"/>
    <col min="14337" max="14337" width="6.42578125" style="1" customWidth="1"/>
    <col min="14338" max="14338" width="16.28515625" style="1" customWidth="1"/>
    <col min="14339" max="14339" width="12.7109375" style="1" customWidth="1"/>
    <col min="14340" max="14340" width="13.28515625" style="1" customWidth="1"/>
    <col min="14341" max="14342" width="13.7109375" style="1" customWidth="1"/>
    <col min="14343" max="14343" width="13.140625" style="1" customWidth="1"/>
    <col min="14344" max="14592" width="9.140625" style="1"/>
    <col min="14593" max="14593" width="6.42578125" style="1" customWidth="1"/>
    <col min="14594" max="14594" width="16.28515625" style="1" customWidth="1"/>
    <col min="14595" max="14595" width="12.7109375" style="1" customWidth="1"/>
    <col min="14596" max="14596" width="13.28515625" style="1" customWidth="1"/>
    <col min="14597" max="14598" width="13.7109375" style="1" customWidth="1"/>
    <col min="14599" max="14599" width="13.140625" style="1" customWidth="1"/>
    <col min="14600" max="14848" width="9.140625" style="1"/>
    <col min="14849" max="14849" width="6.42578125" style="1" customWidth="1"/>
    <col min="14850" max="14850" width="16.28515625" style="1" customWidth="1"/>
    <col min="14851" max="14851" width="12.7109375" style="1" customWidth="1"/>
    <col min="14852" max="14852" width="13.28515625" style="1" customWidth="1"/>
    <col min="14853" max="14854" width="13.7109375" style="1" customWidth="1"/>
    <col min="14855" max="14855" width="13.140625" style="1" customWidth="1"/>
    <col min="14856" max="15104" width="9.140625" style="1"/>
    <col min="15105" max="15105" width="6.42578125" style="1" customWidth="1"/>
    <col min="15106" max="15106" width="16.28515625" style="1" customWidth="1"/>
    <col min="15107" max="15107" width="12.7109375" style="1" customWidth="1"/>
    <col min="15108" max="15108" width="13.28515625" style="1" customWidth="1"/>
    <col min="15109" max="15110" width="13.7109375" style="1" customWidth="1"/>
    <col min="15111" max="15111" width="13.140625" style="1" customWidth="1"/>
    <col min="15112" max="15360" width="9.140625" style="1"/>
    <col min="15361" max="15361" width="6.42578125" style="1" customWidth="1"/>
    <col min="15362" max="15362" width="16.28515625" style="1" customWidth="1"/>
    <col min="15363" max="15363" width="12.7109375" style="1" customWidth="1"/>
    <col min="15364" max="15364" width="13.28515625" style="1" customWidth="1"/>
    <col min="15365" max="15366" width="13.7109375" style="1" customWidth="1"/>
    <col min="15367" max="15367" width="13.140625" style="1" customWidth="1"/>
    <col min="15368" max="15616" width="9.140625" style="1"/>
    <col min="15617" max="15617" width="6.42578125" style="1" customWidth="1"/>
    <col min="15618" max="15618" width="16.28515625" style="1" customWidth="1"/>
    <col min="15619" max="15619" width="12.7109375" style="1" customWidth="1"/>
    <col min="15620" max="15620" width="13.28515625" style="1" customWidth="1"/>
    <col min="15621" max="15622" width="13.7109375" style="1" customWidth="1"/>
    <col min="15623" max="15623" width="13.140625" style="1" customWidth="1"/>
    <col min="15624" max="15872" width="9.140625" style="1"/>
    <col min="15873" max="15873" width="6.42578125" style="1" customWidth="1"/>
    <col min="15874" max="15874" width="16.28515625" style="1" customWidth="1"/>
    <col min="15875" max="15875" width="12.7109375" style="1" customWidth="1"/>
    <col min="15876" max="15876" width="13.28515625" style="1" customWidth="1"/>
    <col min="15877" max="15878" width="13.7109375" style="1" customWidth="1"/>
    <col min="15879" max="15879" width="13.140625" style="1" customWidth="1"/>
    <col min="15880" max="16128" width="9.140625" style="1"/>
    <col min="16129" max="16129" width="6.42578125" style="1" customWidth="1"/>
    <col min="16130" max="16130" width="16.28515625" style="1" customWidth="1"/>
    <col min="16131" max="16131" width="12.7109375" style="1" customWidth="1"/>
    <col min="16132" max="16132" width="13.28515625" style="1" customWidth="1"/>
    <col min="16133" max="16134" width="13.7109375" style="1" customWidth="1"/>
    <col min="16135" max="16135" width="13.140625" style="1" customWidth="1"/>
    <col min="16136" max="16384" width="9.140625" style="1"/>
  </cols>
  <sheetData>
    <row r="1" spans="1:7" ht="17.25" thickBot="1" x14ac:dyDescent="0.35">
      <c r="A1" s="150" t="s">
        <v>36</v>
      </c>
      <c r="B1" s="150"/>
      <c r="C1" s="150"/>
      <c r="D1" s="150"/>
      <c r="E1" s="150"/>
      <c r="F1" s="150"/>
      <c r="G1" s="150"/>
    </row>
    <row r="2" spans="1:7" ht="17.25" thickBot="1" x14ac:dyDescent="0.35">
      <c r="A2" s="151" t="s">
        <v>35</v>
      </c>
      <c r="B2" s="152"/>
      <c r="C2" s="39">
        <v>41253</v>
      </c>
      <c r="D2" s="41"/>
      <c r="E2" s="41"/>
      <c r="F2" s="41"/>
      <c r="G2" s="41"/>
    </row>
    <row r="3" spans="1:7" ht="17.25" thickBot="1" x14ac:dyDescent="0.35">
      <c r="A3" s="41"/>
      <c r="B3" s="41"/>
      <c r="C3" s="41"/>
      <c r="D3" s="41"/>
      <c r="E3" s="41"/>
      <c r="F3" s="41"/>
      <c r="G3" s="41"/>
    </row>
    <row r="4" spans="1:7" s="42" customFormat="1" x14ac:dyDescent="0.25">
      <c r="A4" s="153" t="s">
        <v>37</v>
      </c>
      <c r="B4" s="155" t="s">
        <v>38</v>
      </c>
      <c r="C4" s="157" t="s">
        <v>39</v>
      </c>
      <c r="D4" s="158"/>
      <c r="E4" s="158"/>
      <c r="F4" s="159"/>
      <c r="G4" s="160" t="s">
        <v>40</v>
      </c>
    </row>
    <row r="5" spans="1:7" s="42" customFormat="1" ht="33.75" thickBot="1" x14ac:dyDescent="0.3">
      <c r="A5" s="154"/>
      <c r="B5" s="156"/>
      <c r="C5" s="43" t="s">
        <v>41</v>
      </c>
      <c r="D5" s="43" t="s">
        <v>42</v>
      </c>
      <c r="E5" s="43" t="s">
        <v>43</v>
      </c>
      <c r="F5" s="43" t="s">
        <v>44</v>
      </c>
      <c r="G5" s="161"/>
    </row>
    <row r="6" spans="1:7" x14ac:dyDescent="0.3">
      <c r="A6" s="6">
        <v>1</v>
      </c>
      <c r="B6" s="44" t="s">
        <v>45</v>
      </c>
      <c r="C6" s="7" t="s">
        <v>46</v>
      </c>
      <c r="D6" s="45">
        <v>41031</v>
      </c>
      <c r="E6" s="46">
        <f>D6+14</f>
        <v>41045</v>
      </c>
      <c r="F6" s="45">
        <v>41045</v>
      </c>
      <c r="G6" s="47" t="str">
        <f>IF(E6&lt;=F6,"Taip","Ne")</f>
        <v>Taip</v>
      </c>
    </row>
    <row r="7" spans="1:7" x14ac:dyDescent="0.3">
      <c r="A7" s="9">
        <v>2</v>
      </c>
      <c r="B7" s="24" t="s">
        <v>47</v>
      </c>
      <c r="C7" s="10" t="s">
        <v>48</v>
      </c>
      <c r="D7" s="48">
        <v>41069</v>
      </c>
      <c r="E7" s="46">
        <f t="shared" ref="E7:E17" si="0">D7+14</f>
        <v>41083</v>
      </c>
      <c r="F7" s="48">
        <v>41085</v>
      </c>
      <c r="G7" s="47" t="str">
        <f t="shared" ref="G7:G17" si="1">IF(E7&lt;=F7,"Taip","Ne")</f>
        <v>Taip</v>
      </c>
    </row>
    <row r="8" spans="1:7" x14ac:dyDescent="0.3">
      <c r="A8" s="9">
        <v>3</v>
      </c>
      <c r="B8" s="22" t="s">
        <v>49</v>
      </c>
      <c r="C8" s="10" t="s">
        <v>50</v>
      </c>
      <c r="D8" s="48">
        <v>41180</v>
      </c>
      <c r="E8" s="46">
        <f t="shared" si="0"/>
        <v>41194</v>
      </c>
      <c r="F8" s="48">
        <v>41193</v>
      </c>
      <c r="G8" s="47" t="str">
        <f t="shared" si="1"/>
        <v>Ne</v>
      </c>
    </row>
    <row r="9" spans="1:7" x14ac:dyDescent="0.3">
      <c r="A9" s="9">
        <v>4</v>
      </c>
      <c r="B9" s="22" t="s">
        <v>51</v>
      </c>
      <c r="C9" s="10" t="s">
        <v>52</v>
      </c>
      <c r="D9" s="48">
        <v>41226</v>
      </c>
      <c r="E9" s="46">
        <f t="shared" si="0"/>
        <v>41240</v>
      </c>
      <c r="F9" s="48">
        <v>41239</v>
      </c>
      <c r="G9" s="47" t="str">
        <f t="shared" si="1"/>
        <v>Ne</v>
      </c>
    </row>
    <row r="10" spans="1:7" x14ac:dyDescent="0.3">
      <c r="A10" s="9">
        <v>5</v>
      </c>
      <c r="B10" s="24" t="s">
        <v>53</v>
      </c>
      <c r="C10" s="10" t="s">
        <v>54</v>
      </c>
      <c r="D10" s="48">
        <v>41174</v>
      </c>
      <c r="E10" s="46">
        <f t="shared" si="0"/>
        <v>41188</v>
      </c>
      <c r="F10" s="48">
        <v>41187</v>
      </c>
      <c r="G10" s="47" t="str">
        <f t="shared" si="1"/>
        <v>Ne</v>
      </c>
    </row>
    <row r="11" spans="1:7" x14ac:dyDescent="0.3">
      <c r="A11" s="9">
        <v>6</v>
      </c>
      <c r="B11" s="22" t="s">
        <v>55</v>
      </c>
      <c r="C11" s="10" t="s">
        <v>56</v>
      </c>
      <c r="D11" s="48">
        <v>40937</v>
      </c>
      <c r="E11" s="46">
        <f t="shared" si="0"/>
        <v>40951</v>
      </c>
      <c r="F11" s="48">
        <v>40969</v>
      </c>
      <c r="G11" s="47" t="str">
        <f t="shared" si="1"/>
        <v>Taip</v>
      </c>
    </row>
    <row r="12" spans="1:7" x14ac:dyDescent="0.3">
      <c r="A12" s="9">
        <v>7</v>
      </c>
      <c r="B12" s="22" t="s">
        <v>57</v>
      </c>
      <c r="C12" s="10" t="s">
        <v>58</v>
      </c>
      <c r="D12" s="48">
        <v>40964</v>
      </c>
      <c r="E12" s="46">
        <f t="shared" si="0"/>
        <v>40978</v>
      </c>
      <c r="F12" s="48">
        <v>40973</v>
      </c>
      <c r="G12" s="47" t="str">
        <f t="shared" si="1"/>
        <v>Ne</v>
      </c>
    </row>
    <row r="13" spans="1:7" x14ac:dyDescent="0.3">
      <c r="A13" s="9">
        <v>8</v>
      </c>
      <c r="B13" s="22" t="s">
        <v>59</v>
      </c>
      <c r="C13" s="10" t="s">
        <v>60</v>
      </c>
      <c r="D13" s="48">
        <v>40984</v>
      </c>
      <c r="E13" s="46">
        <f t="shared" si="0"/>
        <v>40998</v>
      </c>
      <c r="F13" s="48">
        <v>40998</v>
      </c>
      <c r="G13" s="47" t="str">
        <f t="shared" si="1"/>
        <v>Taip</v>
      </c>
    </row>
    <row r="14" spans="1:7" x14ac:dyDescent="0.3">
      <c r="A14" s="9">
        <v>9</v>
      </c>
      <c r="B14" s="24" t="s">
        <v>61</v>
      </c>
      <c r="C14" s="10" t="s">
        <v>62</v>
      </c>
      <c r="D14" s="48">
        <v>41017</v>
      </c>
      <c r="E14" s="46">
        <f t="shared" si="0"/>
        <v>41031</v>
      </c>
      <c r="F14" s="48">
        <v>41030</v>
      </c>
      <c r="G14" s="47" t="str">
        <f t="shared" si="1"/>
        <v>Ne</v>
      </c>
    </row>
    <row r="15" spans="1:7" x14ac:dyDescent="0.3">
      <c r="A15" s="9">
        <v>10</v>
      </c>
      <c r="B15" s="24" t="s">
        <v>63</v>
      </c>
      <c r="C15" s="10" t="s">
        <v>64</v>
      </c>
      <c r="D15" s="48">
        <v>41040</v>
      </c>
      <c r="E15" s="46">
        <f t="shared" si="0"/>
        <v>41054</v>
      </c>
      <c r="F15" s="48">
        <v>41156</v>
      </c>
      <c r="G15" s="47" t="str">
        <f t="shared" si="1"/>
        <v>Taip</v>
      </c>
    </row>
    <row r="16" spans="1:7" x14ac:dyDescent="0.3">
      <c r="A16" s="9">
        <v>11</v>
      </c>
      <c r="B16" s="22" t="s">
        <v>65</v>
      </c>
      <c r="C16" s="10" t="s">
        <v>66</v>
      </c>
      <c r="D16" s="48">
        <v>41191</v>
      </c>
      <c r="E16" s="46">
        <f t="shared" si="0"/>
        <v>41205</v>
      </c>
      <c r="F16" s="48">
        <v>41224</v>
      </c>
      <c r="G16" s="47" t="str">
        <f t="shared" si="1"/>
        <v>Taip</v>
      </c>
    </row>
    <row r="17" spans="1:7" ht="17.25" thickBot="1" x14ac:dyDescent="0.35">
      <c r="A17" s="12">
        <v>12</v>
      </c>
      <c r="B17" s="26" t="s">
        <v>67</v>
      </c>
      <c r="C17" s="13" t="s">
        <v>68</v>
      </c>
      <c r="D17" s="49">
        <v>41250</v>
      </c>
      <c r="E17" s="46">
        <f t="shared" si="0"/>
        <v>41264</v>
      </c>
      <c r="F17" s="49"/>
      <c r="G17" s="47" t="str">
        <f t="shared" si="1"/>
        <v>Ne</v>
      </c>
    </row>
  </sheetData>
  <mergeCells count="6">
    <mergeCell ref="A1:G1"/>
    <mergeCell ref="A2:B2"/>
    <mergeCell ref="A4:A5"/>
    <mergeCell ref="B4:B5"/>
    <mergeCell ref="C4:F4"/>
    <mergeCell ref="G4:G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9"/>
  <sheetViews>
    <sheetView workbookViewId="0">
      <selection activeCell="F16" sqref="F16"/>
    </sheetView>
  </sheetViews>
  <sheetFormatPr defaultRowHeight="15.75" x14ac:dyDescent="0.25"/>
  <cols>
    <col min="1" max="1" width="21.28515625" style="53" customWidth="1"/>
    <col min="2" max="7" width="13.28515625" style="53" customWidth="1"/>
    <col min="8" max="256" width="9.140625" style="53"/>
    <col min="257" max="257" width="21.28515625" style="53" customWidth="1"/>
    <col min="258" max="263" width="13.28515625" style="53" customWidth="1"/>
    <col min="264" max="512" width="9.140625" style="53"/>
    <col min="513" max="513" width="21.28515625" style="53" customWidth="1"/>
    <col min="514" max="519" width="13.28515625" style="53" customWidth="1"/>
    <col min="520" max="768" width="9.140625" style="53"/>
    <col min="769" max="769" width="21.28515625" style="53" customWidth="1"/>
    <col min="770" max="775" width="13.28515625" style="53" customWidth="1"/>
    <col min="776" max="1024" width="9.140625" style="53"/>
    <col min="1025" max="1025" width="21.28515625" style="53" customWidth="1"/>
    <col min="1026" max="1031" width="13.28515625" style="53" customWidth="1"/>
    <col min="1032" max="1280" width="9.140625" style="53"/>
    <col min="1281" max="1281" width="21.28515625" style="53" customWidth="1"/>
    <col min="1282" max="1287" width="13.28515625" style="53" customWidth="1"/>
    <col min="1288" max="1536" width="9.140625" style="53"/>
    <col min="1537" max="1537" width="21.28515625" style="53" customWidth="1"/>
    <col min="1538" max="1543" width="13.28515625" style="53" customWidth="1"/>
    <col min="1544" max="1792" width="9.140625" style="53"/>
    <col min="1793" max="1793" width="21.28515625" style="53" customWidth="1"/>
    <col min="1794" max="1799" width="13.28515625" style="53" customWidth="1"/>
    <col min="1800" max="2048" width="9.140625" style="53"/>
    <col min="2049" max="2049" width="21.28515625" style="53" customWidth="1"/>
    <col min="2050" max="2055" width="13.28515625" style="53" customWidth="1"/>
    <col min="2056" max="2304" width="9.140625" style="53"/>
    <col min="2305" max="2305" width="21.28515625" style="53" customWidth="1"/>
    <col min="2306" max="2311" width="13.28515625" style="53" customWidth="1"/>
    <col min="2312" max="2560" width="9.140625" style="53"/>
    <col min="2561" max="2561" width="21.28515625" style="53" customWidth="1"/>
    <col min="2562" max="2567" width="13.28515625" style="53" customWidth="1"/>
    <col min="2568" max="2816" width="9.140625" style="53"/>
    <col min="2817" max="2817" width="21.28515625" style="53" customWidth="1"/>
    <col min="2818" max="2823" width="13.28515625" style="53" customWidth="1"/>
    <col min="2824" max="3072" width="9.140625" style="53"/>
    <col min="3073" max="3073" width="21.28515625" style="53" customWidth="1"/>
    <col min="3074" max="3079" width="13.28515625" style="53" customWidth="1"/>
    <col min="3080" max="3328" width="9.140625" style="53"/>
    <col min="3329" max="3329" width="21.28515625" style="53" customWidth="1"/>
    <col min="3330" max="3335" width="13.28515625" style="53" customWidth="1"/>
    <col min="3336" max="3584" width="9.140625" style="53"/>
    <col min="3585" max="3585" width="21.28515625" style="53" customWidth="1"/>
    <col min="3586" max="3591" width="13.28515625" style="53" customWidth="1"/>
    <col min="3592" max="3840" width="9.140625" style="53"/>
    <col min="3841" max="3841" width="21.28515625" style="53" customWidth="1"/>
    <col min="3842" max="3847" width="13.28515625" style="53" customWidth="1"/>
    <col min="3848" max="4096" width="9.140625" style="53"/>
    <col min="4097" max="4097" width="21.28515625" style="53" customWidth="1"/>
    <col min="4098" max="4103" width="13.28515625" style="53" customWidth="1"/>
    <col min="4104" max="4352" width="9.140625" style="53"/>
    <col min="4353" max="4353" width="21.28515625" style="53" customWidth="1"/>
    <col min="4354" max="4359" width="13.28515625" style="53" customWidth="1"/>
    <col min="4360" max="4608" width="9.140625" style="53"/>
    <col min="4609" max="4609" width="21.28515625" style="53" customWidth="1"/>
    <col min="4610" max="4615" width="13.28515625" style="53" customWidth="1"/>
    <col min="4616" max="4864" width="9.140625" style="53"/>
    <col min="4865" max="4865" width="21.28515625" style="53" customWidth="1"/>
    <col min="4866" max="4871" width="13.28515625" style="53" customWidth="1"/>
    <col min="4872" max="5120" width="9.140625" style="53"/>
    <col min="5121" max="5121" width="21.28515625" style="53" customWidth="1"/>
    <col min="5122" max="5127" width="13.28515625" style="53" customWidth="1"/>
    <col min="5128" max="5376" width="9.140625" style="53"/>
    <col min="5377" max="5377" width="21.28515625" style="53" customWidth="1"/>
    <col min="5378" max="5383" width="13.28515625" style="53" customWidth="1"/>
    <col min="5384" max="5632" width="9.140625" style="53"/>
    <col min="5633" max="5633" width="21.28515625" style="53" customWidth="1"/>
    <col min="5634" max="5639" width="13.28515625" style="53" customWidth="1"/>
    <col min="5640" max="5888" width="9.140625" style="53"/>
    <col min="5889" max="5889" width="21.28515625" style="53" customWidth="1"/>
    <col min="5890" max="5895" width="13.28515625" style="53" customWidth="1"/>
    <col min="5896" max="6144" width="9.140625" style="53"/>
    <col min="6145" max="6145" width="21.28515625" style="53" customWidth="1"/>
    <col min="6146" max="6151" width="13.28515625" style="53" customWidth="1"/>
    <col min="6152" max="6400" width="9.140625" style="53"/>
    <col min="6401" max="6401" width="21.28515625" style="53" customWidth="1"/>
    <col min="6402" max="6407" width="13.28515625" style="53" customWidth="1"/>
    <col min="6408" max="6656" width="9.140625" style="53"/>
    <col min="6657" max="6657" width="21.28515625" style="53" customWidth="1"/>
    <col min="6658" max="6663" width="13.28515625" style="53" customWidth="1"/>
    <col min="6664" max="6912" width="9.140625" style="53"/>
    <col min="6913" max="6913" width="21.28515625" style="53" customWidth="1"/>
    <col min="6914" max="6919" width="13.28515625" style="53" customWidth="1"/>
    <col min="6920" max="7168" width="9.140625" style="53"/>
    <col min="7169" max="7169" width="21.28515625" style="53" customWidth="1"/>
    <col min="7170" max="7175" width="13.28515625" style="53" customWidth="1"/>
    <col min="7176" max="7424" width="9.140625" style="53"/>
    <col min="7425" max="7425" width="21.28515625" style="53" customWidth="1"/>
    <col min="7426" max="7431" width="13.28515625" style="53" customWidth="1"/>
    <col min="7432" max="7680" width="9.140625" style="53"/>
    <col min="7681" max="7681" width="21.28515625" style="53" customWidth="1"/>
    <col min="7682" max="7687" width="13.28515625" style="53" customWidth="1"/>
    <col min="7688" max="7936" width="9.140625" style="53"/>
    <col min="7937" max="7937" width="21.28515625" style="53" customWidth="1"/>
    <col min="7938" max="7943" width="13.28515625" style="53" customWidth="1"/>
    <col min="7944" max="8192" width="9.140625" style="53"/>
    <col min="8193" max="8193" width="21.28515625" style="53" customWidth="1"/>
    <col min="8194" max="8199" width="13.28515625" style="53" customWidth="1"/>
    <col min="8200" max="8448" width="9.140625" style="53"/>
    <col min="8449" max="8449" width="21.28515625" style="53" customWidth="1"/>
    <col min="8450" max="8455" width="13.28515625" style="53" customWidth="1"/>
    <col min="8456" max="8704" width="9.140625" style="53"/>
    <col min="8705" max="8705" width="21.28515625" style="53" customWidth="1"/>
    <col min="8706" max="8711" width="13.28515625" style="53" customWidth="1"/>
    <col min="8712" max="8960" width="9.140625" style="53"/>
    <col min="8961" max="8961" width="21.28515625" style="53" customWidth="1"/>
    <col min="8962" max="8967" width="13.28515625" style="53" customWidth="1"/>
    <col min="8968" max="9216" width="9.140625" style="53"/>
    <col min="9217" max="9217" width="21.28515625" style="53" customWidth="1"/>
    <col min="9218" max="9223" width="13.28515625" style="53" customWidth="1"/>
    <col min="9224" max="9472" width="9.140625" style="53"/>
    <col min="9473" max="9473" width="21.28515625" style="53" customWidth="1"/>
    <col min="9474" max="9479" width="13.28515625" style="53" customWidth="1"/>
    <col min="9480" max="9728" width="9.140625" style="53"/>
    <col min="9729" max="9729" width="21.28515625" style="53" customWidth="1"/>
    <col min="9730" max="9735" width="13.28515625" style="53" customWidth="1"/>
    <col min="9736" max="9984" width="9.140625" style="53"/>
    <col min="9985" max="9985" width="21.28515625" style="53" customWidth="1"/>
    <col min="9986" max="9991" width="13.28515625" style="53" customWidth="1"/>
    <col min="9992" max="10240" width="9.140625" style="53"/>
    <col min="10241" max="10241" width="21.28515625" style="53" customWidth="1"/>
    <col min="10242" max="10247" width="13.28515625" style="53" customWidth="1"/>
    <col min="10248" max="10496" width="9.140625" style="53"/>
    <col min="10497" max="10497" width="21.28515625" style="53" customWidth="1"/>
    <col min="10498" max="10503" width="13.28515625" style="53" customWidth="1"/>
    <col min="10504" max="10752" width="9.140625" style="53"/>
    <col min="10753" max="10753" width="21.28515625" style="53" customWidth="1"/>
    <col min="10754" max="10759" width="13.28515625" style="53" customWidth="1"/>
    <col min="10760" max="11008" width="9.140625" style="53"/>
    <col min="11009" max="11009" width="21.28515625" style="53" customWidth="1"/>
    <col min="11010" max="11015" width="13.28515625" style="53" customWidth="1"/>
    <col min="11016" max="11264" width="9.140625" style="53"/>
    <col min="11265" max="11265" width="21.28515625" style="53" customWidth="1"/>
    <col min="11266" max="11271" width="13.28515625" style="53" customWidth="1"/>
    <col min="11272" max="11520" width="9.140625" style="53"/>
    <col min="11521" max="11521" width="21.28515625" style="53" customWidth="1"/>
    <col min="11522" max="11527" width="13.28515625" style="53" customWidth="1"/>
    <col min="11528" max="11776" width="9.140625" style="53"/>
    <col min="11777" max="11777" width="21.28515625" style="53" customWidth="1"/>
    <col min="11778" max="11783" width="13.28515625" style="53" customWidth="1"/>
    <col min="11784" max="12032" width="9.140625" style="53"/>
    <col min="12033" max="12033" width="21.28515625" style="53" customWidth="1"/>
    <col min="12034" max="12039" width="13.28515625" style="53" customWidth="1"/>
    <col min="12040" max="12288" width="9.140625" style="53"/>
    <col min="12289" max="12289" width="21.28515625" style="53" customWidth="1"/>
    <col min="12290" max="12295" width="13.28515625" style="53" customWidth="1"/>
    <col min="12296" max="12544" width="9.140625" style="53"/>
    <col min="12545" max="12545" width="21.28515625" style="53" customWidth="1"/>
    <col min="12546" max="12551" width="13.28515625" style="53" customWidth="1"/>
    <col min="12552" max="12800" width="9.140625" style="53"/>
    <col min="12801" max="12801" width="21.28515625" style="53" customWidth="1"/>
    <col min="12802" max="12807" width="13.28515625" style="53" customWidth="1"/>
    <col min="12808" max="13056" width="9.140625" style="53"/>
    <col min="13057" max="13057" width="21.28515625" style="53" customWidth="1"/>
    <col min="13058" max="13063" width="13.28515625" style="53" customWidth="1"/>
    <col min="13064" max="13312" width="9.140625" style="53"/>
    <col min="13313" max="13313" width="21.28515625" style="53" customWidth="1"/>
    <col min="13314" max="13319" width="13.28515625" style="53" customWidth="1"/>
    <col min="13320" max="13568" width="9.140625" style="53"/>
    <col min="13569" max="13569" width="21.28515625" style="53" customWidth="1"/>
    <col min="13570" max="13575" width="13.28515625" style="53" customWidth="1"/>
    <col min="13576" max="13824" width="9.140625" style="53"/>
    <col min="13825" max="13825" width="21.28515625" style="53" customWidth="1"/>
    <col min="13826" max="13831" width="13.28515625" style="53" customWidth="1"/>
    <col min="13832" max="14080" width="9.140625" style="53"/>
    <col min="14081" max="14081" width="21.28515625" style="53" customWidth="1"/>
    <col min="14082" max="14087" width="13.28515625" style="53" customWidth="1"/>
    <col min="14088" max="14336" width="9.140625" style="53"/>
    <col min="14337" max="14337" width="21.28515625" style="53" customWidth="1"/>
    <col min="14338" max="14343" width="13.28515625" style="53" customWidth="1"/>
    <col min="14344" max="14592" width="9.140625" style="53"/>
    <col min="14593" max="14593" width="21.28515625" style="53" customWidth="1"/>
    <col min="14594" max="14599" width="13.28515625" style="53" customWidth="1"/>
    <col min="14600" max="14848" width="9.140625" style="53"/>
    <col min="14849" max="14849" width="21.28515625" style="53" customWidth="1"/>
    <col min="14850" max="14855" width="13.28515625" style="53" customWidth="1"/>
    <col min="14856" max="15104" width="9.140625" style="53"/>
    <col min="15105" max="15105" width="21.28515625" style="53" customWidth="1"/>
    <col min="15106" max="15111" width="13.28515625" style="53" customWidth="1"/>
    <col min="15112" max="15360" width="9.140625" style="53"/>
    <col min="15361" max="15361" width="21.28515625" style="53" customWidth="1"/>
    <col min="15362" max="15367" width="13.28515625" style="53" customWidth="1"/>
    <col min="15368" max="15616" width="9.140625" style="53"/>
    <col min="15617" max="15617" width="21.28515625" style="53" customWidth="1"/>
    <col min="15618" max="15623" width="13.28515625" style="53" customWidth="1"/>
    <col min="15624" max="15872" width="9.140625" style="53"/>
    <col min="15873" max="15873" width="21.28515625" style="53" customWidth="1"/>
    <col min="15874" max="15879" width="13.28515625" style="53" customWidth="1"/>
    <col min="15880" max="16128" width="9.140625" style="53"/>
    <col min="16129" max="16129" width="21.28515625" style="53" customWidth="1"/>
    <col min="16130" max="16135" width="13.28515625" style="53" customWidth="1"/>
    <col min="16136" max="16384" width="9.140625" style="53"/>
  </cols>
  <sheetData>
    <row r="1" spans="1:7" s="50" customFormat="1" ht="17.25" thickBot="1" x14ac:dyDescent="0.3">
      <c r="A1" s="162" t="s">
        <v>69</v>
      </c>
      <c r="B1" s="162"/>
      <c r="C1" s="162"/>
      <c r="D1" s="162"/>
      <c r="E1" s="162"/>
      <c r="F1" s="162"/>
      <c r="G1" s="162"/>
    </row>
    <row r="2" spans="1:7" x14ac:dyDescent="0.25">
      <c r="A2" s="51">
        <v>41232</v>
      </c>
      <c r="B2" s="52" t="s">
        <v>70</v>
      </c>
    </row>
    <row r="3" spans="1:7" ht="16.5" thickBot="1" x14ac:dyDescent="0.3">
      <c r="A3" s="54" t="s">
        <v>71</v>
      </c>
      <c r="B3" s="55">
        <v>122</v>
      </c>
    </row>
    <row r="4" spans="1:7" ht="16.5" thickBot="1" x14ac:dyDescent="0.3">
      <c r="A4" s="56"/>
    </row>
    <row r="5" spans="1:7" ht="48" thickBot="1" x14ac:dyDescent="0.3">
      <c r="A5" s="57" t="s">
        <v>72</v>
      </c>
      <c r="B5" s="58" t="s">
        <v>73</v>
      </c>
      <c r="C5" s="59" t="s">
        <v>74</v>
      </c>
      <c r="D5" s="59" t="s">
        <v>75</v>
      </c>
      <c r="E5" s="60" t="s">
        <v>76</v>
      </c>
      <c r="F5" s="61" t="s">
        <v>77</v>
      </c>
      <c r="G5" s="62" t="s">
        <v>78</v>
      </c>
    </row>
    <row r="6" spans="1:7" x14ac:dyDescent="0.25">
      <c r="A6" s="63" t="s">
        <v>79</v>
      </c>
      <c r="B6" s="64">
        <v>1999</v>
      </c>
      <c r="C6" s="65">
        <v>7.6</v>
      </c>
      <c r="D6" s="66">
        <f>YEAR($A$2)-B6</f>
        <v>13</v>
      </c>
      <c r="E6" s="67">
        <f>$B$3*C6</f>
        <v>927.19999999999993</v>
      </c>
      <c r="F6" s="68">
        <f>IF(D6&lt;5,100,0.2*E6)</f>
        <v>185.44</v>
      </c>
      <c r="G6" s="69">
        <f>E6+F6</f>
        <v>1112.6399999999999</v>
      </c>
    </row>
    <row r="7" spans="1:7" x14ac:dyDescent="0.25">
      <c r="A7" s="70" t="s">
        <v>80</v>
      </c>
      <c r="B7" s="71">
        <v>2008</v>
      </c>
      <c r="C7" s="72">
        <v>5.9</v>
      </c>
      <c r="D7" s="66">
        <f t="shared" ref="D7:D11" si="0">YEAR($A$2)-B7</f>
        <v>4</v>
      </c>
      <c r="E7" s="67">
        <f t="shared" ref="E7:E11" si="1">$B$3*C7</f>
        <v>719.80000000000007</v>
      </c>
      <c r="F7" s="68">
        <f t="shared" ref="F7:F11" si="2">IF(D7&lt;5,100,0.2*E7)</f>
        <v>100</v>
      </c>
      <c r="G7" s="69">
        <f t="shared" ref="G7:G11" si="3">E7+F7</f>
        <v>819.80000000000007</v>
      </c>
    </row>
    <row r="8" spans="1:7" x14ac:dyDescent="0.25">
      <c r="A8" s="70" t="s">
        <v>81</v>
      </c>
      <c r="B8" s="71">
        <v>2003</v>
      </c>
      <c r="C8" s="72">
        <v>7</v>
      </c>
      <c r="D8" s="66">
        <f t="shared" si="0"/>
        <v>9</v>
      </c>
      <c r="E8" s="67">
        <f t="shared" si="1"/>
        <v>854</v>
      </c>
      <c r="F8" s="68">
        <f t="shared" si="2"/>
        <v>170.8</v>
      </c>
      <c r="G8" s="69">
        <f t="shared" si="3"/>
        <v>1024.8</v>
      </c>
    </row>
    <row r="9" spans="1:7" x14ac:dyDescent="0.25">
      <c r="A9" s="70" t="s">
        <v>82</v>
      </c>
      <c r="B9" s="71">
        <v>2009</v>
      </c>
      <c r="C9" s="72">
        <v>7.1</v>
      </c>
      <c r="D9" s="66">
        <f t="shared" si="0"/>
        <v>3</v>
      </c>
      <c r="E9" s="67">
        <f t="shared" si="1"/>
        <v>866.19999999999993</v>
      </c>
      <c r="F9" s="68">
        <f t="shared" si="2"/>
        <v>100</v>
      </c>
      <c r="G9" s="69">
        <f t="shared" si="3"/>
        <v>966.19999999999993</v>
      </c>
    </row>
    <row r="10" spans="1:7" x14ac:dyDescent="0.25">
      <c r="A10" s="70" t="s">
        <v>83</v>
      </c>
      <c r="B10" s="71">
        <v>1999</v>
      </c>
      <c r="C10" s="72">
        <v>6.2</v>
      </c>
      <c r="D10" s="66">
        <f t="shared" si="0"/>
        <v>13</v>
      </c>
      <c r="E10" s="67">
        <f t="shared" si="1"/>
        <v>756.4</v>
      </c>
      <c r="F10" s="68">
        <f t="shared" si="2"/>
        <v>151.28</v>
      </c>
      <c r="G10" s="69">
        <f t="shared" si="3"/>
        <v>907.68</v>
      </c>
    </row>
    <row r="11" spans="1:7" ht="16.5" thickBot="1" x14ac:dyDescent="0.3">
      <c r="A11" s="73" t="s">
        <v>84</v>
      </c>
      <c r="B11" s="74">
        <v>2000</v>
      </c>
      <c r="C11" s="75">
        <v>6.3</v>
      </c>
      <c r="D11" s="66">
        <f t="shared" si="0"/>
        <v>12</v>
      </c>
      <c r="E11" s="67">
        <f t="shared" si="1"/>
        <v>768.6</v>
      </c>
      <c r="F11" s="68">
        <f t="shared" si="2"/>
        <v>153.72000000000003</v>
      </c>
      <c r="G11" s="69">
        <f t="shared" si="3"/>
        <v>922.32</v>
      </c>
    </row>
    <row r="12" spans="1:7" ht="16.5" thickBot="1" x14ac:dyDescent="0.3">
      <c r="E12" s="76"/>
      <c r="F12" s="77" t="s">
        <v>85</v>
      </c>
      <c r="G12" s="78">
        <f>SUM(G6:G11)</f>
        <v>5753.44</v>
      </c>
    </row>
    <row r="19" spans="5:5" x14ac:dyDescent="0.25">
      <c r="E19" s="79"/>
    </row>
  </sheetData>
  <mergeCells count="1">
    <mergeCell ref="A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5B644-31D6-4E96-A4C3-559A59E8DF4E}">
  <dimension ref="A1:F17"/>
  <sheetViews>
    <sheetView zoomScaleNormal="100" workbookViewId="0">
      <selection activeCell="G24" sqref="G24"/>
    </sheetView>
  </sheetViews>
  <sheetFormatPr defaultRowHeight="16.5" x14ac:dyDescent="0.3"/>
  <cols>
    <col min="1" max="1" width="5.85546875" style="1" customWidth="1"/>
    <col min="2" max="2" width="15.7109375" style="1" customWidth="1"/>
    <col min="3" max="5" width="9.140625" style="1"/>
    <col min="6" max="6" width="19" style="1" customWidth="1"/>
    <col min="7" max="256" width="9.140625" style="1"/>
    <col min="257" max="257" width="5.85546875" style="1" customWidth="1"/>
    <col min="258" max="258" width="15.7109375" style="1" customWidth="1"/>
    <col min="259" max="261" width="9.140625" style="1"/>
    <col min="262" max="262" width="19" style="1" customWidth="1"/>
    <col min="263" max="512" width="9.140625" style="1"/>
    <col min="513" max="513" width="5.85546875" style="1" customWidth="1"/>
    <col min="514" max="514" width="15.7109375" style="1" customWidth="1"/>
    <col min="515" max="517" width="9.140625" style="1"/>
    <col min="518" max="518" width="19" style="1" customWidth="1"/>
    <col min="519" max="768" width="9.140625" style="1"/>
    <col min="769" max="769" width="5.85546875" style="1" customWidth="1"/>
    <col min="770" max="770" width="15.7109375" style="1" customWidth="1"/>
    <col min="771" max="773" width="9.140625" style="1"/>
    <col min="774" max="774" width="19" style="1" customWidth="1"/>
    <col min="775" max="1024" width="9.140625" style="1"/>
    <col min="1025" max="1025" width="5.85546875" style="1" customWidth="1"/>
    <col min="1026" max="1026" width="15.7109375" style="1" customWidth="1"/>
    <col min="1027" max="1029" width="9.140625" style="1"/>
    <col min="1030" max="1030" width="19" style="1" customWidth="1"/>
    <col min="1031" max="1280" width="9.140625" style="1"/>
    <col min="1281" max="1281" width="5.85546875" style="1" customWidth="1"/>
    <col min="1282" max="1282" width="15.7109375" style="1" customWidth="1"/>
    <col min="1283" max="1285" width="9.140625" style="1"/>
    <col min="1286" max="1286" width="19" style="1" customWidth="1"/>
    <col min="1287" max="1536" width="9.140625" style="1"/>
    <col min="1537" max="1537" width="5.85546875" style="1" customWidth="1"/>
    <col min="1538" max="1538" width="15.7109375" style="1" customWidth="1"/>
    <col min="1539" max="1541" width="9.140625" style="1"/>
    <col min="1542" max="1542" width="19" style="1" customWidth="1"/>
    <col min="1543" max="1792" width="9.140625" style="1"/>
    <col min="1793" max="1793" width="5.85546875" style="1" customWidth="1"/>
    <col min="1794" max="1794" width="15.7109375" style="1" customWidth="1"/>
    <col min="1795" max="1797" width="9.140625" style="1"/>
    <col min="1798" max="1798" width="19" style="1" customWidth="1"/>
    <col min="1799" max="2048" width="9.140625" style="1"/>
    <col min="2049" max="2049" width="5.85546875" style="1" customWidth="1"/>
    <col min="2050" max="2050" width="15.7109375" style="1" customWidth="1"/>
    <col min="2051" max="2053" width="9.140625" style="1"/>
    <col min="2054" max="2054" width="19" style="1" customWidth="1"/>
    <col min="2055" max="2304" width="9.140625" style="1"/>
    <col min="2305" max="2305" width="5.85546875" style="1" customWidth="1"/>
    <col min="2306" max="2306" width="15.7109375" style="1" customWidth="1"/>
    <col min="2307" max="2309" width="9.140625" style="1"/>
    <col min="2310" max="2310" width="19" style="1" customWidth="1"/>
    <col min="2311" max="2560" width="9.140625" style="1"/>
    <col min="2561" max="2561" width="5.85546875" style="1" customWidth="1"/>
    <col min="2562" max="2562" width="15.7109375" style="1" customWidth="1"/>
    <col min="2563" max="2565" width="9.140625" style="1"/>
    <col min="2566" max="2566" width="19" style="1" customWidth="1"/>
    <col min="2567" max="2816" width="9.140625" style="1"/>
    <col min="2817" max="2817" width="5.85546875" style="1" customWidth="1"/>
    <col min="2818" max="2818" width="15.7109375" style="1" customWidth="1"/>
    <col min="2819" max="2821" width="9.140625" style="1"/>
    <col min="2822" max="2822" width="19" style="1" customWidth="1"/>
    <col min="2823" max="3072" width="9.140625" style="1"/>
    <col min="3073" max="3073" width="5.85546875" style="1" customWidth="1"/>
    <col min="3074" max="3074" width="15.7109375" style="1" customWidth="1"/>
    <col min="3075" max="3077" width="9.140625" style="1"/>
    <col min="3078" max="3078" width="19" style="1" customWidth="1"/>
    <col min="3079" max="3328" width="9.140625" style="1"/>
    <col min="3329" max="3329" width="5.85546875" style="1" customWidth="1"/>
    <col min="3330" max="3330" width="15.7109375" style="1" customWidth="1"/>
    <col min="3331" max="3333" width="9.140625" style="1"/>
    <col min="3334" max="3334" width="19" style="1" customWidth="1"/>
    <col min="3335" max="3584" width="9.140625" style="1"/>
    <col min="3585" max="3585" width="5.85546875" style="1" customWidth="1"/>
    <col min="3586" max="3586" width="15.7109375" style="1" customWidth="1"/>
    <col min="3587" max="3589" width="9.140625" style="1"/>
    <col min="3590" max="3590" width="19" style="1" customWidth="1"/>
    <col min="3591" max="3840" width="9.140625" style="1"/>
    <col min="3841" max="3841" width="5.85546875" style="1" customWidth="1"/>
    <col min="3842" max="3842" width="15.7109375" style="1" customWidth="1"/>
    <col min="3843" max="3845" width="9.140625" style="1"/>
    <col min="3846" max="3846" width="19" style="1" customWidth="1"/>
    <col min="3847" max="4096" width="9.140625" style="1"/>
    <col min="4097" max="4097" width="5.85546875" style="1" customWidth="1"/>
    <col min="4098" max="4098" width="15.7109375" style="1" customWidth="1"/>
    <col min="4099" max="4101" width="9.140625" style="1"/>
    <col min="4102" max="4102" width="19" style="1" customWidth="1"/>
    <col min="4103" max="4352" width="9.140625" style="1"/>
    <col min="4353" max="4353" width="5.85546875" style="1" customWidth="1"/>
    <col min="4354" max="4354" width="15.7109375" style="1" customWidth="1"/>
    <col min="4355" max="4357" width="9.140625" style="1"/>
    <col min="4358" max="4358" width="19" style="1" customWidth="1"/>
    <col min="4359" max="4608" width="9.140625" style="1"/>
    <col min="4609" max="4609" width="5.85546875" style="1" customWidth="1"/>
    <col min="4610" max="4610" width="15.7109375" style="1" customWidth="1"/>
    <col min="4611" max="4613" width="9.140625" style="1"/>
    <col min="4614" max="4614" width="19" style="1" customWidth="1"/>
    <col min="4615" max="4864" width="9.140625" style="1"/>
    <col min="4865" max="4865" width="5.85546875" style="1" customWidth="1"/>
    <col min="4866" max="4866" width="15.7109375" style="1" customWidth="1"/>
    <col min="4867" max="4869" width="9.140625" style="1"/>
    <col min="4870" max="4870" width="19" style="1" customWidth="1"/>
    <col min="4871" max="5120" width="9.140625" style="1"/>
    <col min="5121" max="5121" width="5.85546875" style="1" customWidth="1"/>
    <col min="5122" max="5122" width="15.7109375" style="1" customWidth="1"/>
    <col min="5123" max="5125" width="9.140625" style="1"/>
    <col min="5126" max="5126" width="19" style="1" customWidth="1"/>
    <col min="5127" max="5376" width="9.140625" style="1"/>
    <col min="5377" max="5377" width="5.85546875" style="1" customWidth="1"/>
    <col min="5378" max="5378" width="15.7109375" style="1" customWidth="1"/>
    <col min="5379" max="5381" width="9.140625" style="1"/>
    <col min="5382" max="5382" width="19" style="1" customWidth="1"/>
    <col min="5383" max="5632" width="9.140625" style="1"/>
    <col min="5633" max="5633" width="5.85546875" style="1" customWidth="1"/>
    <col min="5634" max="5634" width="15.7109375" style="1" customWidth="1"/>
    <col min="5635" max="5637" width="9.140625" style="1"/>
    <col min="5638" max="5638" width="19" style="1" customWidth="1"/>
    <col min="5639" max="5888" width="9.140625" style="1"/>
    <col min="5889" max="5889" width="5.85546875" style="1" customWidth="1"/>
    <col min="5890" max="5890" width="15.7109375" style="1" customWidth="1"/>
    <col min="5891" max="5893" width="9.140625" style="1"/>
    <col min="5894" max="5894" width="19" style="1" customWidth="1"/>
    <col min="5895" max="6144" width="9.140625" style="1"/>
    <col min="6145" max="6145" width="5.85546875" style="1" customWidth="1"/>
    <col min="6146" max="6146" width="15.7109375" style="1" customWidth="1"/>
    <col min="6147" max="6149" width="9.140625" style="1"/>
    <col min="6150" max="6150" width="19" style="1" customWidth="1"/>
    <col min="6151" max="6400" width="9.140625" style="1"/>
    <col min="6401" max="6401" width="5.85546875" style="1" customWidth="1"/>
    <col min="6402" max="6402" width="15.7109375" style="1" customWidth="1"/>
    <col min="6403" max="6405" width="9.140625" style="1"/>
    <col min="6406" max="6406" width="19" style="1" customWidth="1"/>
    <col min="6407" max="6656" width="9.140625" style="1"/>
    <col min="6657" max="6657" width="5.85546875" style="1" customWidth="1"/>
    <col min="6658" max="6658" width="15.7109375" style="1" customWidth="1"/>
    <col min="6659" max="6661" width="9.140625" style="1"/>
    <col min="6662" max="6662" width="19" style="1" customWidth="1"/>
    <col min="6663" max="6912" width="9.140625" style="1"/>
    <col min="6913" max="6913" width="5.85546875" style="1" customWidth="1"/>
    <col min="6914" max="6914" width="15.7109375" style="1" customWidth="1"/>
    <col min="6915" max="6917" width="9.140625" style="1"/>
    <col min="6918" max="6918" width="19" style="1" customWidth="1"/>
    <col min="6919" max="7168" width="9.140625" style="1"/>
    <col min="7169" max="7169" width="5.85546875" style="1" customWidth="1"/>
    <col min="7170" max="7170" width="15.7109375" style="1" customWidth="1"/>
    <col min="7171" max="7173" width="9.140625" style="1"/>
    <col min="7174" max="7174" width="19" style="1" customWidth="1"/>
    <col min="7175" max="7424" width="9.140625" style="1"/>
    <col min="7425" max="7425" width="5.85546875" style="1" customWidth="1"/>
    <col min="7426" max="7426" width="15.7109375" style="1" customWidth="1"/>
    <col min="7427" max="7429" width="9.140625" style="1"/>
    <col min="7430" max="7430" width="19" style="1" customWidth="1"/>
    <col min="7431" max="7680" width="9.140625" style="1"/>
    <col min="7681" max="7681" width="5.85546875" style="1" customWidth="1"/>
    <col min="7682" max="7682" width="15.7109375" style="1" customWidth="1"/>
    <col min="7683" max="7685" width="9.140625" style="1"/>
    <col min="7686" max="7686" width="19" style="1" customWidth="1"/>
    <col min="7687" max="7936" width="9.140625" style="1"/>
    <col min="7937" max="7937" width="5.85546875" style="1" customWidth="1"/>
    <col min="7938" max="7938" width="15.7109375" style="1" customWidth="1"/>
    <col min="7939" max="7941" width="9.140625" style="1"/>
    <col min="7942" max="7942" width="19" style="1" customWidth="1"/>
    <col min="7943" max="8192" width="9.140625" style="1"/>
    <col min="8193" max="8193" width="5.85546875" style="1" customWidth="1"/>
    <col min="8194" max="8194" width="15.7109375" style="1" customWidth="1"/>
    <col min="8195" max="8197" width="9.140625" style="1"/>
    <col min="8198" max="8198" width="19" style="1" customWidth="1"/>
    <col min="8199" max="8448" width="9.140625" style="1"/>
    <col min="8449" max="8449" width="5.85546875" style="1" customWidth="1"/>
    <col min="8450" max="8450" width="15.7109375" style="1" customWidth="1"/>
    <col min="8451" max="8453" width="9.140625" style="1"/>
    <col min="8454" max="8454" width="19" style="1" customWidth="1"/>
    <col min="8455" max="8704" width="9.140625" style="1"/>
    <col min="8705" max="8705" width="5.85546875" style="1" customWidth="1"/>
    <col min="8706" max="8706" width="15.7109375" style="1" customWidth="1"/>
    <col min="8707" max="8709" width="9.140625" style="1"/>
    <col min="8710" max="8710" width="19" style="1" customWidth="1"/>
    <col min="8711" max="8960" width="9.140625" style="1"/>
    <col min="8961" max="8961" width="5.85546875" style="1" customWidth="1"/>
    <col min="8962" max="8962" width="15.7109375" style="1" customWidth="1"/>
    <col min="8963" max="8965" width="9.140625" style="1"/>
    <col min="8966" max="8966" width="19" style="1" customWidth="1"/>
    <col min="8967" max="9216" width="9.140625" style="1"/>
    <col min="9217" max="9217" width="5.85546875" style="1" customWidth="1"/>
    <col min="9218" max="9218" width="15.7109375" style="1" customWidth="1"/>
    <col min="9219" max="9221" width="9.140625" style="1"/>
    <col min="9222" max="9222" width="19" style="1" customWidth="1"/>
    <col min="9223" max="9472" width="9.140625" style="1"/>
    <col min="9473" max="9473" width="5.85546875" style="1" customWidth="1"/>
    <col min="9474" max="9474" width="15.7109375" style="1" customWidth="1"/>
    <col min="9475" max="9477" width="9.140625" style="1"/>
    <col min="9478" max="9478" width="19" style="1" customWidth="1"/>
    <col min="9479" max="9728" width="9.140625" style="1"/>
    <col min="9729" max="9729" width="5.85546875" style="1" customWidth="1"/>
    <col min="9730" max="9730" width="15.7109375" style="1" customWidth="1"/>
    <col min="9731" max="9733" width="9.140625" style="1"/>
    <col min="9734" max="9734" width="19" style="1" customWidth="1"/>
    <col min="9735" max="9984" width="9.140625" style="1"/>
    <col min="9985" max="9985" width="5.85546875" style="1" customWidth="1"/>
    <col min="9986" max="9986" width="15.7109375" style="1" customWidth="1"/>
    <col min="9987" max="9989" width="9.140625" style="1"/>
    <col min="9990" max="9990" width="19" style="1" customWidth="1"/>
    <col min="9991" max="10240" width="9.140625" style="1"/>
    <col min="10241" max="10241" width="5.85546875" style="1" customWidth="1"/>
    <col min="10242" max="10242" width="15.7109375" style="1" customWidth="1"/>
    <col min="10243" max="10245" width="9.140625" style="1"/>
    <col min="10246" max="10246" width="19" style="1" customWidth="1"/>
    <col min="10247" max="10496" width="9.140625" style="1"/>
    <col min="10497" max="10497" width="5.85546875" style="1" customWidth="1"/>
    <col min="10498" max="10498" width="15.7109375" style="1" customWidth="1"/>
    <col min="10499" max="10501" width="9.140625" style="1"/>
    <col min="10502" max="10502" width="19" style="1" customWidth="1"/>
    <col min="10503" max="10752" width="9.140625" style="1"/>
    <col min="10753" max="10753" width="5.85546875" style="1" customWidth="1"/>
    <col min="10754" max="10754" width="15.7109375" style="1" customWidth="1"/>
    <col min="10755" max="10757" width="9.140625" style="1"/>
    <col min="10758" max="10758" width="19" style="1" customWidth="1"/>
    <col min="10759" max="11008" width="9.140625" style="1"/>
    <col min="11009" max="11009" width="5.85546875" style="1" customWidth="1"/>
    <col min="11010" max="11010" width="15.7109375" style="1" customWidth="1"/>
    <col min="11011" max="11013" width="9.140625" style="1"/>
    <col min="11014" max="11014" width="19" style="1" customWidth="1"/>
    <col min="11015" max="11264" width="9.140625" style="1"/>
    <col min="11265" max="11265" width="5.85546875" style="1" customWidth="1"/>
    <col min="11266" max="11266" width="15.7109375" style="1" customWidth="1"/>
    <col min="11267" max="11269" width="9.140625" style="1"/>
    <col min="11270" max="11270" width="19" style="1" customWidth="1"/>
    <col min="11271" max="11520" width="9.140625" style="1"/>
    <col min="11521" max="11521" width="5.85546875" style="1" customWidth="1"/>
    <col min="11522" max="11522" width="15.7109375" style="1" customWidth="1"/>
    <col min="11523" max="11525" width="9.140625" style="1"/>
    <col min="11526" max="11526" width="19" style="1" customWidth="1"/>
    <col min="11527" max="11776" width="9.140625" style="1"/>
    <col min="11777" max="11777" width="5.85546875" style="1" customWidth="1"/>
    <col min="11778" max="11778" width="15.7109375" style="1" customWidth="1"/>
    <col min="11779" max="11781" width="9.140625" style="1"/>
    <col min="11782" max="11782" width="19" style="1" customWidth="1"/>
    <col min="11783" max="12032" width="9.140625" style="1"/>
    <col min="12033" max="12033" width="5.85546875" style="1" customWidth="1"/>
    <col min="12034" max="12034" width="15.7109375" style="1" customWidth="1"/>
    <col min="12035" max="12037" width="9.140625" style="1"/>
    <col min="12038" max="12038" width="19" style="1" customWidth="1"/>
    <col min="12039" max="12288" width="9.140625" style="1"/>
    <col min="12289" max="12289" width="5.85546875" style="1" customWidth="1"/>
    <col min="12290" max="12290" width="15.7109375" style="1" customWidth="1"/>
    <col min="12291" max="12293" width="9.140625" style="1"/>
    <col min="12294" max="12294" width="19" style="1" customWidth="1"/>
    <col min="12295" max="12544" width="9.140625" style="1"/>
    <col min="12545" max="12545" width="5.85546875" style="1" customWidth="1"/>
    <col min="12546" max="12546" width="15.7109375" style="1" customWidth="1"/>
    <col min="12547" max="12549" width="9.140625" style="1"/>
    <col min="12550" max="12550" width="19" style="1" customWidth="1"/>
    <col min="12551" max="12800" width="9.140625" style="1"/>
    <col min="12801" max="12801" width="5.85546875" style="1" customWidth="1"/>
    <col min="12802" max="12802" width="15.7109375" style="1" customWidth="1"/>
    <col min="12803" max="12805" width="9.140625" style="1"/>
    <col min="12806" max="12806" width="19" style="1" customWidth="1"/>
    <col min="12807" max="13056" width="9.140625" style="1"/>
    <col min="13057" max="13057" width="5.85546875" style="1" customWidth="1"/>
    <col min="13058" max="13058" width="15.7109375" style="1" customWidth="1"/>
    <col min="13059" max="13061" width="9.140625" style="1"/>
    <col min="13062" max="13062" width="19" style="1" customWidth="1"/>
    <col min="13063" max="13312" width="9.140625" style="1"/>
    <col min="13313" max="13313" width="5.85546875" style="1" customWidth="1"/>
    <col min="13314" max="13314" width="15.7109375" style="1" customWidth="1"/>
    <col min="13315" max="13317" width="9.140625" style="1"/>
    <col min="13318" max="13318" width="19" style="1" customWidth="1"/>
    <col min="13319" max="13568" width="9.140625" style="1"/>
    <col min="13569" max="13569" width="5.85546875" style="1" customWidth="1"/>
    <col min="13570" max="13570" width="15.7109375" style="1" customWidth="1"/>
    <col min="13571" max="13573" width="9.140625" style="1"/>
    <col min="13574" max="13574" width="19" style="1" customWidth="1"/>
    <col min="13575" max="13824" width="9.140625" style="1"/>
    <col min="13825" max="13825" width="5.85546875" style="1" customWidth="1"/>
    <col min="13826" max="13826" width="15.7109375" style="1" customWidth="1"/>
    <col min="13827" max="13829" width="9.140625" style="1"/>
    <col min="13830" max="13830" width="19" style="1" customWidth="1"/>
    <col min="13831" max="14080" width="9.140625" style="1"/>
    <col min="14081" max="14081" width="5.85546875" style="1" customWidth="1"/>
    <col min="14082" max="14082" width="15.7109375" style="1" customWidth="1"/>
    <col min="14083" max="14085" width="9.140625" style="1"/>
    <col min="14086" max="14086" width="19" style="1" customWidth="1"/>
    <col min="14087" max="14336" width="9.140625" style="1"/>
    <col min="14337" max="14337" width="5.85546875" style="1" customWidth="1"/>
    <col min="14338" max="14338" width="15.7109375" style="1" customWidth="1"/>
    <col min="14339" max="14341" width="9.140625" style="1"/>
    <col min="14342" max="14342" width="19" style="1" customWidth="1"/>
    <col min="14343" max="14592" width="9.140625" style="1"/>
    <col min="14593" max="14593" width="5.85546875" style="1" customWidth="1"/>
    <col min="14594" max="14594" width="15.7109375" style="1" customWidth="1"/>
    <col min="14595" max="14597" width="9.140625" style="1"/>
    <col min="14598" max="14598" width="19" style="1" customWidth="1"/>
    <col min="14599" max="14848" width="9.140625" style="1"/>
    <col min="14849" max="14849" width="5.85546875" style="1" customWidth="1"/>
    <col min="14850" max="14850" width="15.7109375" style="1" customWidth="1"/>
    <col min="14851" max="14853" width="9.140625" style="1"/>
    <col min="14854" max="14854" width="19" style="1" customWidth="1"/>
    <col min="14855" max="15104" width="9.140625" style="1"/>
    <col min="15105" max="15105" width="5.85546875" style="1" customWidth="1"/>
    <col min="15106" max="15106" width="15.7109375" style="1" customWidth="1"/>
    <col min="15107" max="15109" width="9.140625" style="1"/>
    <col min="15110" max="15110" width="19" style="1" customWidth="1"/>
    <col min="15111" max="15360" width="9.140625" style="1"/>
    <col min="15361" max="15361" width="5.85546875" style="1" customWidth="1"/>
    <col min="15362" max="15362" width="15.7109375" style="1" customWidth="1"/>
    <col min="15363" max="15365" width="9.140625" style="1"/>
    <col min="15366" max="15366" width="19" style="1" customWidth="1"/>
    <col min="15367" max="15616" width="9.140625" style="1"/>
    <col min="15617" max="15617" width="5.85546875" style="1" customWidth="1"/>
    <col min="15618" max="15618" width="15.7109375" style="1" customWidth="1"/>
    <col min="15619" max="15621" width="9.140625" style="1"/>
    <col min="15622" max="15622" width="19" style="1" customWidth="1"/>
    <col min="15623" max="15872" width="9.140625" style="1"/>
    <col min="15873" max="15873" width="5.85546875" style="1" customWidth="1"/>
    <col min="15874" max="15874" width="15.7109375" style="1" customWidth="1"/>
    <col min="15875" max="15877" width="9.140625" style="1"/>
    <col min="15878" max="15878" width="19" style="1" customWidth="1"/>
    <col min="15879" max="16128" width="9.140625" style="1"/>
    <col min="16129" max="16129" width="5.85546875" style="1" customWidth="1"/>
    <col min="16130" max="16130" width="15.7109375" style="1" customWidth="1"/>
    <col min="16131" max="16133" width="9.140625" style="1"/>
    <col min="16134" max="16134" width="19" style="1" customWidth="1"/>
    <col min="16135" max="16384" width="9.140625" style="1"/>
  </cols>
  <sheetData>
    <row r="1" spans="1:6" s="42" customFormat="1" ht="17.25" thickBot="1" x14ac:dyDescent="0.3">
      <c r="A1" s="163" t="s">
        <v>86</v>
      </c>
      <c r="B1" s="163"/>
      <c r="C1" s="163"/>
      <c r="D1" s="163"/>
      <c r="E1" s="163"/>
      <c r="F1" s="163"/>
    </row>
    <row r="2" spans="1:6" s="42" customFormat="1" ht="17.25" thickBot="1" x14ac:dyDescent="0.3">
      <c r="B2" s="164" t="s">
        <v>87</v>
      </c>
      <c r="C2" s="165"/>
      <c r="D2" s="165"/>
      <c r="E2" s="166"/>
      <c r="F2" s="80">
        <v>41770</v>
      </c>
    </row>
    <row r="3" spans="1:6" ht="17.25" thickBot="1" x14ac:dyDescent="0.35"/>
    <row r="4" spans="1:6" s="42" customFormat="1" ht="50.25" thickBot="1" x14ac:dyDescent="0.3">
      <c r="A4" s="81" t="s">
        <v>37</v>
      </c>
      <c r="B4" s="82" t="s">
        <v>88</v>
      </c>
      <c r="C4" s="83" t="s">
        <v>89</v>
      </c>
      <c r="D4" s="83" t="s">
        <v>90</v>
      </c>
      <c r="E4" s="83" t="s">
        <v>91</v>
      </c>
      <c r="F4" s="84" t="s">
        <v>92</v>
      </c>
    </row>
    <row r="5" spans="1:6" x14ac:dyDescent="0.3">
      <c r="A5" s="6">
        <v>1</v>
      </c>
      <c r="B5" s="85" t="s">
        <v>93</v>
      </c>
      <c r="C5" s="86">
        <f>1996</f>
        <v>1996</v>
      </c>
      <c r="D5" s="86">
        <v>8</v>
      </c>
      <c r="E5" s="86">
        <v>25</v>
      </c>
      <c r="F5" s="140" t="str">
        <f t="shared" ref="F5:F14" si="0">IF(DATEDIF(DATE(C5,D5,E5),$F$2,"y")&gt;=18,"Taip","Ne")</f>
        <v>Ne</v>
      </c>
    </row>
    <row r="6" spans="1:6" x14ac:dyDescent="0.3">
      <c r="A6" s="9">
        <v>2</v>
      </c>
      <c r="B6" s="22" t="s">
        <v>94</v>
      </c>
      <c r="C6" s="86">
        <f>1996</f>
        <v>1996</v>
      </c>
      <c r="D6" s="10">
        <v>5</v>
      </c>
      <c r="E6" s="10">
        <v>31</v>
      </c>
      <c r="F6" s="140" t="str">
        <f t="shared" si="0"/>
        <v>Ne</v>
      </c>
    </row>
    <row r="7" spans="1:6" x14ac:dyDescent="0.3">
      <c r="A7" s="9">
        <v>3</v>
      </c>
      <c r="B7" s="22" t="s">
        <v>95</v>
      </c>
      <c r="C7" s="86">
        <f>1996</f>
        <v>1996</v>
      </c>
      <c r="D7" s="10">
        <v>6</v>
      </c>
      <c r="E7" s="10">
        <v>26</v>
      </c>
      <c r="F7" s="140" t="str">
        <f t="shared" si="0"/>
        <v>Ne</v>
      </c>
    </row>
    <row r="8" spans="1:6" x14ac:dyDescent="0.3">
      <c r="A8" s="9">
        <v>4</v>
      </c>
      <c r="B8" s="22" t="s">
        <v>96</v>
      </c>
      <c r="C8" s="86">
        <f>1996</f>
        <v>1996</v>
      </c>
      <c r="D8" s="10">
        <v>2</v>
      </c>
      <c r="E8" s="10">
        <v>1</v>
      </c>
      <c r="F8" s="140" t="str">
        <f t="shared" si="0"/>
        <v>Taip</v>
      </c>
    </row>
    <row r="9" spans="1:6" x14ac:dyDescent="0.3">
      <c r="A9" s="9">
        <v>5</v>
      </c>
      <c r="B9" s="22" t="s">
        <v>97</v>
      </c>
      <c r="C9" s="86">
        <f>1996</f>
        <v>1996</v>
      </c>
      <c r="D9" s="10">
        <v>5</v>
      </c>
      <c r="E9" s="10">
        <v>12</v>
      </c>
      <c r="F9" s="140" t="str">
        <f t="shared" si="0"/>
        <v>Ne</v>
      </c>
    </row>
    <row r="10" spans="1:6" x14ac:dyDescent="0.3">
      <c r="A10" s="9">
        <v>6</v>
      </c>
      <c r="B10" s="22" t="s">
        <v>98</v>
      </c>
      <c r="C10" s="86">
        <f>1996</f>
        <v>1996</v>
      </c>
      <c r="D10" s="10">
        <v>6</v>
      </c>
      <c r="E10" s="10">
        <v>15</v>
      </c>
      <c r="F10" s="140" t="str">
        <f t="shared" si="0"/>
        <v>Ne</v>
      </c>
    </row>
    <row r="11" spans="1:6" x14ac:dyDescent="0.3">
      <c r="A11" s="9">
        <v>7</v>
      </c>
      <c r="B11" s="22" t="s">
        <v>99</v>
      </c>
      <c r="C11" s="86">
        <f>1996</f>
        <v>1996</v>
      </c>
      <c r="D11" s="10">
        <v>9</v>
      </c>
      <c r="E11" s="10">
        <v>18</v>
      </c>
      <c r="F11" s="140" t="str">
        <f t="shared" si="0"/>
        <v>Ne</v>
      </c>
    </row>
    <row r="12" spans="1:6" x14ac:dyDescent="0.3">
      <c r="A12" s="9">
        <v>8</v>
      </c>
      <c r="B12" s="22" t="s">
        <v>100</v>
      </c>
      <c r="C12" s="86">
        <f>1996</f>
        <v>1996</v>
      </c>
      <c r="D12" s="10">
        <v>12</v>
      </c>
      <c r="E12" s="10">
        <v>30</v>
      </c>
      <c r="F12" s="140" t="str">
        <f t="shared" si="0"/>
        <v>Ne</v>
      </c>
    </row>
    <row r="13" spans="1:6" x14ac:dyDescent="0.3">
      <c r="A13" s="9">
        <v>9</v>
      </c>
      <c r="B13" s="22" t="s">
        <v>101</v>
      </c>
      <c r="C13" s="86">
        <f>1996</f>
        <v>1996</v>
      </c>
      <c r="D13" s="10">
        <v>1</v>
      </c>
      <c r="E13" s="10">
        <v>29</v>
      </c>
      <c r="F13" s="140" t="str">
        <f t="shared" si="0"/>
        <v>Taip</v>
      </c>
    </row>
    <row r="14" spans="1:6" ht="17.25" thickBot="1" x14ac:dyDescent="0.35">
      <c r="A14" s="12">
        <v>10</v>
      </c>
      <c r="B14" s="87" t="s">
        <v>102</v>
      </c>
      <c r="C14" s="86">
        <f>1996</f>
        <v>1996</v>
      </c>
      <c r="D14" s="13">
        <v>5</v>
      </c>
      <c r="E14" s="13">
        <v>13</v>
      </c>
      <c r="F14" s="140" t="str">
        <f t="shared" si="0"/>
        <v>Ne</v>
      </c>
    </row>
    <row r="16" spans="1:6" x14ac:dyDescent="0.3">
      <c r="F16" s="141"/>
    </row>
    <row r="17" spans="6:6" x14ac:dyDescent="0.3">
      <c r="F17" s="142"/>
    </row>
  </sheetData>
  <mergeCells count="2">
    <mergeCell ref="A1:F1"/>
    <mergeCell ref="B2:E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"/>
  <sheetViews>
    <sheetView tabSelected="1" zoomScaleNormal="100" workbookViewId="0">
      <selection activeCell="A3" sqref="A3:B8"/>
    </sheetView>
  </sheetViews>
  <sheetFormatPr defaultRowHeight="16.5" x14ac:dyDescent="0.3"/>
  <cols>
    <col min="1" max="1" width="35.7109375" style="1" customWidth="1"/>
    <col min="2" max="2" width="31.28515625" style="1" customWidth="1"/>
    <col min="3" max="3" width="5.7109375" style="1" customWidth="1"/>
    <col min="4" max="256" width="9.140625" style="1"/>
    <col min="257" max="257" width="35.7109375" style="1" customWidth="1"/>
    <col min="258" max="258" width="31.28515625" style="1" customWidth="1"/>
    <col min="259" max="259" width="5.7109375" style="1" customWidth="1"/>
    <col min="260" max="512" width="9.140625" style="1"/>
    <col min="513" max="513" width="35.7109375" style="1" customWidth="1"/>
    <col min="514" max="514" width="31.28515625" style="1" customWidth="1"/>
    <col min="515" max="515" width="5.7109375" style="1" customWidth="1"/>
    <col min="516" max="768" width="9.140625" style="1"/>
    <col min="769" max="769" width="35.7109375" style="1" customWidth="1"/>
    <col min="770" max="770" width="31.28515625" style="1" customWidth="1"/>
    <col min="771" max="771" width="5.7109375" style="1" customWidth="1"/>
    <col min="772" max="1024" width="9.140625" style="1"/>
    <col min="1025" max="1025" width="35.7109375" style="1" customWidth="1"/>
    <col min="1026" max="1026" width="31.28515625" style="1" customWidth="1"/>
    <col min="1027" max="1027" width="5.7109375" style="1" customWidth="1"/>
    <col min="1028" max="1280" width="9.140625" style="1"/>
    <col min="1281" max="1281" width="35.7109375" style="1" customWidth="1"/>
    <col min="1282" max="1282" width="31.28515625" style="1" customWidth="1"/>
    <col min="1283" max="1283" width="5.7109375" style="1" customWidth="1"/>
    <col min="1284" max="1536" width="9.140625" style="1"/>
    <col min="1537" max="1537" width="35.7109375" style="1" customWidth="1"/>
    <col min="1538" max="1538" width="31.28515625" style="1" customWidth="1"/>
    <col min="1539" max="1539" width="5.7109375" style="1" customWidth="1"/>
    <col min="1540" max="1792" width="9.140625" style="1"/>
    <col min="1793" max="1793" width="35.7109375" style="1" customWidth="1"/>
    <col min="1794" max="1794" width="31.28515625" style="1" customWidth="1"/>
    <col min="1795" max="1795" width="5.7109375" style="1" customWidth="1"/>
    <col min="1796" max="2048" width="9.140625" style="1"/>
    <col min="2049" max="2049" width="35.7109375" style="1" customWidth="1"/>
    <col min="2050" max="2050" width="31.28515625" style="1" customWidth="1"/>
    <col min="2051" max="2051" width="5.7109375" style="1" customWidth="1"/>
    <col min="2052" max="2304" width="9.140625" style="1"/>
    <col min="2305" max="2305" width="35.7109375" style="1" customWidth="1"/>
    <col min="2306" max="2306" width="31.28515625" style="1" customWidth="1"/>
    <col min="2307" max="2307" width="5.7109375" style="1" customWidth="1"/>
    <col min="2308" max="2560" width="9.140625" style="1"/>
    <col min="2561" max="2561" width="35.7109375" style="1" customWidth="1"/>
    <col min="2562" max="2562" width="31.28515625" style="1" customWidth="1"/>
    <col min="2563" max="2563" width="5.7109375" style="1" customWidth="1"/>
    <col min="2564" max="2816" width="9.140625" style="1"/>
    <col min="2817" max="2817" width="35.7109375" style="1" customWidth="1"/>
    <col min="2818" max="2818" width="31.28515625" style="1" customWidth="1"/>
    <col min="2819" max="2819" width="5.7109375" style="1" customWidth="1"/>
    <col min="2820" max="3072" width="9.140625" style="1"/>
    <col min="3073" max="3073" width="35.7109375" style="1" customWidth="1"/>
    <col min="3074" max="3074" width="31.28515625" style="1" customWidth="1"/>
    <col min="3075" max="3075" width="5.7109375" style="1" customWidth="1"/>
    <col min="3076" max="3328" width="9.140625" style="1"/>
    <col min="3329" max="3329" width="35.7109375" style="1" customWidth="1"/>
    <col min="3330" max="3330" width="31.28515625" style="1" customWidth="1"/>
    <col min="3331" max="3331" width="5.7109375" style="1" customWidth="1"/>
    <col min="3332" max="3584" width="9.140625" style="1"/>
    <col min="3585" max="3585" width="35.7109375" style="1" customWidth="1"/>
    <col min="3586" max="3586" width="31.28515625" style="1" customWidth="1"/>
    <col min="3587" max="3587" width="5.7109375" style="1" customWidth="1"/>
    <col min="3588" max="3840" width="9.140625" style="1"/>
    <col min="3841" max="3841" width="35.7109375" style="1" customWidth="1"/>
    <col min="3842" max="3842" width="31.28515625" style="1" customWidth="1"/>
    <col min="3843" max="3843" width="5.7109375" style="1" customWidth="1"/>
    <col min="3844" max="4096" width="9.140625" style="1"/>
    <col min="4097" max="4097" width="35.7109375" style="1" customWidth="1"/>
    <col min="4098" max="4098" width="31.28515625" style="1" customWidth="1"/>
    <col min="4099" max="4099" width="5.7109375" style="1" customWidth="1"/>
    <col min="4100" max="4352" width="9.140625" style="1"/>
    <col min="4353" max="4353" width="35.7109375" style="1" customWidth="1"/>
    <col min="4354" max="4354" width="31.28515625" style="1" customWidth="1"/>
    <col min="4355" max="4355" width="5.7109375" style="1" customWidth="1"/>
    <col min="4356" max="4608" width="9.140625" style="1"/>
    <col min="4609" max="4609" width="35.7109375" style="1" customWidth="1"/>
    <col min="4610" max="4610" width="31.28515625" style="1" customWidth="1"/>
    <col min="4611" max="4611" width="5.7109375" style="1" customWidth="1"/>
    <col min="4612" max="4864" width="9.140625" style="1"/>
    <col min="4865" max="4865" width="35.7109375" style="1" customWidth="1"/>
    <col min="4866" max="4866" width="31.28515625" style="1" customWidth="1"/>
    <col min="4867" max="4867" width="5.7109375" style="1" customWidth="1"/>
    <col min="4868" max="5120" width="9.140625" style="1"/>
    <col min="5121" max="5121" width="35.7109375" style="1" customWidth="1"/>
    <col min="5122" max="5122" width="31.28515625" style="1" customWidth="1"/>
    <col min="5123" max="5123" width="5.7109375" style="1" customWidth="1"/>
    <col min="5124" max="5376" width="9.140625" style="1"/>
    <col min="5377" max="5377" width="35.7109375" style="1" customWidth="1"/>
    <col min="5378" max="5378" width="31.28515625" style="1" customWidth="1"/>
    <col min="5379" max="5379" width="5.7109375" style="1" customWidth="1"/>
    <col min="5380" max="5632" width="9.140625" style="1"/>
    <col min="5633" max="5633" width="35.7109375" style="1" customWidth="1"/>
    <col min="5634" max="5634" width="31.28515625" style="1" customWidth="1"/>
    <col min="5635" max="5635" width="5.7109375" style="1" customWidth="1"/>
    <col min="5636" max="5888" width="9.140625" style="1"/>
    <col min="5889" max="5889" width="35.7109375" style="1" customWidth="1"/>
    <col min="5890" max="5890" width="31.28515625" style="1" customWidth="1"/>
    <col min="5891" max="5891" width="5.7109375" style="1" customWidth="1"/>
    <col min="5892" max="6144" width="9.140625" style="1"/>
    <col min="6145" max="6145" width="35.7109375" style="1" customWidth="1"/>
    <col min="6146" max="6146" width="31.28515625" style="1" customWidth="1"/>
    <col min="6147" max="6147" width="5.7109375" style="1" customWidth="1"/>
    <col min="6148" max="6400" width="9.140625" style="1"/>
    <col min="6401" max="6401" width="35.7109375" style="1" customWidth="1"/>
    <col min="6402" max="6402" width="31.28515625" style="1" customWidth="1"/>
    <col min="6403" max="6403" width="5.7109375" style="1" customWidth="1"/>
    <col min="6404" max="6656" width="9.140625" style="1"/>
    <col min="6657" max="6657" width="35.7109375" style="1" customWidth="1"/>
    <col min="6658" max="6658" width="31.28515625" style="1" customWidth="1"/>
    <col min="6659" max="6659" width="5.7109375" style="1" customWidth="1"/>
    <col min="6660" max="6912" width="9.140625" style="1"/>
    <col min="6913" max="6913" width="35.7109375" style="1" customWidth="1"/>
    <col min="6914" max="6914" width="31.28515625" style="1" customWidth="1"/>
    <col min="6915" max="6915" width="5.7109375" style="1" customWidth="1"/>
    <col min="6916" max="7168" width="9.140625" style="1"/>
    <col min="7169" max="7169" width="35.7109375" style="1" customWidth="1"/>
    <col min="7170" max="7170" width="31.28515625" style="1" customWidth="1"/>
    <col min="7171" max="7171" width="5.7109375" style="1" customWidth="1"/>
    <col min="7172" max="7424" width="9.140625" style="1"/>
    <col min="7425" max="7425" width="35.7109375" style="1" customWidth="1"/>
    <col min="7426" max="7426" width="31.28515625" style="1" customWidth="1"/>
    <col min="7427" max="7427" width="5.7109375" style="1" customWidth="1"/>
    <col min="7428" max="7680" width="9.140625" style="1"/>
    <col min="7681" max="7681" width="35.7109375" style="1" customWidth="1"/>
    <col min="7682" max="7682" width="31.28515625" style="1" customWidth="1"/>
    <col min="7683" max="7683" width="5.7109375" style="1" customWidth="1"/>
    <col min="7684" max="7936" width="9.140625" style="1"/>
    <col min="7937" max="7937" width="35.7109375" style="1" customWidth="1"/>
    <col min="7938" max="7938" width="31.28515625" style="1" customWidth="1"/>
    <col min="7939" max="7939" width="5.7109375" style="1" customWidth="1"/>
    <col min="7940" max="8192" width="9.140625" style="1"/>
    <col min="8193" max="8193" width="35.7109375" style="1" customWidth="1"/>
    <col min="8194" max="8194" width="31.28515625" style="1" customWidth="1"/>
    <col min="8195" max="8195" width="5.7109375" style="1" customWidth="1"/>
    <col min="8196" max="8448" width="9.140625" style="1"/>
    <col min="8449" max="8449" width="35.7109375" style="1" customWidth="1"/>
    <col min="8450" max="8450" width="31.28515625" style="1" customWidth="1"/>
    <col min="8451" max="8451" width="5.7109375" style="1" customWidth="1"/>
    <col min="8452" max="8704" width="9.140625" style="1"/>
    <col min="8705" max="8705" width="35.7109375" style="1" customWidth="1"/>
    <col min="8706" max="8706" width="31.28515625" style="1" customWidth="1"/>
    <col min="8707" max="8707" width="5.7109375" style="1" customWidth="1"/>
    <col min="8708" max="8960" width="9.140625" style="1"/>
    <col min="8961" max="8961" width="35.7109375" style="1" customWidth="1"/>
    <col min="8962" max="8962" width="31.28515625" style="1" customWidth="1"/>
    <col min="8963" max="8963" width="5.7109375" style="1" customWidth="1"/>
    <col min="8964" max="9216" width="9.140625" style="1"/>
    <col min="9217" max="9217" width="35.7109375" style="1" customWidth="1"/>
    <col min="9218" max="9218" width="31.28515625" style="1" customWidth="1"/>
    <col min="9219" max="9219" width="5.7109375" style="1" customWidth="1"/>
    <col min="9220" max="9472" width="9.140625" style="1"/>
    <col min="9473" max="9473" width="35.7109375" style="1" customWidth="1"/>
    <col min="9474" max="9474" width="31.28515625" style="1" customWidth="1"/>
    <col min="9475" max="9475" width="5.7109375" style="1" customWidth="1"/>
    <col min="9476" max="9728" width="9.140625" style="1"/>
    <col min="9729" max="9729" width="35.7109375" style="1" customWidth="1"/>
    <col min="9730" max="9730" width="31.28515625" style="1" customWidth="1"/>
    <col min="9731" max="9731" width="5.7109375" style="1" customWidth="1"/>
    <col min="9732" max="9984" width="9.140625" style="1"/>
    <col min="9985" max="9985" width="35.7109375" style="1" customWidth="1"/>
    <col min="9986" max="9986" width="31.28515625" style="1" customWidth="1"/>
    <col min="9987" max="9987" width="5.7109375" style="1" customWidth="1"/>
    <col min="9988" max="10240" width="9.140625" style="1"/>
    <col min="10241" max="10241" width="35.7109375" style="1" customWidth="1"/>
    <col min="10242" max="10242" width="31.28515625" style="1" customWidth="1"/>
    <col min="10243" max="10243" width="5.7109375" style="1" customWidth="1"/>
    <col min="10244" max="10496" width="9.140625" style="1"/>
    <col min="10497" max="10497" width="35.7109375" style="1" customWidth="1"/>
    <col min="10498" max="10498" width="31.28515625" style="1" customWidth="1"/>
    <col min="10499" max="10499" width="5.7109375" style="1" customWidth="1"/>
    <col min="10500" max="10752" width="9.140625" style="1"/>
    <col min="10753" max="10753" width="35.7109375" style="1" customWidth="1"/>
    <col min="10754" max="10754" width="31.28515625" style="1" customWidth="1"/>
    <col min="10755" max="10755" width="5.7109375" style="1" customWidth="1"/>
    <col min="10756" max="11008" width="9.140625" style="1"/>
    <col min="11009" max="11009" width="35.7109375" style="1" customWidth="1"/>
    <col min="11010" max="11010" width="31.28515625" style="1" customWidth="1"/>
    <col min="11011" max="11011" width="5.7109375" style="1" customWidth="1"/>
    <col min="11012" max="11264" width="9.140625" style="1"/>
    <col min="11265" max="11265" width="35.7109375" style="1" customWidth="1"/>
    <col min="11266" max="11266" width="31.28515625" style="1" customWidth="1"/>
    <col min="11267" max="11267" width="5.7109375" style="1" customWidth="1"/>
    <col min="11268" max="11520" width="9.140625" style="1"/>
    <col min="11521" max="11521" width="35.7109375" style="1" customWidth="1"/>
    <col min="11522" max="11522" width="31.28515625" style="1" customWidth="1"/>
    <col min="11523" max="11523" width="5.7109375" style="1" customWidth="1"/>
    <col min="11524" max="11776" width="9.140625" style="1"/>
    <col min="11777" max="11777" width="35.7109375" style="1" customWidth="1"/>
    <col min="11778" max="11778" width="31.28515625" style="1" customWidth="1"/>
    <col min="11779" max="11779" width="5.7109375" style="1" customWidth="1"/>
    <col min="11780" max="12032" width="9.140625" style="1"/>
    <col min="12033" max="12033" width="35.7109375" style="1" customWidth="1"/>
    <col min="12034" max="12034" width="31.28515625" style="1" customWidth="1"/>
    <col min="12035" max="12035" width="5.7109375" style="1" customWidth="1"/>
    <col min="12036" max="12288" width="9.140625" style="1"/>
    <col min="12289" max="12289" width="35.7109375" style="1" customWidth="1"/>
    <col min="12290" max="12290" width="31.28515625" style="1" customWidth="1"/>
    <col min="12291" max="12291" width="5.7109375" style="1" customWidth="1"/>
    <col min="12292" max="12544" width="9.140625" style="1"/>
    <col min="12545" max="12545" width="35.7109375" style="1" customWidth="1"/>
    <col min="12546" max="12546" width="31.28515625" style="1" customWidth="1"/>
    <col min="12547" max="12547" width="5.7109375" style="1" customWidth="1"/>
    <col min="12548" max="12800" width="9.140625" style="1"/>
    <col min="12801" max="12801" width="35.7109375" style="1" customWidth="1"/>
    <col min="12802" max="12802" width="31.28515625" style="1" customWidth="1"/>
    <col min="12803" max="12803" width="5.7109375" style="1" customWidth="1"/>
    <col min="12804" max="13056" width="9.140625" style="1"/>
    <col min="13057" max="13057" width="35.7109375" style="1" customWidth="1"/>
    <col min="13058" max="13058" width="31.28515625" style="1" customWidth="1"/>
    <col min="13059" max="13059" width="5.7109375" style="1" customWidth="1"/>
    <col min="13060" max="13312" width="9.140625" style="1"/>
    <col min="13313" max="13313" width="35.7109375" style="1" customWidth="1"/>
    <col min="13314" max="13314" width="31.28515625" style="1" customWidth="1"/>
    <col min="13315" max="13315" width="5.7109375" style="1" customWidth="1"/>
    <col min="13316" max="13568" width="9.140625" style="1"/>
    <col min="13569" max="13569" width="35.7109375" style="1" customWidth="1"/>
    <col min="13570" max="13570" width="31.28515625" style="1" customWidth="1"/>
    <col min="13571" max="13571" width="5.7109375" style="1" customWidth="1"/>
    <col min="13572" max="13824" width="9.140625" style="1"/>
    <col min="13825" max="13825" width="35.7109375" style="1" customWidth="1"/>
    <col min="13826" max="13826" width="31.28515625" style="1" customWidth="1"/>
    <col min="13827" max="13827" width="5.7109375" style="1" customWidth="1"/>
    <col min="13828" max="14080" width="9.140625" style="1"/>
    <col min="14081" max="14081" width="35.7109375" style="1" customWidth="1"/>
    <col min="14082" max="14082" width="31.28515625" style="1" customWidth="1"/>
    <col min="14083" max="14083" width="5.7109375" style="1" customWidth="1"/>
    <col min="14084" max="14336" width="9.140625" style="1"/>
    <col min="14337" max="14337" width="35.7109375" style="1" customWidth="1"/>
    <col min="14338" max="14338" width="31.28515625" style="1" customWidth="1"/>
    <col min="14339" max="14339" width="5.7109375" style="1" customWidth="1"/>
    <col min="14340" max="14592" width="9.140625" style="1"/>
    <col min="14593" max="14593" width="35.7109375" style="1" customWidth="1"/>
    <col min="14594" max="14594" width="31.28515625" style="1" customWidth="1"/>
    <col min="14595" max="14595" width="5.7109375" style="1" customWidth="1"/>
    <col min="14596" max="14848" width="9.140625" style="1"/>
    <col min="14849" max="14849" width="35.7109375" style="1" customWidth="1"/>
    <col min="14850" max="14850" width="31.28515625" style="1" customWidth="1"/>
    <col min="14851" max="14851" width="5.7109375" style="1" customWidth="1"/>
    <col min="14852" max="15104" width="9.140625" style="1"/>
    <col min="15105" max="15105" width="35.7109375" style="1" customWidth="1"/>
    <col min="15106" max="15106" width="31.28515625" style="1" customWidth="1"/>
    <col min="15107" max="15107" width="5.7109375" style="1" customWidth="1"/>
    <col min="15108" max="15360" width="9.140625" style="1"/>
    <col min="15361" max="15361" width="35.7109375" style="1" customWidth="1"/>
    <col min="15362" max="15362" width="31.28515625" style="1" customWidth="1"/>
    <col min="15363" max="15363" width="5.7109375" style="1" customWidth="1"/>
    <col min="15364" max="15616" width="9.140625" style="1"/>
    <col min="15617" max="15617" width="35.7109375" style="1" customWidth="1"/>
    <col min="15618" max="15618" width="31.28515625" style="1" customWidth="1"/>
    <col min="15619" max="15619" width="5.7109375" style="1" customWidth="1"/>
    <col min="15620" max="15872" width="9.140625" style="1"/>
    <col min="15873" max="15873" width="35.7109375" style="1" customWidth="1"/>
    <col min="15874" max="15874" width="31.28515625" style="1" customWidth="1"/>
    <col min="15875" max="15875" width="5.7109375" style="1" customWidth="1"/>
    <col min="15876" max="16128" width="9.140625" style="1"/>
    <col min="16129" max="16129" width="35.7109375" style="1" customWidth="1"/>
    <col min="16130" max="16130" width="31.28515625" style="1" customWidth="1"/>
    <col min="16131" max="16131" width="5.7109375" style="1" customWidth="1"/>
    <col min="16132" max="16384" width="9.140625" style="1"/>
  </cols>
  <sheetData>
    <row r="1" spans="1:6" s="42" customFormat="1" ht="17.25" thickBot="1" x14ac:dyDescent="0.3">
      <c r="A1" s="167" t="s">
        <v>103</v>
      </c>
      <c r="B1" s="167"/>
      <c r="C1" s="88"/>
      <c r="D1" s="88"/>
      <c r="E1" s="88"/>
      <c r="F1" s="88"/>
    </row>
    <row r="2" spans="1:6" ht="18.75" thickBot="1" x14ac:dyDescent="0.35">
      <c r="A2" s="89" t="s">
        <v>104</v>
      </c>
      <c r="B2" s="90" t="s">
        <v>105</v>
      </c>
      <c r="C2" s="91"/>
      <c r="D2" s="91"/>
      <c r="E2" s="91"/>
      <c r="F2" s="91"/>
    </row>
    <row r="3" spans="1:6" x14ac:dyDescent="0.3">
      <c r="A3" s="92" t="s">
        <v>106</v>
      </c>
      <c r="B3" s="93">
        <v>130</v>
      </c>
      <c r="C3" s="91"/>
      <c r="D3" s="91"/>
      <c r="E3" s="91"/>
      <c r="F3" s="91"/>
    </row>
    <row r="4" spans="1:6" x14ac:dyDescent="0.3">
      <c r="A4" s="94" t="s">
        <v>107</v>
      </c>
      <c r="B4" s="95">
        <v>100</v>
      </c>
      <c r="C4" s="91"/>
      <c r="D4" s="91"/>
      <c r="E4" s="91"/>
      <c r="F4" s="91"/>
    </row>
    <row r="5" spans="1:6" x14ac:dyDescent="0.3">
      <c r="A5" s="94" t="s">
        <v>108</v>
      </c>
      <c r="B5" s="95">
        <v>60</v>
      </c>
      <c r="C5" s="91"/>
      <c r="D5" s="91"/>
      <c r="E5" s="91"/>
      <c r="F5" s="91"/>
    </row>
    <row r="6" spans="1:6" x14ac:dyDescent="0.3">
      <c r="A6" s="94" t="s">
        <v>109</v>
      </c>
      <c r="B6" s="96">
        <v>35</v>
      </c>
      <c r="C6" s="91"/>
      <c r="D6" s="91"/>
      <c r="E6" s="91"/>
      <c r="F6" s="91"/>
    </row>
    <row r="7" spans="1:6" x14ac:dyDescent="0.3">
      <c r="A7" s="94" t="s">
        <v>110</v>
      </c>
      <c r="B7" s="97">
        <v>10</v>
      </c>
      <c r="C7" s="91"/>
      <c r="D7" s="91"/>
      <c r="E7" s="91"/>
      <c r="F7" s="91"/>
    </row>
    <row r="8" spans="1:6" ht="17.25" thickBot="1" x14ac:dyDescent="0.35">
      <c r="A8" s="98" t="s">
        <v>111</v>
      </c>
      <c r="B8" s="99">
        <v>1</v>
      </c>
      <c r="C8" s="91"/>
      <c r="D8" s="91"/>
      <c r="E8" s="91"/>
      <c r="F8" s="91"/>
    </row>
    <row r="9" spans="1:6" ht="17.25" thickBot="1" x14ac:dyDescent="0.35">
      <c r="A9" s="100"/>
      <c r="B9" s="101"/>
      <c r="C9" s="91"/>
      <c r="D9" s="91"/>
      <c r="E9" s="91"/>
      <c r="F9" s="91"/>
    </row>
    <row r="10" spans="1:6" ht="18.75" thickBot="1" x14ac:dyDescent="0.35">
      <c r="A10" s="89" t="s">
        <v>112</v>
      </c>
      <c r="B10" s="90" t="s">
        <v>105</v>
      </c>
      <c r="C10" s="91"/>
      <c r="D10" s="91"/>
      <c r="E10" s="91"/>
      <c r="F10" s="91"/>
    </row>
    <row r="11" spans="1:6" x14ac:dyDescent="0.3">
      <c r="A11" s="102" t="s">
        <v>113</v>
      </c>
      <c r="B11" s="103">
        <v>130</v>
      </c>
      <c r="C11" s="91"/>
      <c r="D11" s="91"/>
      <c r="E11" s="91"/>
      <c r="F11" s="91"/>
    </row>
    <row r="12" spans="1:6" x14ac:dyDescent="0.3">
      <c r="A12" s="104" t="s">
        <v>114</v>
      </c>
      <c r="B12" s="105">
        <v>90</v>
      </c>
      <c r="C12" s="91"/>
      <c r="D12" s="91"/>
      <c r="E12" s="91"/>
      <c r="F12" s="91"/>
    </row>
    <row r="13" spans="1:6" x14ac:dyDescent="0.3">
      <c r="A13" s="104" t="s">
        <v>108</v>
      </c>
      <c r="B13" s="105">
        <v>50</v>
      </c>
      <c r="C13" s="91"/>
      <c r="D13" s="91"/>
      <c r="E13" s="91"/>
      <c r="F13" s="91"/>
    </row>
    <row r="14" spans="1:6" x14ac:dyDescent="0.3">
      <c r="A14" s="104" t="s">
        <v>115</v>
      </c>
      <c r="B14" s="106">
        <v>25</v>
      </c>
      <c r="C14" s="91"/>
      <c r="D14" s="91"/>
      <c r="E14" s="91"/>
      <c r="F14" s="91"/>
    </row>
    <row r="15" spans="1:6" x14ac:dyDescent="0.3">
      <c r="A15" s="104" t="s">
        <v>116</v>
      </c>
      <c r="B15" s="106">
        <v>8</v>
      </c>
      <c r="C15" s="91"/>
      <c r="D15" s="91"/>
      <c r="E15" s="91"/>
      <c r="F15" s="91"/>
    </row>
  </sheetData>
  <mergeCells count="1">
    <mergeCell ref="A1:B1"/>
  </mergeCells>
  <pageMargins left="3" right="1.5" top="2.5" bottom="2.5" header="0.3" footer="1.5"/>
  <pageSetup orientation="landscape" r:id="rId1"/>
  <headerFooter>
    <oddHeader>&amp;CPasaulio gyventojai</oddHeader>
    <oddFooter>&amp;LDarbas parengtas &amp;D&amp;R&amp;N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I476"/>
  <sheetViews>
    <sheetView zoomScaleNormal="100" workbookViewId="0">
      <selection activeCell="I454" sqref="I454"/>
    </sheetView>
  </sheetViews>
  <sheetFormatPr defaultColWidth="9.140625" defaultRowHeight="15.75" x14ac:dyDescent="0.25"/>
  <cols>
    <col min="1" max="1" width="4.42578125" style="116" bestFit="1" customWidth="1"/>
    <col min="2" max="2" width="17.42578125" style="117" customWidth="1"/>
    <col min="3" max="3" width="70" style="117" customWidth="1"/>
    <col min="4" max="4" width="16" style="116" customWidth="1"/>
    <col min="5" max="5" width="6.28515625" style="116" bestFit="1" customWidth="1"/>
    <col min="6" max="8" width="7.42578125" style="116" bestFit="1" customWidth="1"/>
    <col min="9" max="9" width="20.7109375" style="116" customWidth="1"/>
    <col min="10" max="16384" width="9.140625" style="107"/>
  </cols>
  <sheetData>
    <row r="1" spans="1:9" ht="39.950000000000003" customHeight="1" x14ac:dyDescent="0.25">
      <c r="A1" s="168" t="s">
        <v>117</v>
      </c>
      <c r="B1" s="168"/>
      <c r="C1" s="168"/>
      <c r="D1" s="168"/>
      <c r="E1" s="168"/>
      <c r="F1" s="168"/>
      <c r="G1" s="168"/>
      <c r="H1" s="168"/>
      <c r="I1" s="168"/>
    </row>
    <row r="2" spans="1:9" s="110" customFormat="1" ht="36" customHeight="1" x14ac:dyDescent="0.25">
      <c r="A2" s="108" t="s">
        <v>41</v>
      </c>
      <c r="B2" s="109" t="s">
        <v>118</v>
      </c>
      <c r="C2" s="109" t="s">
        <v>119</v>
      </c>
      <c r="D2" s="108" t="s">
        <v>120</v>
      </c>
      <c r="E2" s="108" t="s">
        <v>121</v>
      </c>
      <c r="F2" s="108" t="s">
        <v>122</v>
      </c>
      <c r="G2" s="108" t="s">
        <v>123</v>
      </c>
      <c r="H2" s="108" t="s">
        <v>124</v>
      </c>
      <c r="I2" s="108" t="s">
        <v>125</v>
      </c>
    </row>
    <row r="3" spans="1:9" ht="15" hidden="1" customHeight="1" x14ac:dyDescent="0.25">
      <c r="A3" s="111">
        <v>1</v>
      </c>
      <c r="B3" s="112" t="s">
        <v>126</v>
      </c>
      <c r="C3" s="112" t="s">
        <v>127</v>
      </c>
      <c r="D3" s="113">
        <v>3</v>
      </c>
      <c r="E3" s="114">
        <v>3</v>
      </c>
      <c r="F3" s="113">
        <v>0</v>
      </c>
      <c r="G3" s="114">
        <v>0</v>
      </c>
      <c r="H3" s="113">
        <v>0</v>
      </c>
      <c r="I3" s="115">
        <v>0</v>
      </c>
    </row>
    <row r="4" spans="1:9" ht="15" hidden="1" customHeight="1" x14ac:dyDescent="0.25">
      <c r="A4" s="111">
        <v>2</v>
      </c>
      <c r="B4" s="112" t="s">
        <v>126</v>
      </c>
      <c r="C4" s="112" t="s">
        <v>128</v>
      </c>
      <c r="D4" s="113">
        <v>23</v>
      </c>
      <c r="E4" s="114">
        <v>20</v>
      </c>
      <c r="F4" s="113">
        <v>6</v>
      </c>
      <c r="G4" s="114">
        <v>0</v>
      </c>
      <c r="H4" s="113">
        <v>0</v>
      </c>
      <c r="I4" s="115">
        <v>0</v>
      </c>
    </row>
    <row r="5" spans="1:9" ht="15" hidden="1" customHeight="1" x14ac:dyDescent="0.25">
      <c r="A5" s="111">
        <v>3</v>
      </c>
      <c r="B5" s="112" t="s">
        <v>126</v>
      </c>
      <c r="C5" s="112" t="s">
        <v>129</v>
      </c>
      <c r="D5" s="113">
        <v>53</v>
      </c>
      <c r="E5" s="114">
        <v>40</v>
      </c>
      <c r="F5" s="113">
        <v>17</v>
      </c>
      <c r="G5" s="114">
        <v>5</v>
      </c>
      <c r="H5" s="113">
        <v>1</v>
      </c>
      <c r="I5" s="115">
        <v>1.8867924528301887</v>
      </c>
    </row>
    <row r="6" spans="1:9" ht="15" hidden="1" customHeight="1" x14ac:dyDescent="0.25">
      <c r="A6" s="111">
        <v>4</v>
      </c>
      <c r="B6" s="112" t="s">
        <v>126</v>
      </c>
      <c r="C6" s="112" t="s">
        <v>130</v>
      </c>
      <c r="D6" s="113">
        <v>2</v>
      </c>
      <c r="E6" s="114">
        <v>1</v>
      </c>
      <c r="F6" s="113">
        <v>0</v>
      </c>
      <c r="G6" s="114">
        <v>0</v>
      </c>
      <c r="H6" s="113">
        <v>0</v>
      </c>
      <c r="I6" s="115">
        <v>0</v>
      </c>
    </row>
    <row r="7" spans="1:9" ht="15" hidden="1" customHeight="1" x14ac:dyDescent="0.25">
      <c r="A7" s="111">
        <v>5</v>
      </c>
      <c r="B7" s="112" t="s">
        <v>126</v>
      </c>
      <c r="C7" s="112" t="s">
        <v>131</v>
      </c>
      <c r="D7" s="113">
        <v>37</v>
      </c>
      <c r="E7" s="114">
        <v>33</v>
      </c>
      <c r="F7" s="113">
        <v>13</v>
      </c>
      <c r="G7" s="114">
        <v>2</v>
      </c>
      <c r="H7" s="113">
        <v>0</v>
      </c>
      <c r="I7" s="115">
        <v>0</v>
      </c>
    </row>
    <row r="8" spans="1:9" ht="15" hidden="1" customHeight="1" x14ac:dyDescent="0.25">
      <c r="A8" s="111">
        <v>6</v>
      </c>
      <c r="B8" s="112" t="s">
        <v>126</v>
      </c>
      <c r="C8" s="112" t="s">
        <v>132</v>
      </c>
      <c r="D8" s="113">
        <v>117</v>
      </c>
      <c r="E8" s="114">
        <v>93</v>
      </c>
      <c r="F8" s="113">
        <v>43</v>
      </c>
      <c r="G8" s="114">
        <v>18</v>
      </c>
      <c r="H8" s="113">
        <v>7</v>
      </c>
      <c r="I8" s="115">
        <v>5.982905982905983</v>
      </c>
    </row>
    <row r="9" spans="1:9" ht="15" hidden="1" customHeight="1" x14ac:dyDescent="0.25">
      <c r="A9" s="111">
        <v>7</v>
      </c>
      <c r="B9" s="112" t="s">
        <v>133</v>
      </c>
      <c r="C9" s="112" t="s">
        <v>134</v>
      </c>
      <c r="D9" s="113">
        <v>115</v>
      </c>
      <c r="E9" s="114">
        <v>111</v>
      </c>
      <c r="F9" s="113">
        <v>64</v>
      </c>
      <c r="G9" s="114">
        <v>30</v>
      </c>
      <c r="H9" s="113">
        <v>7</v>
      </c>
      <c r="I9" s="115">
        <v>6.0869565217391308</v>
      </c>
    </row>
    <row r="10" spans="1:9" ht="15" hidden="1" customHeight="1" x14ac:dyDescent="0.25">
      <c r="A10" s="111">
        <v>8</v>
      </c>
      <c r="B10" s="112" t="s">
        <v>133</v>
      </c>
      <c r="C10" s="112" t="s">
        <v>135</v>
      </c>
      <c r="D10" s="113">
        <v>4</v>
      </c>
      <c r="E10" s="114">
        <v>3</v>
      </c>
      <c r="F10" s="113">
        <v>1</v>
      </c>
      <c r="G10" s="114">
        <v>0</v>
      </c>
      <c r="H10" s="113">
        <v>0</v>
      </c>
      <c r="I10" s="115">
        <v>0</v>
      </c>
    </row>
    <row r="11" spans="1:9" ht="15" hidden="1" customHeight="1" x14ac:dyDescent="0.25">
      <c r="A11" s="111">
        <v>9</v>
      </c>
      <c r="B11" s="112" t="s">
        <v>133</v>
      </c>
      <c r="C11" s="112" t="s">
        <v>136</v>
      </c>
      <c r="D11" s="113">
        <v>80</v>
      </c>
      <c r="E11" s="114">
        <v>72</v>
      </c>
      <c r="F11" s="113">
        <v>27</v>
      </c>
      <c r="G11" s="114">
        <v>13</v>
      </c>
      <c r="H11" s="113">
        <v>3</v>
      </c>
      <c r="I11" s="115">
        <v>3.75</v>
      </c>
    </row>
    <row r="12" spans="1:9" ht="15" hidden="1" customHeight="1" x14ac:dyDescent="0.25">
      <c r="A12" s="111">
        <v>10</v>
      </c>
      <c r="B12" s="112" t="s">
        <v>133</v>
      </c>
      <c r="C12" s="112" t="s">
        <v>137</v>
      </c>
      <c r="D12" s="113">
        <v>108</v>
      </c>
      <c r="E12" s="114">
        <v>105</v>
      </c>
      <c r="F12" s="113">
        <v>58</v>
      </c>
      <c r="G12" s="114">
        <v>34</v>
      </c>
      <c r="H12" s="113">
        <v>16</v>
      </c>
      <c r="I12" s="115">
        <v>14.814814814814813</v>
      </c>
    </row>
    <row r="13" spans="1:9" ht="15" hidden="1" customHeight="1" x14ac:dyDescent="0.25">
      <c r="A13" s="111">
        <v>11</v>
      </c>
      <c r="B13" s="112" t="s">
        <v>133</v>
      </c>
      <c r="C13" s="112" t="s">
        <v>138</v>
      </c>
      <c r="D13" s="113">
        <v>171</v>
      </c>
      <c r="E13" s="114">
        <v>159</v>
      </c>
      <c r="F13" s="113">
        <v>83</v>
      </c>
      <c r="G13" s="114">
        <v>48</v>
      </c>
      <c r="H13" s="113">
        <v>16</v>
      </c>
      <c r="I13" s="115">
        <v>9.3567251461988299</v>
      </c>
    </row>
    <row r="14" spans="1:9" ht="15" hidden="1" customHeight="1" x14ac:dyDescent="0.25">
      <c r="A14" s="111">
        <v>12</v>
      </c>
      <c r="B14" s="112" t="s">
        <v>133</v>
      </c>
      <c r="C14" s="112" t="s">
        <v>139</v>
      </c>
      <c r="D14" s="113">
        <v>84</v>
      </c>
      <c r="E14" s="114">
        <v>82</v>
      </c>
      <c r="F14" s="113">
        <v>52</v>
      </c>
      <c r="G14" s="114">
        <v>33</v>
      </c>
      <c r="H14" s="113">
        <v>15</v>
      </c>
      <c r="I14" s="115">
        <v>17.857142857142858</v>
      </c>
    </row>
    <row r="15" spans="1:9" ht="15" hidden="1" customHeight="1" x14ac:dyDescent="0.25">
      <c r="A15" s="111">
        <v>13</v>
      </c>
      <c r="B15" s="112" t="s">
        <v>133</v>
      </c>
      <c r="C15" s="112" t="s">
        <v>140</v>
      </c>
      <c r="D15" s="113">
        <v>197</v>
      </c>
      <c r="E15" s="114">
        <v>193</v>
      </c>
      <c r="F15" s="113">
        <v>110</v>
      </c>
      <c r="G15" s="114">
        <v>58</v>
      </c>
      <c r="H15" s="113">
        <v>26</v>
      </c>
      <c r="I15" s="115">
        <v>13.197969543147209</v>
      </c>
    </row>
    <row r="16" spans="1:9" ht="15" hidden="1" customHeight="1" x14ac:dyDescent="0.25">
      <c r="A16" s="111">
        <v>14</v>
      </c>
      <c r="B16" s="112" t="s">
        <v>141</v>
      </c>
      <c r="C16" s="112" t="s">
        <v>142</v>
      </c>
      <c r="D16" s="113">
        <v>34</v>
      </c>
      <c r="E16" s="114">
        <v>28</v>
      </c>
      <c r="F16" s="113">
        <v>5</v>
      </c>
      <c r="G16" s="114">
        <v>3</v>
      </c>
      <c r="H16" s="113">
        <v>1</v>
      </c>
      <c r="I16" s="115">
        <v>2.9411764705882351</v>
      </c>
    </row>
    <row r="17" spans="1:9" ht="15" hidden="1" customHeight="1" x14ac:dyDescent="0.25">
      <c r="A17" s="111">
        <v>15</v>
      </c>
      <c r="B17" s="112" t="s">
        <v>141</v>
      </c>
      <c r="C17" s="112" t="s">
        <v>143</v>
      </c>
      <c r="D17" s="113">
        <v>10</v>
      </c>
      <c r="E17" s="114">
        <v>10</v>
      </c>
      <c r="F17" s="113">
        <v>7</v>
      </c>
      <c r="G17" s="114">
        <v>2</v>
      </c>
      <c r="H17" s="113">
        <v>1</v>
      </c>
      <c r="I17" s="115">
        <v>10</v>
      </c>
    </row>
    <row r="18" spans="1:9" ht="15" hidden="1" customHeight="1" x14ac:dyDescent="0.25">
      <c r="A18" s="111">
        <v>16</v>
      </c>
      <c r="B18" s="112" t="s">
        <v>141</v>
      </c>
      <c r="C18" s="112" t="s">
        <v>144</v>
      </c>
      <c r="D18" s="113">
        <v>31</v>
      </c>
      <c r="E18" s="114">
        <v>26</v>
      </c>
      <c r="F18" s="113">
        <v>9</v>
      </c>
      <c r="G18" s="114">
        <v>3</v>
      </c>
      <c r="H18" s="113">
        <v>2</v>
      </c>
      <c r="I18" s="115">
        <v>6.4516129032258061</v>
      </c>
    </row>
    <row r="19" spans="1:9" ht="15" hidden="1" customHeight="1" x14ac:dyDescent="0.25">
      <c r="A19" s="111">
        <v>17</v>
      </c>
      <c r="B19" s="112" t="s">
        <v>141</v>
      </c>
      <c r="C19" s="112" t="s">
        <v>145</v>
      </c>
      <c r="D19" s="113">
        <v>30</v>
      </c>
      <c r="E19" s="114">
        <v>26</v>
      </c>
      <c r="F19" s="113">
        <v>9</v>
      </c>
      <c r="G19" s="114">
        <v>5</v>
      </c>
      <c r="H19" s="113">
        <v>2</v>
      </c>
      <c r="I19" s="115">
        <v>6.666666666666667</v>
      </c>
    </row>
    <row r="20" spans="1:9" ht="15" hidden="1" customHeight="1" x14ac:dyDescent="0.25">
      <c r="A20" s="111">
        <v>18</v>
      </c>
      <c r="B20" s="112" t="s">
        <v>141</v>
      </c>
      <c r="C20" s="112" t="s">
        <v>146</v>
      </c>
      <c r="D20" s="113">
        <v>9</v>
      </c>
      <c r="E20" s="114">
        <v>8</v>
      </c>
      <c r="F20" s="113">
        <v>1</v>
      </c>
      <c r="G20" s="114">
        <v>1</v>
      </c>
      <c r="H20" s="113">
        <v>0</v>
      </c>
      <c r="I20" s="115">
        <v>0</v>
      </c>
    </row>
    <row r="21" spans="1:9" ht="15" hidden="1" customHeight="1" x14ac:dyDescent="0.25">
      <c r="A21" s="111">
        <v>19</v>
      </c>
      <c r="B21" s="112" t="s">
        <v>141</v>
      </c>
      <c r="C21" s="112" t="s">
        <v>147</v>
      </c>
      <c r="D21" s="113">
        <v>5</v>
      </c>
      <c r="E21" s="114">
        <v>4</v>
      </c>
      <c r="F21" s="113">
        <v>2</v>
      </c>
      <c r="G21" s="114">
        <v>1</v>
      </c>
      <c r="H21" s="113">
        <v>0</v>
      </c>
      <c r="I21" s="115">
        <v>0</v>
      </c>
    </row>
    <row r="22" spans="1:9" ht="15" hidden="1" customHeight="1" x14ac:dyDescent="0.25">
      <c r="A22" s="111">
        <v>20</v>
      </c>
      <c r="B22" s="112" t="s">
        <v>148</v>
      </c>
      <c r="C22" s="112" t="s">
        <v>149</v>
      </c>
      <c r="D22" s="113">
        <v>93</v>
      </c>
      <c r="E22" s="114">
        <v>81</v>
      </c>
      <c r="F22" s="113">
        <v>41</v>
      </c>
      <c r="G22" s="114">
        <v>16</v>
      </c>
      <c r="H22" s="113">
        <v>10</v>
      </c>
      <c r="I22" s="115">
        <v>10.75268817204301</v>
      </c>
    </row>
    <row r="23" spans="1:9" ht="15" hidden="1" customHeight="1" x14ac:dyDescent="0.25">
      <c r="A23" s="111">
        <v>21</v>
      </c>
      <c r="B23" s="112" t="s">
        <v>148</v>
      </c>
      <c r="C23" s="112" t="s">
        <v>150</v>
      </c>
      <c r="D23" s="113">
        <v>16</v>
      </c>
      <c r="E23" s="114">
        <v>16</v>
      </c>
      <c r="F23" s="113">
        <v>6</v>
      </c>
      <c r="G23" s="114">
        <v>1</v>
      </c>
      <c r="H23" s="113">
        <v>1</v>
      </c>
      <c r="I23" s="115">
        <v>6.25</v>
      </c>
    </row>
    <row r="24" spans="1:9" ht="15" hidden="1" customHeight="1" x14ac:dyDescent="0.25">
      <c r="A24" s="111">
        <v>22</v>
      </c>
      <c r="B24" s="112" t="s">
        <v>148</v>
      </c>
      <c r="C24" s="112" t="s">
        <v>151</v>
      </c>
      <c r="D24" s="113">
        <v>13</v>
      </c>
      <c r="E24" s="114">
        <v>12</v>
      </c>
      <c r="F24" s="113">
        <v>5</v>
      </c>
      <c r="G24" s="114">
        <v>2</v>
      </c>
      <c r="H24" s="113">
        <v>0</v>
      </c>
      <c r="I24" s="115">
        <v>0</v>
      </c>
    </row>
    <row r="25" spans="1:9" ht="15" hidden="1" customHeight="1" x14ac:dyDescent="0.25">
      <c r="A25" s="111">
        <v>23</v>
      </c>
      <c r="B25" s="112" t="s">
        <v>148</v>
      </c>
      <c r="C25" s="112" t="s">
        <v>152</v>
      </c>
      <c r="D25" s="113">
        <v>54</v>
      </c>
      <c r="E25" s="114">
        <v>53</v>
      </c>
      <c r="F25" s="113">
        <v>35</v>
      </c>
      <c r="G25" s="114">
        <v>19</v>
      </c>
      <c r="H25" s="113">
        <v>9</v>
      </c>
      <c r="I25" s="115">
        <v>16.666666666666664</v>
      </c>
    </row>
    <row r="26" spans="1:9" ht="15" hidden="1" customHeight="1" x14ac:dyDescent="0.25">
      <c r="A26" s="111">
        <v>24</v>
      </c>
      <c r="B26" s="112" t="s">
        <v>148</v>
      </c>
      <c r="C26" s="112" t="s">
        <v>153</v>
      </c>
      <c r="D26" s="113">
        <v>60</v>
      </c>
      <c r="E26" s="114">
        <v>54</v>
      </c>
      <c r="F26" s="113">
        <v>20</v>
      </c>
      <c r="G26" s="114">
        <v>9</v>
      </c>
      <c r="H26" s="113">
        <v>6</v>
      </c>
      <c r="I26" s="115">
        <v>10</v>
      </c>
    </row>
    <row r="27" spans="1:9" ht="15" hidden="1" customHeight="1" x14ac:dyDescent="0.25">
      <c r="A27" s="111">
        <v>25</v>
      </c>
      <c r="B27" s="112" t="s">
        <v>148</v>
      </c>
      <c r="C27" s="112" t="s">
        <v>154</v>
      </c>
      <c r="D27" s="113">
        <v>19</v>
      </c>
      <c r="E27" s="114">
        <v>17</v>
      </c>
      <c r="F27" s="113">
        <v>6</v>
      </c>
      <c r="G27" s="114">
        <v>3</v>
      </c>
      <c r="H27" s="113">
        <v>1</v>
      </c>
      <c r="I27" s="115">
        <v>5.2631578947368416</v>
      </c>
    </row>
    <row r="28" spans="1:9" ht="15" hidden="1" customHeight="1" x14ac:dyDescent="0.25">
      <c r="A28" s="111">
        <v>26</v>
      </c>
      <c r="B28" s="112" t="s">
        <v>155</v>
      </c>
      <c r="C28" s="112" t="s">
        <v>156</v>
      </c>
      <c r="D28" s="113">
        <v>69</v>
      </c>
      <c r="E28" s="114">
        <v>66</v>
      </c>
      <c r="F28" s="113">
        <v>36</v>
      </c>
      <c r="G28" s="114">
        <v>20</v>
      </c>
      <c r="H28" s="113">
        <v>7</v>
      </c>
      <c r="I28" s="115">
        <v>10.144927536231885</v>
      </c>
    </row>
    <row r="29" spans="1:9" ht="15" hidden="1" customHeight="1" x14ac:dyDescent="0.25">
      <c r="A29" s="111">
        <v>27</v>
      </c>
      <c r="B29" s="112" t="s">
        <v>157</v>
      </c>
      <c r="C29" s="112" t="s">
        <v>158</v>
      </c>
      <c r="D29" s="113">
        <v>3</v>
      </c>
      <c r="E29" s="114">
        <v>3</v>
      </c>
      <c r="F29" s="113">
        <v>0</v>
      </c>
      <c r="G29" s="114">
        <v>0</v>
      </c>
      <c r="H29" s="113">
        <v>0</v>
      </c>
      <c r="I29" s="115">
        <v>0</v>
      </c>
    </row>
    <row r="30" spans="1:9" ht="15" hidden="1" customHeight="1" x14ac:dyDescent="0.25">
      <c r="A30" s="111">
        <v>28</v>
      </c>
      <c r="B30" s="112" t="s">
        <v>157</v>
      </c>
      <c r="C30" s="112" t="s">
        <v>159</v>
      </c>
      <c r="D30" s="113">
        <v>122</v>
      </c>
      <c r="E30" s="114">
        <v>118</v>
      </c>
      <c r="F30" s="113">
        <v>63</v>
      </c>
      <c r="G30" s="114">
        <v>37</v>
      </c>
      <c r="H30" s="113">
        <v>17</v>
      </c>
      <c r="I30" s="115">
        <v>13.934426229508196</v>
      </c>
    </row>
    <row r="31" spans="1:9" ht="15" hidden="1" customHeight="1" x14ac:dyDescent="0.25">
      <c r="A31" s="111">
        <v>29</v>
      </c>
      <c r="B31" s="112" t="s">
        <v>157</v>
      </c>
      <c r="C31" s="112" t="s">
        <v>160</v>
      </c>
      <c r="D31" s="113">
        <v>35</v>
      </c>
      <c r="E31" s="114">
        <v>33</v>
      </c>
      <c r="F31" s="113">
        <v>8</v>
      </c>
      <c r="G31" s="114">
        <v>5</v>
      </c>
      <c r="H31" s="113">
        <v>1</v>
      </c>
      <c r="I31" s="115">
        <v>2.8571428571428572</v>
      </c>
    </row>
    <row r="32" spans="1:9" ht="15" hidden="1" customHeight="1" x14ac:dyDescent="0.25">
      <c r="A32" s="111">
        <v>30</v>
      </c>
      <c r="B32" s="112" t="s">
        <v>157</v>
      </c>
      <c r="C32" s="112" t="s">
        <v>161</v>
      </c>
      <c r="D32" s="113">
        <v>19</v>
      </c>
      <c r="E32" s="114">
        <v>13</v>
      </c>
      <c r="F32" s="113">
        <v>5</v>
      </c>
      <c r="G32" s="114">
        <v>3</v>
      </c>
      <c r="H32" s="113">
        <v>1</v>
      </c>
      <c r="I32" s="115">
        <v>5.2631578947368416</v>
      </c>
    </row>
    <row r="33" spans="1:9" ht="15" hidden="1" customHeight="1" x14ac:dyDescent="0.25">
      <c r="A33" s="111">
        <v>31</v>
      </c>
      <c r="B33" s="112" t="s">
        <v>157</v>
      </c>
      <c r="C33" s="112" t="s">
        <v>162</v>
      </c>
      <c r="D33" s="113">
        <v>94</v>
      </c>
      <c r="E33" s="114">
        <v>79</v>
      </c>
      <c r="F33" s="113">
        <v>27</v>
      </c>
      <c r="G33" s="114">
        <v>14</v>
      </c>
      <c r="H33" s="113">
        <v>7</v>
      </c>
      <c r="I33" s="115">
        <v>7.4468085106382977</v>
      </c>
    </row>
    <row r="34" spans="1:9" ht="15" hidden="1" customHeight="1" x14ac:dyDescent="0.25">
      <c r="A34" s="111">
        <v>32</v>
      </c>
      <c r="B34" s="112" t="s">
        <v>163</v>
      </c>
      <c r="C34" s="112" t="s">
        <v>164</v>
      </c>
      <c r="D34" s="113">
        <v>193</v>
      </c>
      <c r="E34" s="114">
        <v>189</v>
      </c>
      <c r="F34" s="113">
        <v>121</v>
      </c>
      <c r="G34" s="114">
        <v>71</v>
      </c>
      <c r="H34" s="113">
        <v>44</v>
      </c>
      <c r="I34" s="115">
        <v>22.797927461139896</v>
      </c>
    </row>
    <row r="35" spans="1:9" ht="15" hidden="1" customHeight="1" x14ac:dyDescent="0.25">
      <c r="A35" s="111">
        <v>33</v>
      </c>
      <c r="B35" s="112" t="s">
        <v>163</v>
      </c>
      <c r="C35" s="112" t="s">
        <v>165</v>
      </c>
      <c r="D35" s="113">
        <v>85</v>
      </c>
      <c r="E35" s="114">
        <v>81</v>
      </c>
      <c r="F35" s="113">
        <v>37</v>
      </c>
      <c r="G35" s="114">
        <v>11</v>
      </c>
      <c r="H35" s="113">
        <v>3</v>
      </c>
      <c r="I35" s="115">
        <v>3.5294117647058822</v>
      </c>
    </row>
    <row r="36" spans="1:9" ht="15" hidden="1" customHeight="1" x14ac:dyDescent="0.25">
      <c r="A36" s="111">
        <v>34</v>
      </c>
      <c r="B36" s="112" t="s">
        <v>163</v>
      </c>
      <c r="C36" s="112" t="s">
        <v>166</v>
      </c>
      <c r="D36" s="113">
        <v>6</v>
      </c>
      <c r="E36" s="114">
        <v>2</v>
      </c>
      <c r="F36" s="113">
        <v>1</v>
      </c>
      <c r="G36" s="114">
        <v>0</v>
      </c>
      <c r="H36" s="113">
        <v>0</v>
      </c>
      <c r="I36" s="115">
        <v>0</v>
      </c>
    </row>
    <row r="37" spans="1:9" ht="15" hidden="1" customHeight="1" x14ac:dyDescent="0.25">
      <c r="A37" s="111">
        <v>35</v>
      </c>
      <c r="B37" s="112" t="s">
        <v>167</v>
      </c>
      <c r="C37" s="112" t="s">
        <v>168</v>
      </c>
      <c r="D37" s="113">
        <v>146</v>
      </c>
      <c r="E37" s="114">
        <v>132</v>
      </c>
      <c r="F37" s="113">
        <v>54</v>
      </c>
      <c r="G37" s="114">
        <v>25</v>
      </c>
      <c r="H37" s="113">
        <v>8</v>
      </c>
      <c r="I37" s="115">
        <v>5.4794520547945202</v>
      </c>
    </row>
    <row r="38" spans="1:9" ht="15" hidden="1" customHeight="1" x14ac:dyDescent="0.25">
      <c r="A38" s="111">
        <v>36</v>
      </c>
      <c r="B38" s="112" t="s">
        <v>167</v>
      </c>
      <c r="C38" s="112" t="s">
        <v>169</v>
      </c>
      <c r="D38" s="113">
        <v>13</v>
      </c>
      <c r="E38" s="114">
        <v>9</v>
      </c>
      <c r="F38" s="113">
        <v>2</v>
      </c>
      <c r="G38" s="114">
        <v>0</v>
      </c>
      <c r="H38" s="113">
        <v>0</v>
      </c>
      <c r="I38" s="115">
        <v>0</v>
      </c>
    </row>
    <row r="39" spans="1:9" ht="15" hidden="1" customHeight="1" x14ac:dyDescent="0.25">
      <c r="A39" s="111">
        <v>37</v>
      </c>
      <c r="B39" s="112" t="s">
        <v>167</v>
      </c>
      <c r="C39" s="112" t="s">
        <v>170</v>
      </c>
      <c r="D39" s="113">
        <v>55</v>
      </c>
      <c r="E39" s="114">
        <v>49</v>
      </c>
      <c r="F39" s="113">
        <v>17</v>
      </c>
      <c r="G39" s="114">
        <v>4</v>
      </c>
      <c r="H39" s="113">
        <v>0</v>
      </c>
      <c r="I39" s="115">
        <v>0</v>
      </c>
    </row>
    <row r="40" spans="1:9" ht="15" hidden="1" customHeight="1" x14ac:dyDescent="0.25">
      <c r="A40" s="111">
        <v>38</v>
      </c>
      <c r="B40" s="112" t="s">
        <v>171</v>
      </c>
      <c r="C40" s="112" t="s">
        <v>172</v>
      </c>
      <c r="D40" s="113">
        <v>22</v>
      </c>
      <c r="E40" s="114">
        <v>16</v>
      </c>
      <c r="F40" s="113">
        <v>6</v>
      </c>
      <c r="G40" s="114">
        <v>1</v>
      </c>
      <c r="H40" s="113">
        <v>1</v>
      </c>
      <c r="I40" s="115">
        <v>4.5454545454545459</v>
      </c>
    </row>
    <row r="41" spans="1:9" ht="15" hidden="1" customHeight="1" x14ac:dyDescent="0.25">
      <c r="A41" s="111">
        <v>39</v>
      </c>
      <c r="B41" s="112" t="s">
        <v>171</v>
      </c>
      <c r="C41" s="112" t="s">
        <v>173</v>
      </c>
      <c r="D41" s="113">
        <v>109</v>
      </c>
      <c r="E41" s="114">
        <v>95</v>
      </c>
      <c r="F41" s="113">
        <v>40</v>
      </c>
      <c r="G41" s="114">
        <v>14</v>
      </c>
      <c r="H41" s="113">
        <v>5</v>
      </c>
      <c r="I41" s="115">
        <v>4.5871559633027523</v>
      </c>
    </row>
    <row r="42" spans="1:9" ht="15" hidden="1" customHeight="1" x14ac:dyDescent="0.25">
      <c r="A42" s="111">
        <v>40</v>
      </c>
      <c r="B42" s="112" t="s">
        <v>171</v>
      </c>
      <c r="C42" s="112" t="s">
        <v>174</v>
      </c>
      <c r="D42" s="113">
        <v>9</v>
      </c>
      <c r="E42" s="114">
        <v>8</v>
      </c>
      <c r="F42" s="113">
        <v>4</v>
      </c>
      <c r="G42" s="114">
        <v>1</v>
      </c>
      <c r="H42" s="113">
        <v>0</v>
      </c>
      <c r="I42" s="115">
        <v>0</v>
      </c>
    </row>
    <row r="43" spans="1:9" ht="15" hidden="1" customHeight="1" x14ac:dyDescent="0.25">
      <c r="A43" s="111">
        <v>41</v>
      </c>
      <c r="B43" s="112" t="s">
        <v>171</v>
      </c>
      <c r="C43" s="112" t="s">
        <v>175</v>
      </c>
      <c r="D43" s="113">
        <v>5</v>
      </c>
      <c r="E43" s="114">
        <v>5</v>
      </c>
      <c r="F43" s="113">
        <v>1</v>
      </c>
      <c r="G43" s="114">
        <v>0</v>
      </c>
      <c r="H43" s="113">
        <v>0</v>
      </c>
      <c r="I43" s="115">
        <v>0</v>
      </c>
    </row>
    <row r="44" spans="1:9" ht="15" hidden="1" customHeight="1" x14ac:dyDescent="0.25">
      <c r="A44" s="111">
        <v>42</v>
      </c>
      <c r="B44" s="112" t="s">
        <v>171</v>
      </c>
      <c r="C44" s="112" t="s">
        <v>176</v>
      </c>
      <c r="D44" s="113">
        <v>15</v>
      </c>
      <c r="E44" s="114">
        <v>11</v>
      </c>
      <c r="F44" s="113">
        <v>2</v>
      </c>
      <c r="G44" s="114">
        <v>1</v>
      </c>
      <c r="H44" s="113">
        <v>0</v>
      </c>
      <c r="I44" s="115">
        <v>0</v>
      </c>
    </row>
    <row r="45" spans="1:9" ht="15" hidden="1" customHeight="1" x14ac:dyDescent="0.25">
      <c r="A45" s="111">
        <v>43</v>
      </c>
      <c r="B45" s="112" t="s">
        <v>177</v>
      </c>
      <c r="C45" s="112" t="s">
        <v>178</v>
      </c>
      <c r="D45" s="113">
        <v>4</v>
      </c>
      <c r="E45" s="114">
        <v>0</v>
      </c>
      <c r="F45" s="113">
        <v>0</v>
      </c>
      <c r="G45" s="114">
        <v>0</v>
      </c>
      <c r="H45" s="113">
        <v>0</v>
      </c>
      <c r="I45" s="115">
        <v>0</v>
      </c>
    </row>
    <row r="46" spans="1:9" ht="15" hidden="1" customHeight="1" x14ac:dyDescent="0.25">
      <c r="A46" s="111">
        <v>44</v>
      </c>
      <c r="B46" s="112" t="s">
        <v>177</v>
      </c>
      <c r="C46" s="112" t="s">
        <v>179</v>
      </c>
      <c r="D46" s="113">
        <v>194</v>
      </c>
      <c r="E46" s="114">
        <v>186</v>
      </c>
      <c r="F46" s="113">
        <v>113</v>
      </c>
      <c r="G46" s="114">
        <v>71</v>
      </c>
      <c r="H46" s="113">
        <v>35</v>
      </c>
      <c r="I46" s="115">
        <v>18.041237113402062</v>
      </c>
    </row>
    <row r="47" spans="1:9" ht="15" hidden="1" customHeight="1" x14ac:dyDescent="0.25">
      <c r="A47" s="111">
        <v>45</v>
      </c>
      <c r="B47" s="112" t="s">
        <v>177</v>
      </c>
      <c r="C47" s="112" t="s">
        <v>180</v>
      </c>
      <c r="D47" s="113">
        <v>119</v>
      </c>
      <c r="E47" s="114">
        <v>110</v>
      </c>
      <c r="F47" s="113">
        <v>51</v>
      </c>
      <c r="G47" s="114">
        <v>25</v>
      </c>
      <c r="H47" s="113">
        <v>9</v>
      </c>
      <c r="I47" s="115">
        <v>7.5630252100840334</v>
      </c>
    </row>
    <row r="48" spans="1:9" ht="15" hidden="1" customHeight="1" x14ac:dyDescent="0.25">
      <c r="A48" s="111">
        <v>46</v>
      </c>
      <c r="B48" s="112" t="s">
        <v>177</v>
      </c>
      <c r="C48" s="112" t="s">
        <v>181</v>
      </c>
      <c r="D48" s="113">
        <v>12</v>
      </c>
      <c r="E48" s="114">
        <v>10</v>
      </c>
      <c r="F48" s="113">
        <v>2</v>
      </c>
      <c r="G48" s="114">
        <v>1</v>
      </c>
      <c r="H48" s="113">
        <v>0</v>
      </c>
      <c r="I48" s="115">
        <v>0</v>
      </c>
    </row>
    <row r="49" spans="1:9" ht="15" hidden="1" customHeight="1" x14ac:dyDescent="0.25">
      <c r="A49" s="111">
        <v>47</v>
      </c>
      <c r="B49" s="112" t="s">
        <v>182</v>
      </c>
      <c r="C49" s="112" t="s">
        <v>183</v>
      </c>
      <c r="D49" s="113">
        <v>100</v>
      </c>
      <c r="E49" s="114">
        <v>90</v>
      </c>
      <c r="F49" s="113">
        <v>46</v>
      </c>
      <c r="G49" s="114">
        <v>21</v>
      </c>
      <c r="H49" s="113">
        <v>5</v>
      </c>
      <c r="I49" s="115">
        <v>5</v>
      </c>
    </row>
    <row r="50" spans="1:9" ht="15" hidden="1" customHeight="1" x14ac:dyDescent="0.25">
      <c r="A50" s="111">
        <v>48</v>
      </c>
      <c r="B50" s="112" t="s">
        <v>182</v>
      </c>
      <c r="C50" s="112" t="s">
        <v>184</v>
      </c>
      <c r="D50" s="113">
        <v>24</v>
      </c>
      <c r="E50" s="114">
        <v>22</v>
      </c>
      <c r="F50" s="113">
        <v>10</v>
      </c>
      <c r="G50" s="114">
        <v>5</v>
      </c>
      <c r="H50" s="113">
        <v>0</v>
      </c>
      <c r="I50" s="115">
        <v>0</v>
      </c>
    </row>
    <row r="51" spans="1:9" ht="15" hidden="1" customHeight="1" x14ac:dyDescent="0.25">
      <c r="A51" s="111">
        <v>49</v>
      </c>
      <c r="B51" s="112" t="s">
        <v>182</v>
      </c>
      <c r="C51" s="112" t="s">
        <v>185</v>
      </c>
      <c r="D51" s="113">
        <v>5</v>
      </c>
      <c r="E51" s="114">
        <v>2</v>
      </c>
      <c r="F51" s="113">
        <v>1</v>
      </c>
      <c r="G51" s="114">
        <v>0</v>
      </c>
      <c r="H51" s="113">
        <v>0</v>
      </c>
      <c r="I51" s="115">
        <v>0</v>
      </c>
    </row>
    <row r="52" spans="1:9" ht="15" hidden="1" customHeight="1" x14ac:dyDescent="0.25">
      <c r="A52" s="111">
        <v>50</v>
      </c>
      <c r="B52" s="112" t="s">
        <v>182</v>
      </c>
      <c r="C52" s="112" t="s">
        <v>186</v>
      </c>
      <c r="D52" s="113">
        <v>74</v>
      </c>
      <c r="E52" s="114">
        <v>71</v>
      </c>
      <c r="F52" s="113">
        <v>38</v>
      </c>
      <c r="G52" s="114">
        <v>13</v>
      </c>
      <c r="H52" s="113">
        <v>3</v>
      </c>
      <c r="I52" s="115">
        <v>4.0540540540540544</v>
      </c>
    </row>
    <row r="53" spans="1:9" ht="15" hidden="1" customHeight="1" x14ac:dyDescent="0.25">
      <c r="A53" s="111">
        <v>51</v>
      </c>
      <c r="B53" s="112" t="s">
        <v>182</v>
      </c>
      <c r="C53" s="112" t="s">
        <v>187</v>
      </c>
      <c r="D53" s="113">
        <v>9</v>
      </c>
      <c r="E53" s="114">
        <v>9</v>
      </c>
      <c r="F53" s="113">
        <v>7</v>
      </c>
      <c r="G53" s="114">
        <v>5</v>
      </c>
      <c r="H53" s="113">
        <v>1</v>
      </c>
      <c r="I53" s="115">
        <v>11.111111111111111</v>
      </c>
    </row>
    <row r="54" spans="1:9" ht="15" hidden="1" customHeight="1" x14ac:dyDescent="0.25">
      <c r="A54" s="111">
        <v>52</v>
      </c>
      <c r="B54" s="112" t="s">
        <v>188</v>
      </c>
      <c r="C54" s="112" t="s">
        <v>189</v>
      </c>
      <c r="D54" s="113">
        <v>15</v>
      </c>
      <c r="E54" s="114">
        <v>11</v>
      </c>
      <c r="F54" s="113">
        <v>2</v>
      </c>
      <c r="G54" s="114">
        <v>1</v>
      </c>
      <c r="H54" s="113">
        <v>0</v>
      </c>
      <c r="I54" s="115">
        <v>0</v>
      </c>
    </row>
    <row r="55" spans="1:9" ht="15" hidden="1" customHeight="1" x14ac:dyDescent="0.25">
      <c r="A55" s="111">
        <v>53</v>
      </c>
      <c r="B55" s="112" t="s">
        <v>188</v>
      </c>
      <c r="C55" s="112" t="s">
        <v>190</v>
      </c>
      <c r="D55" s="113">
        <v>53</v>
      </c>
      <c r="E55" s="114">
        <v>49</v>
      </c>
      <c r="F55" s="113">
        <v>35</v>
      </c>
      <c r="G55" s="114">
        <v>17</v>
      </c>
      <c r="H55" s="113">
        <v>4</v>
      </c>
      <c r="I55" s="115">
        <v>7.5471698113207548</v>
      </c>
    </row>
    <row r="56" spans="1:9" ht="15" hidden="1" customHeight="1" x14ac:dyDescent="0.25">
      <c r="A56" s="111">
        <v>54</v>
      </c>
      <c r="B56" s="112" t="s">
        <v>188</v>
      </c>
      <c r="C56" s="112" t="s">
        <v>191</v>
      </c>
      <c r="D56" s="113">
        <v>19</v>
      </c>
      <c r="E56" s="114">
        <v>19</v>
      </c>
      <c r="F56" s="113">
        <v>3</v>
      </c>
      <c r="G56" s="114">
        <v>0</v>
      </c>
      <c r="H56" s="113">
        <v>0</v>
      </c>
      <c r="I56" s="115">
        <v>0</v>
      </c>
    </row>
    <row r="57" spans="1:9" ht="15" hidden="1" customHeight="1" x14ac:dyDescent="0.25">
      <c r="A57" s="111">
        <v>55</v>
      </c>
      <c r="B57" s="112" t="s">
        <v>188</v>
      </c>
      <c r="C57" s="112" t="s">
        <v>192</v>
      </c>
      <c r="D57" s="113">
        <v>2</v>
      </c>
      <c r="E57" s="114">
        <v>2</v>
      </c>
      <c r="F57" s="113">
        <v>1</v>
      </c>
      <c r="G57" s="114">
        <v>0</v>
      </c>
      <c r="H57" s="113">
        <v>0</v>
      </c>
      <c r="I57" s="115">
        <v>0</v>
      </c>
    </row>
    <row r="58" spans="1:9" ht="15" hidden="1" customHeight="1" x14ac:dyDescent="0.25">
      <c r="A58" s="111">
        <v>56</v>
      </c>
      <c r="B58" s="112" t="s">
        <v>188</v>
      </c>
      <c r="C58" s="112" t="s">
        <v>193</v>
      </c>
      <c r="D58" s="113">
        <v>168</v>
      </c>
      <c r="E58" s="114">
        <v>160</v>
      </c>
      <c r="F58" s="113">
        <v>95</v>
      </c>
      <c r="G58" s="114">
        <v>53</v>
      </c>
      <c r="H58" s="113">
        <v>21</v>
      </c>
      <c r="I58" s="115">
        <v>12.5</v>
      </c>
    </row>
    <row r="59" spans="1:9" ht="15" hidden="1" customHeight="1" x14ac:dyDescent="0.25">
      <c r="A59" s="111">
        <v>57</v>
      </c>
      <c r="B59" s="112" t="s">
        <v>188</v>
      </c>
      <c r="C59" s="112" t="s">
        <v>194</v>
      </c>
      <c r="D59" s="113">
        <v>35</v>
      </c>
      <c r="E59" s="114">
        <v>31</v>
      </c>
      <c r="F59" s="113">
        <v>10</v>
      </c>
      <c r="G59" s="114">
        <v>7</v>
      </c>
      <c r="H59" s="113">
        <v>4</v>
      </c>
      <c r="I59" s="115">
        <v>11.428571428571429</v>
      </c>
    </row>
    <row r="60" spans="1:9" ht="15" hidden="1" customHeight="1" x14ac:dyDescent="0.25">
      <c r="A60" s="111">
        <v>58</v>
      </c>
      <c r="B60" s="112" t="s">
        <v>195</v>
      </c>
      <c r="C60" s="112" t="s">
        <v>196</v>
      </c>
      <c r="D60" s="113">
        <v>34</v>
      </c>
      <c r="E60" s="114">
        <v>31</v>
      </c>
      <c r="F60" s="113">
        <v>17</v>
      </c>
      <c r="G60" s="114">
        <v>10</v>
      </c>
      <c r="H60" s="113">
        <v>7</v>
      </c>
      <c r="I60" s="115">
        <v>20.588235294117645</v>
      </c>
    </row>
    <row r="61" spans="1:9" ht="15" hidden="1" customHeight="1" x14ac:dyDescent="0.25">
      <c r="A61" s="111">
        <v>59</v>
      </c>
      <c r="B61" s="112" t="s">
        <v>195</v>
      </c>
      <c r="C61" s="112" t="s">
        <v>197</v>
      </c>
      <c r="D61" s="113">
        <v>1</v>
      </c>
      <c r="E61" s="114">
        <v>1</v>
      </c>
      <c r="F61" s="113">
        <v>0</v>
      </c>
      <c r="G61" s="114">
        <v>0</v>
      </c>
      <c r="H61" s="113">
        <v>0</v>
      </c>
      <c r="I61" s="115">
        <v>0</v>
      </c>
    </row>
    <row r="62" spans="1:9" ht="15" hidden="1" customHeight="1" x14ac:dyDescent="0.25">
      <c r="A62" s="111">
        <v>60</v>
      </c>
      <c r="B62" s="112" t="s">
        <v>195</v>
      </c>
      <c r="C62" s="112" t="s">
        <v>198</v>
      </c>
      <c r="D62" s="113">
        <v>172</v>
      </c>
      <c r="E62" s="114">
        <v>157</v>
      </c>
      <c r="F62" s="113">
        <v>80</v>
      </c>
      <c r="G62" s="114">
        <v>37</v>
      </c>
      <c r="H62" s="113">
        <v>14</v>
      </c>
      <c r="I62" s="115">
        <v>8.1395348837209305</v>
      </c>
    </row>
    <row r="63" spans="1:9" ht="15" hidden="1" customHeight="1" x14ac:dyDescent="0.25">
      <c r="A63" s="111">
        <v>61</v>
      </c>
      <c r="B63" s="112" t="s">
        <v>195</v>
      </c>
      <c r="C63" s="112" t="s">
        <v>199</v>
      </c>
      <c r="D63" s="113">
        <v>48</v>
      </c>
      <c r="E63" s="114">
        <v>45</v>
      </c>
      <c r="F63" s="113">
        <v>29</v>
      </c>
      <c r="G63" s="114">
        <v>17</v>
      </c>
      <c r="H63" s="113">
        <v>7</v>
      </c>
      <c r="I63" s="115">
        <v>14.583333333333334</v>
      </c>
    </row>
    <row r="64" spans="1:9" ht="15" hidden="1" customHeight="1" x14ac:dyDescent="0.25">
      <c r="A64" s="111">
        <v>62</v>
      </c>
      <c r="B64" s="112" t="s">
        <v>195</v>
      </c>
      <c r="C64" s="112" t="s">
        <v>200</v>
      </c>
      <c r="D64" s="113">
        <v>29</v>
      </c>
      <c r="E64" s="114">
        <v>26</v>
      </c>
      <c r="F64" s="113">
        <v>16</v>
      </c>
      <c r="G64" s="114">
        <v>8</v>
      </c>
      <c r="H64" s="113">
        <v>2</v>
      </c>
      <c r="I64" s="115">
        <v>6.8965517241379306</v>
      </c>
    </row>
    <row r="65" spans="1:9" ht="15" hidden="1" customHeight="1" x14ac:dyDescent="0.25">
      <c r="A65" s="111">
        <v>63</v>
      </c>
      <c r="B65" s="112" t="s">
        <v>201</v>
      </c>
      <c r="C65" s="112" t="s">
        <v>202</v>
      </c>
      <c r="D65" s="113">
        <v>15</v>
      </c>
      <c r="E65" s="114">
        <v>15</v>
      </c>
      <c r="F65" s="113">
        <v>9</v>
      </c>
      <c r="G65" s="114">
        <v>6</v>
      </c>
      <c r="H65" s="113">
        <v>5</v>
      </c>
      <c r="I65" s="115">
        <v>33.333333333333329</v>
      </c>
    </row>
    <row r="66" spans="1:9" ht="15" hidden="1" customHeight="1" x14ac:dyDescent="0.25">
      <c r="A66" s="111">
        <v>64</v>
      </c>
      <c r="B66" s="112" t="s">
        <v>201</v>
      </c>
      <c r="C66" s="112" t="s">
        <v>203</v>
      </c>
      <c r="D66" s="113">
        <v>66</v>
      </c>
      <c r="E66" s="114">
        <v>62</v>
      </c>
      <c r="F66" s="113">
        <v>37</v>
      </c>
      <c r="G66" s="114">
        <v>26</v>
      </c>
      <c r="H66" s="113">
        <v>8</v>
      </c>
      <c r="I66" s="115">
        <v>12.121212121212121</v>
      </c>
    </row>
    <row r="67" spans="1:9" ht="15" hidden="1" customHeight="1" x14ac:dyDescent="0.25">
      <c r="A67" s="111">
        <v>65</v>
      </c>
      <c r="B67" s="112" t="s">
        <v>201</v>
      </c>
      <c r="C67" s="112" t="s">
        <v>204</v>
      </c>
      <c r="D67" s="113">
        <v>3</v>
      </c>
      <c r="E67" s="114">
        <v>3</v>
      </c>
      <c r="F67" s="113">
        <v>1</v>
      </c>
      <c r="G67" s="114">
        <v>0</v>
      </c>
      <c r="H67" s="113">
        <v>0</v>
      </c>
      <c r="I67" s="115">
        <v>0</v>
      </c>
    </row>
    <row r="68" spans="1:9" ht="15" hidden="1" customHeight="1" x14ac:dyDescent="0.25">
      <c r="A68" s="111">
        <v>66</v>
      </c>
      <c r="B68" s="112" t="s">
        <v>205</v>
      </c>
      <c r="C68" s="112" t="s">
        <v>206</v>
      </c>
      <c r="D68" s="113">
        <v>23</v>
      </c>
      <c r="E68" s="114">
        <v>20</v>
      </c>
      <c r="F68" s="113">
        <v>9</v>
      </c>
      <c r="G68" s="114">
        <v>0</v>
      </c>
      <c r="H68" s="113">
        <v>0</v>
      </c>
      <c r="I68" s="115">
        <v>0</v>
      </c>
    </row>
    <row r="69" spans="1:9" ht="15" hidden="1" customHeight="1" x14ac:dyDescent="0.25">
      <c r="A69" s="111">
        <v>67</v>
      </c>
      <c r="B69" s="112" t="s">
        <v>205</v>
      </c>
      <c r="C69" s="112" t="s">
        <v>207</v>
      </c>
      <c r="D69" s="113">
        <v>31</v>
      </c>
      <c r="E69" s="114">
        <v>31</v>
      </c>
      <c r="F69" s="113">
        <v>12</v>
      </c>
      <c r="G69" s="114">
        <v>4</v>
      </c>
      <c r="H69" s="113">
        <v>2</v>
      </c>
      <c r="I69" s="115">
        <v>6.4516129032258061</v>
      </c>
    </row>
    <row r="70" spans="1:9" ht="15" hidden="1" customHeight="1" x14ac:dyDescent="0.25">
      <c r="A70" s="111">
        <v>68</v>
      </c>
      <c r="B70" s="112" t="s">
        <v>205</v>
      </c>
      <c r="C70" s="112" t="s">
        <v>208</v>
      </c>
      <c r="D70" s="113">
        <v>148</v>
      </c>
      <c r="E70" s="114">
        <v>139</v>
      </c>
      <c r="F70" s="113">
        <v>67</v>
      </c>
      <c r="G70" s="114">
        <v>30</v>
      </c>
      <c r="H70" s="113">
        <v>7</v>
      </c>
      <c r="I70" s="115">
        <v>4.7297297297297298</v>
      </c>
    </row>
    <row r="71" spans="1:9" ht="15" hidden="1" customHeight="1" x14ac:dyDescent="0.25">
      <c r="A71" s="111">
        <v>69</v>
      </c>
      <c r="B71" s="112" t="s">
        <v>205</v>
      </c>
      <c r="C71" s="112" t="s">
        <v>209</v>
      </c>
      <c r="D71" s="113">
        <v>29</v>
      </c>
      <c r="E71" s="114">
        <v>25</v>
      </c>
      <c r="F71" s="113">
        <v>7</v>
      </c>
      <c r="G71" s="114">
        <v>5</v>
      </c>
      <c r="H71" s="113">
        <v>1</v>
      </c>
      <c r="I71" s="115">
        <v>3.4482758620689653</v>
      </c>
    </row>
    <row r="72" spans="1:9" ht="15" hidden="1" customHeight="1" x14ac:dyDescent="0.25">
      <c r="A72" s="111">
        <v>70</v>
      </c>
      <c r="B72" s="112" t="s">
        <v>205</v>
      </c>
      <c r="C72" s="112" t="s">
        <v>210</v>
      </c>
      <c r="D72" s="113">
        <v>39</v>
      </c>
      <c r="E72" s="114">
        <v>38</v>
      </c>
      <c r="F72" s="113">
        <v>27</v>
      </c>
      <c r="G72" s="114">
        <v>16</v>
      </c>
      <c r="H72" s="113">
        <v>8</v>
      </c>
      <c r="I72" s="115">
        <v>20.512820512820511</v>
      </c>
    </row>
    <row r="73" spans="1:9" ht="15" hidden="1" customHeight="1" x14ac:dyDescent="0.25">
      <c r="A73" s="111">
        <v>71</v>
      </c>
      <c r="B73" s="112" t="s">
        <v>205</v>
      </c>
      <c r="C73" s="112" t="s">
        <v>211</v>
      </c>
      <c r="D73" s="113">
        <v>28</v>
      </c>
      <c r="E73" s="114">
        <v>23</v>
      </c>
      <c r="F73" s="113">
        <v>3</v>
      </c>
      <c r="G73" s="114">
        <v>1</v>
      </c>
      <c r="H73" s="113">
        <v>0</v>
      </c>
      <c r="I73" s="115">
        <v>0</v>
      </c>
    </row>
    <row r="74" spans="1:9" ht="15" hidden="1" customHeight="1" x14ac:dyDescent="0.25">
      <c r="A74" s="111">
        <v>72</v>
      </c>
      <c r="B74" s="112" t="s">
        <v>205</v>
      </c>
      <c r="C74" s="112" t="s">
        <v>212</v>
      </c>
      <c r="D74" s="113">
        <v>43</v>
      </c>
      <c r="E74" s="114">
        <v>43</v>
      </c>
      <c r="F74" s="113">
        <v>21</v>
      </c>
      <c r="G74" s="114">
        <v>10</v>
      </c>
      <c r="H74" s="113">
        <v>5</v>
      </c>
      <c r="I74" s="115">
        <v>11.627906976744185</v>
      </c>
    </row>
    <row r="75" spans="1:9" ht="15" hidden="1" customHeight="1" x14ac:dyDescent="0.25">
      <c r="A75" s="111">
        <v>73</v>
      </c>
      <c r="B75" s="112" t="s">
        <v>205</v>
      </c>
      <c r="C75" s="112" t="s">
        <v>213</v>
      </c>
      <c r="D75" s="113">
        <v>33</v>
      </c>
      <c r="E75" s="114">
        <v>30</v>
      </c>
      <c r="F75" s="113">
        <v>14</v>
      </c>
      <c r="G75" s="114">
        <v>6</v>
      </c>
      <c r="H75" s="113">
        <v>3</v>
      </c>
      <c r="I75" s="115">
        <v>9.0909090909090917</v>
      </c>
    </row>
    <row r="76" spans="1:9" ht="15" hidden="1" customHeight="1" x14ac:dyDescent="0.25">
      <c r="A76" s="111">
        <v>74</v>
      </c>
      <c r="B76" s="112" t="s">
        <v>205</v>
      </c>
      <c r="C76" s="112" t="s">
        <v>214</v>
      </c>
      <c r="D76" s="113">
        <v>78</v>
      </c>
      <c r="E76" s="114">
        <v>77</v>
      </c>
      <c r="F76" s="113">
        <v>51</v>
      </c>
      <c r="G76" s="114">
        <v>29</v>
      </c>
      <c r="H76" s="113">
        <v>17</v>
      </c>
      <c r="I76" s="115">
        <v>21.794871794871796</v>
      </c>
    </row>
    <row r="77" spans="1:9" ht="15" hidden="1" customHeight="1" x14ac:dyDescent="0.25">
      <c r="A77" s="111">
        <v>75</v>
      </c>
      <c r="B77" s="112" t="s">
        <v>205</v>
      </c>
      <c r="C77" s="112" t="s">
        <v>215</v>
      </c>
      <c r="D77" s="113">
        <v>18</v>
      </c>
      <c r="E77" s="114">
        <v>16</v>
      </c>
      <c r="F77" s="113">
        <v>8</v>
      </c>
      <c r="G77" s="114">
        <v>3</v>
      </c>
      <c r="H77" s="113">
        <v>1</v>
      </c>
      <c r="I77" s="115">
        <v>5.5555555555555554</v>
      </c>
    </row>
    <row r="78" spans="1:9" ht="15" hidden="1" customHeight="1" x14ac:dyDescent="0.25">
      <c r="A78" s="111">
        <v>76</v>
      </c>
      <c r="B78" s="112" t="s">
        <v>205</v>
      </c>
      <c r="C78" s="112" t="s">
        <v>216</v>
      </c>
      <c r="D78" s="113">
        <v>45</v>
      </c>
      <c r="E78" s="114">
        <v>41</v>
      </c>
      <c r="F78" s="113">
        <v>18</v>
      </c>
      <c r="G78" s="114">
        <v>10</v>
      </c>
      <c r="H78" s="113">
        <v>4</v>
      </c>
      <c r="I78" s="115">
        <v>8.8888888888888893</v>
      </c>
    </row>
    <row r="79" spans="1:9" ht="15" hidden="1" customHeight="1" x14ac:dyDescent="0.25">
      <c r="A79" s="111">
        <v>77</v>
      </c>
      <c r="B79" s="112" t="s">
        <v>205</v>
      </c>
      <c r="C79" s="112" t="s">
        <v>217</v>
      </c>
      <c r="D79" s="113">
        <v>29</v>
      </c>
      <c r="E79" s="114">
        <v>27</v>
      </c>
      <c r="F79" s="113">
        <v>9</v>
      </c>
      <c r="G79" s="114">
        <v>5</v>
      </c>
      <c r="H79" s="113">
        <v>3</v>
      </c>
      <c r="I79" s="115">
        <v>10.344827586206897</v>
      </c>
    </row>
    <row r="80" spans="1:9" ht="15" hidden="1" customHeight="1" x14ac:dyDescent="0.25">
      <c r="A80" s="111">
        <v>78</v>
      </c>
      <c r="B80" s="112" t="s">
        <v>205</v>
      </c>
      <c r="C80" s="112" t="s">
        <v>218</v>
      </c>
      <c r="D80" s="113">
        <v>65</v>
      </c>
      <c r="E80" s="114">
        <v>59</v>
      </c>
      <c r="F80" s="113">
        <v>17</v>
      </c>
      <c r="G80" s="114">
        <v>6</v>
      </c>
      <c r="H80" s="113">
        <v>1</v>
      </c>
      <c r="I80" s="115">
        <v>1.5384615384615385</v>
      </c>
    </row>
    <row r="81" spans="1:9" ht="15" hidden="1" customHeight="1" x14ac:dyDescent="0.25">
      <c r="A81" s="111">
        <v>79</v>
      </c>
      <c r="B81" s="112" t="s">
        <v>205</v>
      </c>
      <c r="C81" s="112" t="s">
        <v>219</v>
      </c>
      <c r="D81" s="113">
        <v>198</v>
      </c>
      <c r="E81" s="114">
        <v>198</v>
      </c>
      <c r="F81" s="113">
        <v>142</v>
      </c>
      <c r="G81" s="114">
        <v>93</v>
      </c>
      <c r="H81" s="113">
        <v>32</v>
      </c>
      <c r="I81" s="115">
        <v>16.161616161616163</v>
      </c>
    </row>
    <row r="82" spans="1:9" ht="15" hidden="1" customHeight="1" x14ac:dyDescent="0.25">
      <c r="A82" s="111">
        <v>80</v>
      </c>
      <c r="B82" s="112" t="s">
        <v>205</v>
      </c>
      <c r="C82" s="112" t="s">
        <v>220</v>
      </c>
      <c r="D82" s="113">
        <v>194</v>
      </c>
      <c r="E82" s="114">
        <v>187</v>
      </c>
      <c r="F82" s="113">
        <v>106</v>
      </c>
      <c r="G82" s="114">
        <v>55</v>
      </c>
      <c r="H82" s="113">
        <v>27</v>
      </c>
      <c r="I82" s="115">
        <v>13.917525773195877</v>
      </c>
    </row>
    <row r="83" spans="1:9" ht="15" hidden="1" customHeight="1" x14ac:dyDescent="0.25">
      <c r="A83" s="111">
        <v>81</v>
      </c>
      <c r="B83" s="112" t="s">
        <v>205</v>
      </c>
      <c r="C83" s="112" t="s">
        <v>221</v>
      </c>
      <c r="D83" s="113">
        <v>24</v>
      </c>
      <c r="E83" s="114">
        <v>18</v>
      </c>
      <c r="F83" s="113">
        <v>8</v>
      </c>
      <c r="G83" s="114">
        <v>2</v>
      </c>
      <c r="H83" s="113">
        <v>0</v>
      </c>
      <c r="I83" s="115">
        <v>0</v>
      </c>
    </row>
    <row r="84" spans="1:9" ht="15" hidden="1" customHeight="1" x14ac:dyDescent="0.25">
      <c r="A84" s="111">
        <v>82</v>
      </c>
      <c r="B84" s="112" t="s">
        <v>205</v>
      </c>
      <c r="C84" s="112" t="s">
        <v>222</v>
      </c>
      <c r="D84" s="113">
        <v>31</v>
      </c>
      <c r="E84" s="114">
        <v>26</v>
      </c>
      <c r="F84" s="113">
        <v>12</v>
      </c>
      <c r="G84" s="114">
        <v>4</v>
      </c>
      <c r="H84" s="113">
        <v>2</v>
      </c>
      <c r="I84" s="115">
        <v>6.4516129032258061</v>
      </c>
    </row>
    <row r="85" spans="1:9" ht="15" hidden="1" customHeight="1" x14ac:dyDescent="0.25">
      <c r="A85" s="111">
        <v>83</v>
      </c>
      <c r="B85" s="112" t="s">
        <v>205</v>
      </c>
      <c r="C85" s="112" t="s">
        <v>223</v>
      </c>
      <c r="D85" s="113">
        <v>38</v>
      </c>
      <c r="E85" s="114">
        <v>38</v>
      </c>
      <c r="F85" s="113">
        <v>15</v>
      </c>
      <c r="G85" s="114">
        <v>7</v>
      </c>
      <c r="H85" s="113">
        <v>2</v>
      </c>
      <c r="I85" s="115">
        <v>5.2631578947368416</v>
      </c>
    </row>
    <row r="86" spans="1:9" ht="15" hidden="1" customHeight="1" x14ac:dyDescent="0.25">
      <c r="A86" s="111">
        <v>84</v>
      </c>
      <c r="B86" s="112" t="s">
        <v>205</v>
      </c>
      <c r="C86" s="112" t="s">
        <v>224</v>
      </c>
      <c r="D86" s="113">
        <v>76</v>
      </c>
      <c r="E86" s="114">
        <v>76</v>
      </c>
      <c r="F86" s="113">
        <v>73</v>
      </c>
      <c r="G86" s="114">
        <v>58</v>
      </c>
      <c r="H86" s="113">
        <v>34</v>
      </c>
      <c r="I86" s="115">
        <v>44.736842105263158</v>
      </c>
    </row>
    <row r="87" spans="1:9" ht="15" hidden="1" customHeight="1" x14ac:dyDescent="0.25">
      <c r="A87" s="111">
        <v>85</v>
      </c>
      <c r="B87" s="112" t="s">
        <v>205</v>
      </c>
      <c r="C87" s="112" t="s">
        <v>225</v>
      </c>
      <c r="D87" s="113">
        <v>45</v>
      </c>
      <c r="E87" s="114">
        <v>44</v>
      </c>
      <c r="F87" s="113">
        <v>16</v>
      </c>
      <c r="G87" s="114">
        <v>10</v>
      </c>
      <c r="H87" s="113">
        <v>2</v>
      </c>
      <c r="I87" s="115">
        <v>4.4444444444444446</v>
      </c>
    </row>
    <row r="88" spans="1:9" ht="15" hidden="1" customHeight="1" x14ac:dyDescent="0.25">
      <c r="A88" s="111">
        <v>86</v>
      </c>
      <c r="B88" s="112" t="s">
        <v>205</v>
      </c>
      <c r="C88" s="112" t="s">
        <v>226</v>
      </c>
      <c r="D88" s="113">
        <v>91</v>
      </c>
      <c r="E88" s="114">
        <v>88</v>
      </c>
      <c r="F88" s="113">
        <v>47</v>
      </c>
      <c r="G88" s="114">
        <v>26</v>
      </c>
      <c r="H88" s="113">
        <v>9</v>
      </c>
      <c r="I88" s="115">
        <v>9.8901098901098905</v>
      </c>
    </row>
    <row r="89" spans="1:9" ht="15" hidden="1" customHeight="1" x14ac:dyDescent="0.25">
      <c r="A89" s="111">
        <v>87</v>
      </c>
      <c r="B89" s="112" t="s">
        <v>205</v>
      </c>
      <c r="C89" s="112" t="s">
        <v>227</v>
      </c>
      <c r="D89" s="113">
        <v>174</v>
      </c>
      <c r="E89" s="114">
        <v>173</v>
      </c>
      <c r="F89" s="113">
        <v>136</v>
      </c>
      <c r="G89" s="114">
        <v>81</v>
      </c>
      <c r="H89" s="113">
        <v>36</v>
      </c>
      <c r="I89" s="115">
        <v>20.689655172413794</v>
      </c>
    </row>
    <row r="90" spans="1:9" ht="15" hidden="1" customHeight="1" x14ac:dyDescent="0.25">
      <c r="A90" s="111">
        <v>88</v>
      </c>
      <c r="B90" s="112" t="s">
        <v>205</v>
      </c>
      <c r="C90" s="112" t="s">
        <v>228</v>
      </c>
      <c r="D90" s="113">
        <v>17</v>
      </c>
      <c r="E90" s="114">
        <v>16</v>
      </c>
      <c r="F90" s="113">
        <v>6</v>
      </c>
      <c r="G90" s="114">
        <v>2</v>
      </c>
      <c r="H90" s="113">
        <v>0</v>
      </c>
      <c r="I90" s="115">
        <v>0</v>
      </c>
    </row>
    <row r="91" spans="1:9" ht="15" hidden="1" customHeight="1" x14ac:dyDescent="0.25">
      <c r="A91" s="111">
        <v>89</v>
      </c>
      <c r="B91" s="112" t="s">
        <v>205</v>
      </c>
      <c r="C91" s="112" t="s">
        <v>229</v>
      </c>
      <c r="D91" s="113">
        <v>29</v>
      </c>
      <c r="E91" s="114">
        <v>29</v>
      </c>
      <c r="F91" s="113">
        <v>14</v>
      </c>
      <c r="G91" s="114">
        <v>7</v>
      </c>
      <c r="H91" s="113">
        <v>4</v>
      </c>
      <c r="I91" s="115">
        <v>13.793103448275861</v>
      </c>
    </row>
    <row r="92" spans="1:9" ht="15" hidden="1" customHeight="1" x14ac:dyDescent="0.25">
      <c r="A92" s="111">
        <v>90</v>
      </c>
      <c r="B92" s="112" t="s">
        <v>205</v>
      </c>
      <c r="C92" s="112" t="s">
        <v>230</v>
      </c>
      <c r="D92" s="113">
        <v>8</v>
      </c>
      <c r="E92" s="114">
        <v>4</v>
      </c>
      <c r="F92" s="113">
        <v>1</v>
      </c>
      <c r="G92" s="114">
        <v>0</v>
      </c>
      <c r="H92" s="113">
        <v>0</v>
      </c>
      <c r="I92" s="115">
        <v>0</v>
      </c>
    </row>
    <row r="93" spans="1:9" ht="15" hidden="1" customHeight="1" x14ac:dyDescent="0.25">
      <c r="A93" s="111">
        <v>91</v>
      </c>
      <c r="B93" s="112" t="s">
        <v>205</v>
      </c>
      <c r="C93" s="112" t="s">
        <v>231</v>
      </c>
      <c r="D93" s="113">
        <v>73</v>
      </c>
      <c r="E93" s="114">
        <v>66</v>
      </c>
      <c r="F93" s="113">
        <v>22</v>
      </c>
      <c r="G93" s="114">
        <v>11</v>
      </c>
      <c r="H93" s="113">
        <v>1</v>
      </c>
      <c r="I93" s="115">
        <v>1.3698630136986301</v>
      </c>
    </row>
    <row r="94" spans="1:9" ht="15" hidden="1" customHeight="1" x14ac:dyDescent="0.25">
      <c r="A94" s="111">
        <v>92</v>
      </c>
      <c r="B94" s="112" t="s">
        <v>205</v>
      </c>
      <c r="C94" s="112" t="s">
        <v>232</v>
      </c>
      <c r="D94" s="113">
        <v>13</v>
      </c>
      <c r="E94" s="114">
        <v>12</v>
      </c>
      <c r="F94" s="113">
        <v>6</v>
      </c>
      <c r="G94" s="114">
        <v>1</v>
      </c>
      <c r="H94" s="113">
        <v>0</v>
      </c>
      <c r="I94" s="115">
        <v>0</v>
      </c>
    </row>
    <row r="95" spans="1:9" ht="15" hidden="1" customHeight="1" x14ac:dyDescent="0.25">
      <c r="A95" s="111">
        <v>93</v>
      </c>
      <c r="B95" s="112" t="s">
        <v>205</v>
      </c>
      <c r="C95" s="112" t="s">
        <v>233</v>
      </c>
      <c r="D95" s="113">
        <v>30</v>
      </c>
      <c r="E95" s="114">
        <v>25</v>
      </c>
      <c r="F95" s="113">
        <v>9</v>
      </c>
      <c r="G95" s="114">
        <v>4</v>
      </c>
      <c r="H95" s="113">
        <v>0</v>
      </c>
      <c r="I95" s="115">
        <v>0</v>
      </c>
    </row>
    <row r="96" spans="1:9" ht="15" hidden="1" customHeight="1" x14ac:dyDescent="0.25">
      <c r="A96" s="111">
        <v>94</v>
      </c>
      <c r="B96" s="112" t="s">
        <v>205</v>
      </c>
      <c r="C96" s="112" t="s">
        <v>234</v>
      </c>
      <c r="D96" s="113">
        <v>25</v>
      </c>
      <c r="E96" s="114">
        <v>23</v>
      </c>
      <c r="F96" s="113">
        <v>13</v>
      </c>
      <c r="G96" s="114">
        <v>7</v>
      </c>
      <c r="H96" s="113">
        <v>4</v>
      </c>
      <c r="I96" s="115">
        <v>16</v>
      </c>
    </row>
    <row r="97" spans="1:9" ht="15" hidden="1" customHeight="1" x14ac:dyDescent="0.25">
      <c r="A97" s="111">
        <v>95</v>
      </c>
      <c r="B97" s="112" t="s">
        <v>205</v>
      </c>
      <c r="C97" s="112" t="s">
        <v>235</v>
      </c>
      <c r="D97" s="113">
        <v>28</v>
      </c>
      <c r="E97" s="114">
        <v>26</v>
      </c>
      <c r="F97" s="113">
        <v>4</v>
      </c>
      <c r="G97" s="114">
        <v>0</v>
      </c>
      <c r="H97" s="113">
        <v>0</v>
      </c>
      <c r="I97" s="115">
        <v>0</v>
      </c>
    </row>
    <row r="98" spans="1:9" ht="15" hidden="1" customHeight="1" x14ac:dyDescent="0.25">
      <c r="A98" s="111">
        <v>96</v>
      </c>
      <c r="B98" s="112" t="s">
        <v>205</v>
      </c>
      <c r="C98" s="112" t="s">
        <v>236</v>
      </c>
      <c r="D98" s="113">
        <v>44</v>
      </c>
      <c r="E98" s="114">
        <v>43</v>
      </c>
      <c r="F98" s="113">
        <v>19</v>
      </c>
      <c r="G98" s="114">
        <v>10</v>
      </c>
      <c r="H98" s="113">
        <v>3</v>
      </c>
      <c r="I98" s="115">
        <v>6.8181818181818175</v>
      </c>
    </row>
    <row r="99" spans="1:9" ht="15" hidden="1" customHeight="1" x14ac:dyDescent="0.25">
      <c r="A99" s="111">
        <v>97</v>
      </c>
      <c r="B99" s="112" t="s">
        <v>205</v>
      </c>
      <c r="C99" s="112" t="s">
        <v>237</v>
      </c>
      <c r="D99" s="113">
        <v>51</v>
      </c>
      <c r="E99" s="114">
        <v>49</v>
      </c>
      <c r="F99" s="113">
        <v>18</v>
      </c>
      <c r="G99" s="114">
        <v>9</v>
      </c>
      <c r="H99" s="113">
        <v>3</v>
      </c>
      <c r="I99" s="115">
        <v>5.8823529411764701</v>
      </c>
    </row>
    <row r="100" spans="1:9" ht="15" hidden="1" customHeight="1" x14ac:dyDescent="0.25">
      <c r="A100" s="111">
        <v>98</v>
      </c>
      <c r="B100" s="112" t="s">
        <v>205</v>
      </c>
      <c r="C100" s="112" t="s">
        <v>238</v>
      </c>
      <c r="D100" s="113">
        <v>69</v>
      </c>
      <c r="E100" s="114">
        <v>68</v>
      </c>
      <c r="F100" s="113">
        <v>49</v>
      </c>
      <c r="G100" s="114">
        <v>26</v>
      </c>
      <c r="H100" s="113">
        <v>11</v>
      </c>
      <c r="I100" s="115">
        <v>15.942028985507244</v>
      </c>
    </row>
    <row r="101" spans="1:9" ht="15" hidden="1" customHeight="1" x14ac:dyDescent="0.25">
      <c r="A101" s="111">
        <v>99</v>
      </c>
      <c r="B101" s="112" t="s">
        <v>205</v>
      </c>
      <c r="C101" s="112" t="s">
        <v>239</v>
      </c>
      <c r="D101" s="113">
        <v>91</v>
      </c>
      <c r="E101" s="114">
        <v>90</v>
      </c>
      <c r="F101" s="113">
        <v>62</v>
      </c>
      <c r="G101" s="114">
        <v>32</v>
      </c>
      <c r="H101" s="113">
        <v>13</v>
      </c>
      <c r="I101" s="115">
        <v>14.285714285714285</v>
      </c>
    </row>
    <row r="102" spans="1:9" ht="15" hidden="1" customHeight="1" x14ac:dyDescent="0.25">
      <c r="A102" s="111">
        <v>100</v>
      </c>
      <c r="B102" s="112" t="s">
        <v>205</v>
      </c>
      <c r="C102" s="112" t="s">
        <v>240</v>
      </c>
      <c r="D102" s="113">
        <v>49</v>
      </c>
      <c r="E102" s="114">
        <v>43</v>
      </c>
      <c r="F102" s="113">
        <v>19</v>
      </c>
      <c r="G102" s="114">
        <v>10</v>
      </c>
      <c r="H102" s="113">
        <v>3</v>
      </c>
      <c r="I102" s="115">
        <v>6.1224489795918364</v>
      </c>
    </row>
    <row r="103" spans="1:9" ht="15" hidden="1" customHeight="1" x14ac:dyDescent="0.25">
      <c r="A103" s="111">
        <v>101</v>
      </c>
      <c r="B103" s="112" t="s">
        <v>205</v>
      </c>
      <c r="C103" s="112" t="s">
        <v>241</v>
      </c>
      <c r="D103" s="113">
        <v>37</v>
      </c>
      <c r="E103" s="114">
        <v>31</v>
      </c>
      <c r="F103" s="113">
        <v>7</v>
      </c>
      <c r="G103" s="114">
        <v>0</v>
      </c>
      <c r="H103" s="113">
        <v>0</v>
      </c>
      <c r="I103" s="115">
        <v>0</v>
      </c>
    </row>
    <row r="104" spans="1:9" ht="15" hidden="1" customHeight="1" x14ac:dyDescent="0.25">
      <c r="A104" s="111">
        <v>102</v>
      </c>
      <c r="B104" s="112" t="s">
        <v>205</v>
      </c>
      <c r="C104" s="112" t="s">
        <v>242</v>
      </c>
      <c r="D104" s="113">
        <v>108</v>
      </c>
      <c r="E104" s="114">
        <v>94</v>
      </c>
      <c r="F104" s="113">
        <v>49</v>
      </c>
      <c r="G104" s="114">
        <v>24</v>
      </c>
      <c r="H104" s="113">
        <v>11</v>
      </c>
      <c r="I104" s="115">
        <v>10.185185185185185</v>
      </c>
    </row>
    <row r="105" spans="1:9" ht="15" hidden="1" customHeight="1" x14ac:dyDescent="0.25">
      <c r="A105" s="111">
        <v>103</v>
      </c>
      <c r="B105" s="112" t="s">
        <v>205</v>
      </c>
      <c r="C105" s="112" t="s">
        <v>243</v>
      </c>
      <c r="D105" s="113">
        <v>27</v>
      </c>
      <c r="E105" s="114">
        <v>25</v>
      </c>
      <c r="F105" s="113">
        <v>4</v>
      </c>
      <c r="G105" s="114">
        <v>1</v>
      </c>
      <c r="H105" s="113">
        <v>0</v>
      </c>
      <c r="I105" s="115">
        <v>0</v>
      </c>
    </row>
    <row r="106" spans="1:9" ht="15" hidden="1" customHeight="1" x14ac:dyDescent="0.25">
      <c r="A106" s="111">
        <v>104</v>
      </c>
      <c r="B106" s="112" t="s">
        <v>205</v>
      </c>
      <c r="C106" s="112" t="s">
        <v>244</v>
      </c>
      <c r="D106" s="113">
        <v>31</v>
      </c>
      <c r="E106" s="114">
        <v>24</v>
      </c>
      <c r="F106" s="113">
        <v>7</v>
      </c>
      <c r="G106" s="114">
        <v>5</v>
      </c>
      <c r="H106" s="113">
        <v>1</v>
      </c>
      <c r="I106" s="115">
        <v>3.225806451612903</v>
      </c>
    </row>
    <row r="107" spans="1:9" ht="15" hidden="1" customHeight="1" x14ac:dyDescent="0.25">
      <c r="A107" s="111">
        <v>105</v>
      </c>
      <c r="B107" s="112" t="s">
        <v>205</v>
      </c>
      <c r="C107" s="112" t="s">
        <v>245</v>
      </c>
      <c r="D107" s="113">
        <v>250</v>
      </c>
      <c r="E107" s="114">
        <v>247</v>
      </c>
      <c r="F107" s="113">
        <v>150</v>
      </c>
      <c r="G107" s="114">
        <v>85</v>
      </c>
      <c r="H107" s="113">
        <v>30</v>
      </c>
      <c r="I107" s="115">
        <v>12</v>
      </c>
    </row>
    <row r="108" spans="1:9" ht="15" hidden="1" customHeight="1" x14ac:dyDescent="0.25">
      <c r="A108" s="111">
        <v>106</v>
      </c>
      <c r="B108" s="112" t="s">
        <v>205</v>
      </c>
      <c r="C108" s="112" t="s">
        <v>246</v>
      </c>
      <c r="D108" s="113">
        <v>32</v>
      </c>
      <c r="E108" s="114">
        <v>30</v>
      </c>
      <c r="F108" s="113">
        <v>7</v>
      </c>
      <c r="G108" s="114">
        <v>3</v>
      </c>
      <c r="H108" s="113">
        <v>2</v>
      </c>
      <c r="I108" s="115">
        <v>6.25</v>
      </c>
    </row>
    <row r="109" spans="1:9" ht="15" hidden="1" customHeight="1" x14ac:dyDescent="0.25">
      <c r="A109" s="111">
        <v>107</v>
      </c>
      <c r="B109" s="112" t="s">
        <v>205</v>
      </c>
      <c r="C109" s="112" t="s">
        <v>247</v>
      </c>
      <c r="D109" s="113">
        <v>40</v>
      </c>
      <c r="E109" s="114">
        <v>40</v>
      </c>
      <c r="F109" s="113">
        <v>23</v>
      </c>
      <c r="G109" s="114">
        <v>11</v>
      </c>
      <c r="H109" s="113">
        <v>4</v>
      </c>
      <c r="I109" s="115">
        <v>10</v>
      </c>
    </row>
    <row r="110" spans="1:9" ht="15" hidden="1" customHeight="1" x14ac:dyDescent="0.25">
      <c r="A110" s="111">
        <v>108</v>
      </c>
      <c r="B110" s="112" t="s">
        <v>205</v>
      </c>
      <c r="C110" s="112" t="s">
        <v>248</v>
      </c>
      <c r="D110" s="113">
        <v>67</v>
      </c>
      <c r="E110" s="114">
        <v>63</v>
      </c>
      <c r="F110" s="113">
        <v>25</v>
      </c>
      <c r="G110" s="114">
        <v>14</v>
      </c>
      <c r="H110" s="113">
        <v>4</v>
      </c>
      <c r="I110" s="115">
        <v>5.9701492537313428</v>
      </c>
    </row>
    <row r="111" spans="1:9" ht="15" hidden="1" customHeight="1" x14ac:dyDescent="0.25">
      <c r="A111" s="111">
        <v>109</v>
      </c>
      <c r="B111" s="112" t="s">
        <v>205</v>
      </c>
      <c r="C111" s="112" t="s">
        <v>249</v>
      </c>
      <c r="D111" s="113">
        <v>103</v>
      </c>
      <c r="E111" s="114">
        <v>101</v>
      </c>
      <c r="F111" s="113">
        <v>64</v>
      </c>
      <c r="G111" s="114">
        <v>35</v>
      </c>
      <c r="H111" s="113">
        <v>19</v>
      </c>
      <c r="I111" s="115">
        <v>18.446601941747574</v>
      </c>
    </row>
    <row r="112" spans="1:9" ht="15" hidden="1" customHeight="1" x14ac:dyDescent="0.25">
      <c r="A112" s="111">
        <v>110</v>
      </c>
      <c r="B112" s="112" t="s">
        <v>205</v>
      </c>
      <c r="C112" s="112" t="s">
        <v>211</v>
      </c>
      <c r="D112" s="113">
        <v>28</v>
      </c>
      <c r="E112" s="114">
        <v>23</v>
      </c>
      <c r="F112" s="113">
        <v>3</v>
      </c>
      <c r="G112" s="114">
        <v>1</v>
      </c>
      <c r="H112" s="113">
        <v>0</v>
      </c>
      <c r="I112" s="115">
        <v>0</v>
      </c>
    </row>
    <row r="113" spans="1:9" ht="15" hidden="1" customHeight="1" x14ac:dyDescent="0.25">
      <c r="A113" s="111">
        <v>111</v>
      </c>
      <c r="B113" s="112" t="s">
        <v>205</v>
      </c>
      <c r="C113" s="112" t="s">
        <v>212</v>
      </c>
      <c r="D113" s="113">
        <v>43</v>
      </c>
      <c r="E113" s="114">
        <v>43</v>
      </c>
      <c r="F113" s="113">
        <v>21</v>
      </c>
      <c r="G113" s="114">
        <v>10</v>
      </c>
      <c r="H113" s="113">
        <v>5</v>
      </c>
      <c r="I113" s="115">
        <v>11.627906976744185</v>
      </c>
    </row>
    <row r="114" spans="1:9" ht="15" hidden="1" customHeight="1" x14ac:dyDescent="0.25">
      <c r="A114" s="111">
        <v>112</v>
      </c>
      <c r="B114" s="112" t="s">
        <v>205</v>
      </c>
      <c r="C114" s="112" t="s">
        <v>213</v>
      </c>
      <c r="D114" s="113">
        <v>33</v>
      </c>
      <c r="E114" s="114">
        <v>30</v>
      </c>
      <c r="F114" s="113">
        <v>14</v>
      </c>
      <c r="G114" s="114">
        <v>6</v>
      </c>
      <c r="H114" s="113">
        <v>3</v>
      </c>
      <c r="I114" s="115">
        <v>9.0909090909090917</v>
      </c>
    </row>
    <row r="115" spans="1:9" ht="15" hidden="1" customHeight="1" x14ac:dyDescent="0.25">
      <c r="A115" s="111">
        <v>113</v>
      </c>
      <c r="B115" s="112" t="s">
        <v>205</v>
      </c>
      <c r="C115" s="112" t="s">
        <v>214</v>
      </c>
      <c r="D115" s="113">
        <v>78</v>
      </c>
      <c r="E115" s="114">
        <v>77</v>
      </c>
      <c r="F115" s="113">
        <v>51</v>
      </c>
      <c r="G115" s="114">
        <v>29</v>
      </c>
      <c r="H115" s="113">
        <v>17</v>
      </c>
      <c r="I115" s="115">
        <v>21.794871794871796</v>
      </c>
    </row>
    <row r="116" spans="1:9" ht="15" hidden="1" customHeight="1" x14ac:dyDescent="0.25">
      <c r="A116" s="111">
        <v>114</v>
      </c>
      <c r="B116" s="112" t="s">
        <v>205</v>
      </c>
      <c r="C116" s="112" t="s">
        <v>215</v>
      </c>
      <c r="D116" s="113">
        <v>18</v>
      </c>
      <c r="E116" s="114">
        <v>16</v>
      </c>
      <c r="F116" s="113">
        <v>8</v>
      </c>
      <c r="G116" s="114">
        <v>3</v>
      </c>
      <c r="H116" s="113">
        <v>1</v>
      </c>
      <c r="I116" s="115">
        <v>5.5555555555555554</v>
      </c>
    </row>
    <row r="117" spans="1:9" ht="15" hidden="1" customHeight="1" x14ac:dyDescent="0.25">
      <c r="A117" s="111">
        <v>115</v>
      </c>
      <c r="B117" s="112" t="s">
        <v>205</v>
      </c>
      <c r="C117" s="112" t="s">
        <v>216</v>
      </c>
      <c r="D117" s="113">
        <v>45</v>
      </c>
      <c r="E117" s="114">
        <v>41</v>
      </c>
      <c r="F117" s="113">
        <v>18</v>
      </c>
      <c r="G117" s="114">
        <v>10</v>
      </c>
      <c r="H117" s="113">
        <v>4</v>
      </c>
      <c r="I117" s="115">
        <v>8.8888888888888893</v>
      </c>
    </row>
    <row r="118" spans="1:9" ht="15" hidden="1" customHeight="1" x14ac:dyDescent="0.25">
      <c r="A118" s="111">
        <v>116</v>
      </c>
      <c r="B118" s="112" t="s">
        <v>205</v>
      </c>
      <c r="C118" s="112" t="s">
        <v>217</v>
      </c>
      <c r="D118" s="113">
        <v>29</v>
      </c>
      <c r="E118" s="114">
        <v>27</v>
      </c>
      <c r="F118" s="113">
        <v>9</v>
      </c>
      <c r="G118" s="114">
        <v>5</v>
      </c>
      <c r="H118" s="113">
        <v>3</v>
      </c>
      <c r="I118" s="115">
        <v>10.344827586206897</v>
      </c>
    </row>
    <row r="119" spans="1:9" ht="15" hidden="1" customHeight="1" x14ac:dyDescent="0.25">
      <c r="A119" s="111">
        <v>117</v>
      </c>
      <c r="B119" s="112" t="s">
        <v>205</v>
      </c>
      <c r="C119" s="112" t="s">
        <v>218</v>
      </c>
      <c r="D119" s="113">
        <v>65</v>
      </c>
      <c r="E119" s="114">
        <v>59</v>
      </c>
      <c r="F119" s="113">
        <v>17</v>
      </c>
      <c r="G119" s="114">
        <v>6</v>
      </c>
      <c r="H119" s="113">
        <v>1</v>
      </c>
      <c r="I119" s="115">
        <v>1.5384615384615385</v>
      </c>
    </row>
    <row r="120" spans="1:9" ht="15" hidden="1" customHeight="1" x14ac:dyDescent="0.25">
      <c r="A120" s="111">
        <v>118</v>
      </c>
      <c r="B120" s="112" t="s">
        <v>205</v>
      </c>
      <c r="C120" s="112" t="s">
        <v>219</v>
      </c>
      <c r="D120" s="113">
        <v>198</v>
      </c>
      <c r="E120" s="114">
        <v>198</v>
      </c>
      <c r="F120" s="113">
        <v>142</v>
      </c>
      <c r="G120" s="114">
        <v>93</v>
      </c>
      <c r="H120" s="113">
        <v>32</v>
      </c>
      <c r="I120" s="115">
        <v>16.161616161616163</v>
      </c>
    </row>
    <row r="121" spans="1:9" ht="15" hidden="1" customHeight="1" x14ac:dyDescent="0.25">
      <c r="A121" s="111">
        <v>119</v>
      </c>
      <c r="B121" s="112" t="s">
        <v>205</v>
      </c>
      <c r="C121" s="112" t="s">
        <v>220</v>
      </c>
      <c r="D121" s="113">
        <v>194</v>
      </c>
      <c r="E121" s="114">
        <v>187</v>
      </c>
      <c r="F121" s="113">
        <v>106</v>
      </c>
      <c r="G121" s="114">
        <v>55</v>
      </c>
      <c r="H121" s="113">
        <v>27</v>
      </c>
      <c r="I121" s="115">
        <v>13.917525773195877</v>
      </c>
    </row>
    <row r="122" spans="1:9" ht="15" hidden="1" customHeight="1" x14ac:dyDescent="0.25">
      <c r="A122" s="111">
        <v>120</v>
      </c>
      <c r="B122" s="112" t="s">
        <v>205</v>
      </c>
      <c r="C122" s="112" t="s">
        <v>221</v>
      </c>
      <c r="D122" s="113">
        <v>24</v>
      </c>
      <c r="E122" s="114">
        <v>18</v>
      </c>
      <c r="F122" s="113">
        <v>8</v>
      </c>
      <c r="G122" s="114">
        <v>2</v>
      </c>
      <c r="H122" s="113">
        <v>0</v>
      </c>
      <c r="I122" s="115">
        <v>0</v>
      </c>
    </row>
    <row r="123" spans="1:9" ht="15" hidden="1" customHeight="1" x14ac:dyDescent="0.25">
      <c r="A123" s="111">
        <v>121</v>
      </c>
      <c r="B123" s="112" t="s">
        <v>205</v>
      </c>
      <c r="C123" s="112" t="s">
        <v>222</v>
      </c>
      <c r="D123" s="113">
        <v>31</v>
      </c>
      <c r="E123" s="114">
        <v>26</v>
      </c>
      <c r="F123" s="113">
        <v>12</v>
      </c>
      <c r="G123" s="114">
        <v>4</v>
      </c>
      <c r="H123" s="113">
        <v>2</v>
      </c>
      <c r="I123" s="115">
        <v>6.4516129032258061</v>
      </c>
    </row>
    <row r="124" spans="1:9" ht="15" hidden="1" customHeight="1" x14ac:dyDescent="0.25">
      <c r="A124" s="111">
        <v>122</v>
      </c>
      <c r="B124" s="112" t="s">
        <v>205</v>
      </c>
      <c r="C124" s="112" t="s">
        <v>223</v>
      </c>
      <c r="D124" s="113">
        <v>38</v>
      </c>
      <c r="E124" s="114">
        <v>38</v>
      </c>
      <c r="F124" s="113">
        <v>15</v>
      </c>
      <c r="G124" s="114">
        <v>7</v>
      </c>
      <c r="H124" s="113">
        <v>2</v>
      </c>
      <c r="I124" s="115">
        <v>5.2631578947368416</v>
      </c>
    </row>
    <row r="125" spans="1:9" ht="15" hidden="1" customHeight="1" x14ac:dyDescent="0.25">
      <c r="A125" s="111">
        <v>123</v>
      </c>
      <c r="B125" s="112" t="s">
        <v>205</v>
      </c>
      <c r="C125" s="112" t="s">
        <v>224</v>
      </c>
      <c r="D125" s="113">
        <v>76</v>
      </c>
      <c r="E125" s="114">
        <v>76</v>
      </c>
      <c r="F125" s="113">
        <v>73</v>
      </c>
      <c r="G125" s="114">
        <v>58</v>
      </c>
      <c r="H125" s="113">
        <v>34</v>
      </c>
      <c r="I125" s="115">
        <v>44.736842105263158</v>
      </c>
    </row>
    <row r="126" spans="1:9" ht="15" hidden="1" customHeight="1" x14ac:dyDescent="0.25">
      <c r="A126" s="111">
        <v>124</v>
      </c>
      <c r="B126" s="112" t="s">
        <v>205</v>
      </c>
      <c r="C126" s="112" t="s">
        <v>225</v>
      </c>
      <c r="D126" s="113">
        <v>45</v>
      </c>
      <c r="E126" s="114">
        <v>44</v>
      </c>
      <c r="F126" s="113">
        <v>16</v>
      </c>
      <c r="G126" s="114">
        <v>10</v>
      </c>
      <c r="H126" s="113">
        <v>2</v>
      </c>
      <c r="I126" s="115">
        <v>4.4444444444444446</v>
      </c>
    </row>
    <row r="127" spans="1:9" ht="15" hidden="1" customHeight="1" x14ac:dyDescent="0.25">
      <c r="A127" s="111">
        <v>125</v>
      </c>
      <c r="B127" s="112" t="s">
        <v>205</v>
      </c>
      <c r="C127" s="112" t="s">
        <v>226</v>
      </c>
      <c r="D127" s="113">
        <v>91</v>
      </c>
      <c r="E127" s="114">
        <v>88</v>
      </c>
      <c r="F127" s="113">
        <v>47</v>
      </c>
      <c r="G127" s="114">
        <v>26</v>
      </c>
      <c r="H127" s="113">
        <v>9</v>
      </c>
      <c r="I127" s="115">
        <v>9.8901098901098905</v>
      </c>
    </row>
    <row r="128" spans="1:9" ht="15" hidden="1" customHeight="1" x14ac:dyDescent="0.25">
      <c r="A128" s="111">
        <v>126</v>
      </c>
      <c r="B128" s="112" t="s">
        <v>205</v>
      </c>
      <c r="C128" s="112" t="s">
        <v>227</v>
      </c>
      <c r="D128" s="113">
        <v>174</v>
      </c>
      <c r="E128" s="114">
        <v>173</v>
      </c>
      <c r="F128" s="113">
        <v>136</v>
      </c>
      <c r="G128" s="114">
        <v>81</v>
      </c>
      <c r="H128" s="113">
        <v>36</v>
      </c>
      <c r="I128" s="115">
        <v>20.689655172413794</v>
      </c>
    </row>
    <row r="129" spans="1:9" ht="15" hidden="1" customHeight="1" x14ac:dyDescent="0.25">
      <c r="A129" s="111">
        <v>127</v>
      </c>
      <c r="B129" s="112" t="s">
        <v>205</v>
      </c>
      <c r="C129" s="112" t="s">
        <v>228</v>
      </c>
      <c r="D129" s="113">
        <v>17</v>
      </c>
      <c r="E129" s="114">
        <v>16</v>
      </c>
      <c r="F129" s="113">
        <v>6</v>
      </c>
      <c r="G129" s="114">
        <v>2</v>
      </c>
      <c r="H129" s="113">
        <v>0</v>
      </c>
      <c r="I129" s="115">
        <v>0</v>
      </c>
    </row>
    <row r="130" spans="1:9" ht="15" hidden="1" customHeight="1" x14ac:dyDescent="0.25">
      <c r="A130" s="111">
        <v>128</v>
      </c>
      <c r="B130" s="112" t="s">
        <v>205</v>
      </c>
      <c r="C130" s="112" t="s">
        <v>229</v>
      </c>
      <c r="D130" s="113">
        <v>29</v>
      </c>
      <c r="E130" s="114">
        <v>29</v>
      </c>
      <c r="F130" s="113">
        <v>14</v>
      </c>
      <c r="G130" s="114">
        <v>7</v>
      </c>
      <c r="H130" s="113">
        <v>4</v>
      </c>
      <c r="I130" s="115">
        <v>13.793103448275861</v>
      </c>
    </row>
    <row r="131" spans="1:9" ht="15" hidden="1" customHeight="1" x14ac:dyDescent="0.25">
      <c r="A131" s="111">
        <v>129</v>
      </c>
      <c r="B131" s="112" t="s">
        <v>205</v>
      </c>
      <c r="C131" s="112" t="s">
        <v>230</v>
      </c>
      <c r="D131" s="113">
        <v>8</v>
      </c>
      <c r="E131" s="114">
        <v>4</v>
      </c>
      <c r="F131" s="113">
        <v>1</v>
      </c>
      <c r="G131" s="114">
        <v>0</v>
      </c>
      <c r="H131" s="113">
        <v>0</v>
      </c>
      <c r="I131" s="115">
        <v>0</v>
      </c>
    </row>
    <row r="132" spans="1:9" ht="15" hidden="1" customHeight="1" x14ac:dyDescent="0.25">
      <c r="A132" s="111">
        <v>130</v>
      </c>
      <c r="B132" s="112" t="s">
        <v>205</v>
      </c>
      <c r="C132" s="112" t="s">
        <v>231</v>
      </c>
      <c r="D132" s="113">
        <v>73</v>
      </c>
      <c r="E132" s="114">
        <v>66</v>
      </c>
      <c r="F132" s="113">
        <v>22</v>
      </c>
      <c r="G132" s="114">
        <v>11</v>
      </c>
      <c r="H132" s="113">
        <v>1</v>
      </c>
      <c r="I132" s="115">
        <v>1.3698630136986301</v>
      </c>
    </row>
    <row r="133" spans="1:9" ht="15" hidden="1" customHeight="1" x14ac:dyDescent="0.25">
      <c r="A133" s="111">
        <v>131</v>
      </c>
      <c r="B133" s="112" t="s">
        <v>205</v>
      </c>
      <c r="C133" s="112" t="s">
        <v>232</v>
      </c>
      <c r="D133" s="113">
        <v>13</v>
      </c>
      <c r="E133" s="114">
        <v>12</v>
      </c>
      <c r="F133" s="113">
        <v>6</v>
      </c>
      <c r="G133" s="114">
        <v>1</v>
      </c>
      <c r="H133" s="113">
        <v>0</v>
      </c>
      <c r="I133" s="115">
        <v>0</v>
      </c>
    </row>
    <row r="134" spans="1:9" ht="15" hidden="1" customHeight="1" x14ac:dyDescent="0.25">
      <c r="A134" s="111">
        <v>132</v>
      </c>
      <c r="B134" s="112" t="s">
        <v>205</v>
      </c>
      <c r="C134" s="112" t="s">
        <v>233</v>
      </c>
      <c r="D134" s="113">
        <v>30</v>
      </c>
      <c r="E134" s="114">
        <v>25</v>
      </c>
      <c r="F134" s="113">
        <v>9</v>
      </c>
      <c r="G134" s="114">
        <v>4</v>
      </c>
      <c r="H134" s="113">
        <v>0</v>
      </c>
      <c r="I134" s="115">
        <v>0</v>
      </c>
    </row>
    <row r="135" spans="1:9" ht="15" hidden="1" customHeight="1" x14ac:dyDescent="0.25">
      <c r="A135" s="111">
        <v>133</v>
      </c>
      <c r="B135" s="112" t="s">
        <v>205</v>
      </c>
      <c r="C135" s="112" t="s">
        <v>234</v>
      </c>
      <c r="D135" s="113">
        <v>25</v>
      </c>
      <c r="E135" s="114">
        <v>23</v>
      </c>
      <c r="F135" s="113">
        <v>13</v>
      </c>
      <c r="G135" s="114">
        <v>7</v>
      </c>
      <c r="H135" s="113">
        <v>4</v>
      </c>
      <c r="I135" s="115">
        <v>16</v>
      </c>
    </row>
    <row r="136" spans="1:9" ht="15" hidden="1" customHeight="1" x14ac:dyDescent="0.25">
      <c r="A136" s="111">
        <v>134</v>
      </c>
      <c r="B136" s="112" t="s">
        <v>205</v>
      </c>
      <c r="C136" s="112" t="s">
        <v>235</v>
      </c>
      <c r="D136" s="113">
        <v>28</v>
      </c>
      <c r="E136" s="114">
        <v>26</v>
      </c>
      <c r="F136" s="113">
        <v>4</v>
      </c>
      <c r="G136" s="114">
        <v>0</v>
      </c>
      <c r="H136" s="113">
        <v>0</v>
      </c>
      <c r="I136" s="115">
        <v>0</v>
      </c>
    </row>
    <row r="137" spans="1:9" ht="15" hidden="1" customHeight="1" x14ac:dyDescent="0.25">
      <c r="A137" s="111">
        <v>135</v>
      </c>
      <c r="B137" s="112" t="s">
        <v>205</v>
      </c>
      <c r="C137" s="112" t="s">
        <v>236</v>
      </c>
      <c r="D137" s="113">
        <v>44</v>
      </c>
      <c r="E137" s="114">
        <v>43</v>
      </c>
      <c r="F137" s="113">
        <v>19</v>
      </c>
      <c r="G137" s="114">
        <v>10</v>
      </c>
      <c r="H137" s="113">
        <v>3</v>
      </c>
      <c r="I137" s="115">
        <v>6.8181818181818175</v>
      </c>
    </row>
    <row r="138" spans="1:9" ht="15" hidden="1" customHeight="1" x14ac:dyDescent="0.25">
      <c r="A138" s="111">
        <v>136</v>
      </c>
      <c r="B138" s="112" t="s">
        <v>205</v>
      </c>
      <c r="C138" s="112" t="s">
        <v>237</v>
      </c>
      <c r="D138" s="113">
        <v>51</v>
      </c>
      <c r="E138" s="114">
        <v>49</v>
      </c>
      <c r="F138" s="113">
        <v>18</v>
      </c>
      <c r="G138" s="114">
        <v>9</v>
      </c>
      <c r="H138" s="113">
        <v>3</v>
      </c>
      <c r="I138" s="115">
        <v>5.8823529411764701</v>
      </c>
    </row>
    <row r="139" spans="1:9" ht="15" hidden="1" customHeight="1" x14ac:dyDescent="0.25">
      <c r="A139" s="111">
        <v>137</v>
      </c>
      <c r="B139" s="112" t="s">
        <v>205</v>
      </c>
      <c r="C139" s="112" t="s">
        <v>238</v>
      </c>
      <c r="D139" s="113">
        <v>69</v>
      </c>
      <c r="E139" s="114">
        <v>68</v>
      </c>
      <c r="F139" s="113">
        <v>49</v>
      </c>
      <c r="G139" s="114">
        <v>26</v>
      </c>
      <c r="H139" s="113">
        <v>11</v>
      </c>
      <c r="I139" s="115">
        <v>15.942028985507244</v>
      </c>
    </row>
    <row r="140" spans="1:9" ht="15" hidden="1" customHeight="1" x14ac:dyDescent="0.25">
      <c r="A140" s="111">
        <v>138</v>
      </c>
      <c r="B140" s="112" t="s">
        <v>205</v>
      </c>
      <c r="C140" s="112" t="s">
        <v>239</v>
      </c>
      <c r="D140" s="113">
        <v>91</v>
      </c>
      <c r="E140" s="114">
        <v>90</v>
      </c>
      <c r="F140" s="113">
        <v>62</v>
      </c>
      <c r="G140" s="114">
        <v>32</v>
      </c>
      <c r="H140" s="113">
        <v>13</v>
      </c>
      <c r="I140" s="115">
        <v>14.285714285714285</v>
      </c>
    </row>
    <row r="141" spans="1:9" ht="15" hidden="1" customHeight="1" x14ac:dyDescent="0.25">
      <c r="A141" s="111">
        <v>139</v>
      </c>
      <c r="B141" s="112" t="s">
        <v>205</v>
      </c>
      <c r="C141" s="112" t="s">
        <v>240</v>
      </c>
      <c r="D141" s="113">
        <v>49</v>
      </c>
      <c r="E141" s="114">
        <v>43</v>
      </c>
      <c r="F141" s="113">
        <v>19</v>
      </c>
      <c r="G141" s="114">
        <v>10</v>
      </c>
      <c r="H141" s="113">
        <v>3</v>
      </c>
      <c r="I141" s="115">
        <v>6.1224489795918364</v>
      </c>
    </row>
    <row r="142" spans="1:9" ht="15" hidden="1" customHeight="1" x14ac:dyDescent="0.25">
      <c r="A142" s="111">
        <v>140</v>
      </c>
      <c r="B142" s="112" t="s">
        <v>205</v>
      </c>
      <c r="C142" s="112" t="s">
        <v>241</v>
      </c>
      <c r="D142" s="113">
        <v>37</v>
      </c>
      <c r="E142" s="114">
        <v>31</v>
      </c>
      <c r="F142" s="113">
        <v>7</v>
      </c>
      <c r="G142" s="114">
        <v>0</v>
      </c>
      <c r="H142" s="113">
        <v>0</v>
      </c>
      <c r="I142" s="115">
        <v>0</v>
      </c>
    </row>
    <row r="143" spans="1:9" ht="15" hidden="1" customHeight="1" x14ac:dyDescent="0.25">
      <c r="A143" s="111">
        <v>141</v>
      </c>
      <c r="B143" s="112" t="s">
        <v>205</v>
      </c>
      <c r="C143" s="112" t="s">
        <v>242</v>
      </c>
      <c r="D143" s="113">
        <v>108</v>
      </c>
      <c r="E143" s="114">
        <v>94</v>
      </c>
      <c r="F143" s="113">
        <v>49</v>
      </c>
      <c r="G143" s="114">
        <v>24</v>
      </c>
      <c r="H143" s="113">
        <v>11</v>
      </c>
      <c r="I143" s="115">
        <v>10.185185185185185</v>
      </c>
    </row>
    <row r="144" spans="1:9" ht="15" hidden="1" customHeight="1" x14ac:dyDescent="0.25">
      <c r="A144" s="111">
        <v>142</v>
      </c>
      <c r="B144" s="112" t="s">
        <v>205</v>
      </c>
      <c r="C144" s="112" t="s">
        <v>243</v>
      </c>
      <c r="D144" s="113">
        <v>27</v>
      </c>
      <c r="E144" s="114">
        <v>25</v>
      </c>
      <c r="F144" s="113">
        <v>4</v>
      </c>
      <c r="G144" s="114">
        <v>1</v>
      </c>
      <c r="H144" s="113">
        <v>0</v>
      </c>
      <c r="I144" s="115">
        <v>0</v>
      </c>
    </row>
    <row r="145" spans="1:9" ht="15" hidden="1" customHeight="1" x14ac:dyDescent="0.25">
      <c r="A145" s="111">
        <v>143</v>
      </c>
      <c r="B145" s="112" t="s">
        <v>205</v>
      </c>
      <c r="C145" s="112" t="s">
        <v>244</v>
      </c>
      <c r="D145" s="113">
        <v>31</v>
      </c>
      <c r="E145" s="114">
        <v>24</v>
      </c>
      <c r="F145" s="113">
        <v>7</v>
      </c>
      <c r="G145" s="114">
        <v>5</v>
      </c>
      <c r="H145" s="113">
        <v>1</v>
      </c>
      <c r="I145" s="115">
        <v>3.225806451612903</v>
      </c>
    </row>
    <row r="146" spans="1:9" ht="15" hidden="1" customHeight="1" x14ac:dyDescent="0.25">
      <c r="A146" s="111">
        <v>144</v>
      </c>
      <c r="B146" s="112" t="s">
        <v>205</v>
      </c>
      <c r="C146" s="112" t="s">
        <v>245</v>
      </c>
      <c r="D146" s="113">
        <v>250</v>
      </c>
      <c r="E146" s="114">
        <v>247</v>
      </c>
      <c r="F146" s="113">
        <v>150</v>
      </c>
      <c r="G146" s="114">
        <v>85</v>
      </c>
      <c r="H146" s="113">
        <v>30</v>
      </c>
      <c r="I146" s="115">
        <v>12</v>
      </c>
    </row>
    <row r="147" spans="1:9" ht="15" hidden="1" customHeight="1" x14ac:dyDescent="0.25">
      <c r="A147" s="111">
        <v>145</v>
      </c>
      <c r="B147" s="112" t="s">
        <v>205</v>
      </c>
      <c r="C147" s="112" t="s">
        <v>246</v>
      </c>
      <c r="D147" s="113">
        <v>32</v>
      </c>
      <c r="E147" s="114">
        <v>30</v>
      </c>
      <c r="F147" s="113">
        <v>7</v>
      </c>
      <c r="G147" s="114">
        <v>3</v>
      </c>
      <c r="H147" s="113">
        <v>2</v>
      </c>
      <c r="I147" s="115">
        <v>6.25</v>
      </c>
    </row>
    <row r="148" spans="1:9" ht="15" hidden="1" customHeight="1" x14ac:dyDescent="0.25">
      <c r="A148" s="111">
        <v>146</v>
      </c>
      <c r="B148" s="112" t="s">
        <v>205</v>
      </c>
      <c r="C148" s="112" t="s">
        <v>247</v>
      </c>
      <c r="D148" s="113">
        <v>40</v>
      </c>
      <c r="E148" s="114">
        <v>40</v>
      </c>
      <c r="F148" s="113">
        <v>23</v>
      </c>
      <c r="G148" s="114">
        <v>11</v>
      </c>
      <c r="H148" s="113">
        <v>4</v>
      </c>
      <c r="I148" s="115">
        <v>10</v>
      </c>
    </row>
    <row r="149" spans="1:9" ht="15" hidden="1" customHeight="1" x14ac:dyDescent="0.25">
      <c r="A149" s="111">
        <v>147</v>
      </c>
      <c r="B149" s="112" t="s">
        <v>205</v>
      </c>
      <c r="C149" s="112" t="s">
        <v>248</v>
      </c>
      <c r="D149" s="113">
        <v>67</v>
      </c>
      <c r="E149" s="114">
        <v>63</v>
      </c>
      <c r="F149" s="113">
        <v>25</v>
      </c>
      <c r="G149" s="114">
        <v>14</v>
      </c>
      <c r="H149" s="113">
        <v>4</v>
      </c>
      <c r="I149" s="115">
        <v>5.9701492537313428</v>
      </c>
    </row>
    <row r="150" spans="1:9" ht="15" hidden="1" customHeight="1" x14ac:dyDescent="0.25">
      <c r="A150" s="111">
        <v>148</v>
      </c>
      <c r="B150" s="112" t="s">
        <v>205</v>
      </c>
      <c r="C150" s="112" t="s">
        <v>249</v>
      </c>
      <c r="D150" s="113">
        <v>103</v>
      </c>
      <c r="E150" s="114">
        <v>101</v>
      </c>
      <c r="F150" s="113">
        <v>64</v>
      </c>
      <c r="G150" s="114">
        <v>35</v>
      </c>
      <c r="H150" s="113">
        <v>19</v>
      </c>
      <c r="I150" s="115">
        <v>18.446601941747574</v>
      </c>
    </row>
    <row r="151" spans="1:9" ht="15" hidden="1" customHeight="1" x14ac:dyDescent="0.25">
      <c r="A151" s="111">
        <v>149</v>
      </c>
      <c r="B151" s="112" t="s">
        <v>250</v>
      </c>
      <c r="C151" s="112" t="s">
        <v>251</v>
      </c>
      <c r="D151" s="113">
        <v>36</v>
      </c>
      <c r="E151" s="114">
        <v>28</v>
      </c>
      <c r="F151" s="113">
        <v>9</v>
      </c>
      <c r="G151" s="114">
        <v>4</v>
      </c>
      <c r="H151" s="113">
        <v>1</v>
      </c>
      <c r="I151" s="115">
        <v>2.7777777777777777</v>
      </c>
    </row>
    <row r="152" spans="1:9" ht="15" hidden="1" customHeight="1" x14ac:dyDescent="0.25">
      <c r="A152" s="111">
        <v>150</v>
      </c>
      <c r="B152" s="112" t="s">
        <v>250</v>
      </c>
      <c r="C152" s="112" t="s">
        <v>252</v>
      </c>
      <c r="D152" s="113">
        <v>90</v>
      </c>
      <c r="E152" s="114">
        <v>83</v>
      </c>
      <c r="F152" s="113">
        <v>43</v>
      </c>
      <c r="G152" s="114">
        <v>15</v>
      </c>
      <c r="H152" s="113">
        <v>6</v>
      </c>
      <c r="I152" s="115">
        <v>6.666666666666667</v>
      </c>
    </row>
    <row r="153" spans="1:9" ht="15" hidden="1" customHeight="1" x14ac:dyDescent="0.25">
      <c r="A153" s="111">
        <v>151</v>
      </c>
      <c r="B153" s="112" t="s">
        <v>250</v>
      </c>
      <c r="C153" s="112" t="s">
        <v>253</v>
      </c>
      <c r="D153" s="113">
        <v>9</v>
      </c>
      <c r="E153" s="114">
        <v>8</v>
      </c>
      <c r="F153" s="113">
        <v>2</v>
      </c>
      <c r="G153" s="114">
        <v>0</v>
      </c>
      <c r="H153" s="113">
        <v>0</v>
      </c>
      <c r="I153" s="115">
        <v>0</v>
      </c>
    </row>
    <row r="154" spans="1:9" ht="15" hidden="1" customHeight="1" x14ac:dyDescent="0.25">
      <c r="A154" s="111">
        <v>152</v>
      </c>
      <c r="B154" s="112" t="s">
        <v>254</v>
      </c>
      <c r="C154" s="112" t="s">
        <v>255</v>
      </c>
      <c r="D154" s="113">
        <v>226</v>
      </c>
      <c r="E154" s="114">
        <v>225</v>
      </c>
      <c r="F154" s="113">
        <v>174</v>
      </c>
      <c r="G154" s="114">
        <v>112</v>
      </c>
      <c r="H154" s="113">
        <v>61</v>
      </c>
      <c r="I154" s="115">
        <v>26.991150442477874</v>
      </c>
    </row>
    <row r="155" spans="1:9" ht="15" hidden="1" customHeight="1" x14ac:dyDescent="0.25">
      <c r="A155" s="111">
        <v>153</v>
      </c>
      <c r="B155" s="112" t="s">
        <v>254</v>
      </c>
      <c r="C155" s="112" t="s">
        <v>256</v>
      </c>
      <c r="D155" s="113">
        <v>92</v>
      </c>
      <c r="E155" s="114">
        <v>90</v>
      </c>
      <c r="F155" s="113">
        <v>56</v>
      </c>
      <c r="G155" s="114">
        <v>29</v>
      </c>
      <c r="H155" s="113">
        <v>8</v>
      </c>
      <c r="I155" s="115">
        <v>8.695652173913043</v>
      </c>
    </row>
    <row r="156" spans="1:9" ht="15" hidden="1" customHeight="1" x14ac:dyDescent="0.25">
      <c r="A156" s="111">
        <v>154</v>
      </c>
      <c r="B156" s="112" t="s">
        <v>254</v>
      </c>
      <c r="C156" s="112" t="s">
        <v>257</v>
      </c>
      <c r="D156" s="113">
        <v>4</v>
      </c>
      <c r="E156" s="114">
        <v>4</v>
      </c>
      <c r="F156" s="113">
        <v>2</v>
      </c>
      <c r="G156" s="114">
        <v>0</v>
      </c>
      <c r="H156" s="113">
        <v>0</v>
      </c>
      <c r="I156" s="115">
        <v>0</v>
      </c>
    </row>
    <row r="157" spans="1:9" ht="15" hidden="1" customHeight="1" x14ac:dyDescent="0.25">
      <c r="A157" s="111">
        <v>155</v>
      </c>
      <c r="B157" s="112" t="s">
        <v>254</v>
      </c>
      <c r="C157" s="112" t="s">
        <v>258</v>
      </c>
      <c r="D157" s="113">
        <v>44</v>
      </c>
      <c r="E157" s="114">
        <v>39</v>
      </c>
      <c r="F157" s="113">
        <v>13</v>
      </c>
      <c r="G157" s="114">
        <v>7</v>
      </c>
      <c r="H157" s="113">
        <v>2</v>
      </c>
      <c r="I157" s="115">
        <v>4.5454545454545459</v>
      </c>
    </row>
    <row r="158" spans="1:9" ht="15" hidden="1" customHeight="1" x14ac:dyDescent="0.25">
      <c r="A158" s="111">
        <v>156</v>
      </c>
      <c r="B158" s="112" t="s">
        <v>254</v>
      </c>
      <c r="C158" s="112" t="s">
        <v>259</v>
      </c>
      <c r="D158" s="113">
        <v>217</v>
      </c>
      <c r="E158" s="114">
        <v>217</v>
      </c>
      <c r="F158" s="113">
        <v>159</v>
      </c>
      <c r="G158" s="114">
        <v>97</v>
      </c>
      <c r="H158" s="113">
        <v>43</v>
      </c>
      <c r="I158" s="115">
        <v>19.815668202764979</v>
      </c>
    </row>
    <row r="159" spans="1:9" ht="15" hidden="1" customHeight="1" x14ac:dyDescent="0.25">
      <c r="A159" s="111">
        <v>157</v>
      </c>
      <c r="B159" s="112" t="s">
        <v>254</v>
      </c>
      <c r="C159" s="112" t="s">
        <v>260</v>
      </c>
      <c r="D159" s="113">
        <v>15</v>
      </c>
      <c r="E159" s="114">
        <v>14</v>
      </c>
      <c r="F159" s="113">
        <v>8</v>
      </c>
      <c r="G159" s="114">
        <v>4</v>
      </c>
      <c r="H159" s="113">
        <v>2</v>
      </c>
      <c r="I159" s="115">
        <v>13.333333333333334</v>
      </c>
    </row>
    <row r="160" spans="1:9" ht="15" hidden="1" customHeight="1" x14ac:dyDescent="0.25">
      <c r="A160" s="111">
        <v>158</v>
      </c>
      <c r="B160" s="112" t="s">
        <v>254</v>
      </c>
      <c r="C160" s="112" t="s">
        <v>261</v>
      </c>
      <c r="D160" s="113">
        <v>83</v>
      </c>
      <c r="E160" s="114">
        <v>72</v>
      </c>
      <c r="F160" s="113">
        <v>20</v>
      </c>
      <c r="G160" s="114">
        <v>7</v>
      </c>
      <c r="H160" s="113">
        <v>2</v>
      </c>
      <c r="I160" s="115">
        <v>2.4096385542168677</v>
      </c>
    </row>
    <row r="161" spans="1:9" ht="15" hidden="1" customHeight="1" x14ac:dyDescent="0.25">
      <c r="A161" s="111">
        <v>159</v>
      </c>
      <c r="B161" s="112" t="s">
        <v>254</v>
      </c>
      <c r="C161" s="112" t="s">
        <v>262</v>
      </c>
      <c r="D161" s="113">
        <v>149</v>
      </c>
      <c r="E161" s="114">
        <v>141</v>
      </c>
      <c r="F161" s="113">
        <v>62</v>
      </c>
      <c r="G161" s="114">
        <v>30</v>
      </c>
      <c r="H161" s="113">
        <v>10</v>
      </c>
      <c r="I161" s="115">
        <v>6.7114093959731544</v>
      </c>
    </row>
    <row r="162" spans="1:9" ht="15" hidden="1" customHeight="1" x14ac:dyDescent="0.25">
      <c r="A162" s="111">
        <v>160</v>
      </c>
      <c r="B162" s="112" t="s">
        <v>254</v>
      </c>
      <c r="C162" s="112" t="s">
        <v>263</v>
      </c>
      <c r="D162" s="113">
        <v>41</v>
      </c>
      <c r="E162" s="114">
        <v>37</v>
      </c>
      <c r="F162" s="113">
        <v>13</v>
      </c>
      <c r="G162" s="114">
        <v>4</v>
      </c>
      <c r="H162" s="113">
        <v>1</v>
      </c>
      <c r="I162" s="115">
        <v>2.4390243902439024</v>
      </c>
    </row>
    <row r="163" spans="1:9" ht="15" hidden="1" customHeight="1" x14ac:dyDescent="0.25">
      <c r="A163" s="111">
        <v>161</v>
      </c>
      <c r="B163" s="112" t="s">
        <v>254</v>
      </c>
      <c r="C163" s="112" t="s">
        <v>264</v>
      </c>
      <c r="D163" s="113">
        <v>118</v>
      </c>
      <c r="E163" s="114">
        <v>101</v>
      </c>
      <c r="F163" s="113">
        <v>40</v>
      </c>
      <c r="G163" s="114">
        <v>16</v>
      </c>
      <c r="H163" s="113">
        <v>4</v>
      </c>
      <c r="I163" s="115">
        <v>3.3898305084745761</v>
      </c>
    </row>
    <row r="164" spans="1:9" ht="15" hidden="1" customHeight="1" x14ac:dyDescent="0.25">
      <c r="A164" s="111">
        <v>162</v>
      </c>
      <c r="B164" s="112" t="s">
        <v>254</v>
      </c>
      <c r="C164" s="112" t="s">
        <v>265</v>
      </c>
      <c r="D164" s="113">
        <v>130</v>
      </c>
      <c r="E164" s="114">
        <v>114</v>
      </c>
      <c r="F164" s="113">
        <v>45</v>
      </c>
      <c r="G164" s="114">
        <v>16</v>
      </c>
      <c r="H164" s="113">
        <v>3</v>
      </c>
      <c r="I164" s="115">
        <v>2.3076923076923079</v>
      </c>
    </row>
    <row r="165" spans="1:9" ht="15" hidden="1" customHeight="1" x14ac:dyDescent="0.25">
      <c r="A165" s="111">
        <v>163</v>
      </c>
      <c r="B165" s="112" t="s">
        <v>254</v>
      </c>
      <c r="C165" s="112" t="s">
        <v>266</v>
      </c>
      <c r="D165" s="113">
        <v>10</v>
      </c>
      <c r="E165" s="114">
        <v>7</v>
      </c>
      <c r="F165" s="113">
        <v>4</v>
      </c>
      <c r="G165" s="114">
        <v>0</v>
      </c>
      <c r="H165" s="113">
        <v>0</v>
      </c>
      <c r="I165" s="115">
        <v>0</v>
      </c>
    </row>
    <row r="166" spans="1:9" ht="15" hidden="1" customHeight="1" x14ac:dyDescent="0.25">
      <c r="A166" s="111">
        <v>164</v>
      </c>
      <c r="B166" s="112" t="s">
        <v>254</v>
      </c>
      <c r="C166" s="112" t="s">
        <v>267</v>
      </c>
      <c r="D166" s="113">
        <v>11</v>
      </c>
      <c r="E166" s="114">
        <v>9</v>
      </c>
      <c r="F166" s="113">
        <v>0</v>
      </c>
      <c r="G166" s="114">
        <v>0</v>
      </c>
      <c r="H166" s="113">
        <v>0</v>
      </c>
      <c r="I166" s="115">
        <v>0</v>
      </c>
    </row>
    <row r="167" spans="1:9" ht="15" hidden="1" customHeight="1" x14ac:dyDescent="0.25">
      <c r="A167" s="111">
        <v>165</v>
      </c>
      <c r="B167" s="112" t="s">
        <v>268</v>
      </c>
      <c r="C167" s="112" t="s">
        <v>269</v>
      </c>
      <c r="D167" s="113">
        <v>61</v>
      </c>
      <c r="E167" s="114">
        <v>58</v>
      </c>
      <c r="F167" s="113">
        <v>31</v>
      </c>
      <c r="G167" s="114">
        <v>15</v>
      </c>
      <c r="H167" s="113">
        <v>6</v>
      </c>
      <c r="I167" s="115">
        <v>9.8360655737704921</v>
      </c>
    </row>
    <row r="168" spans="1:9" ht="15" hidden="1" customHeight="1" x14ac:dyDescent="0.25">
      <c r="A168" s="111">
        <v>166</v>
      </c>
      <c r="B168" s="112" t="s">
        <v>268</v>
      </c>
      <c r="C168" s="112" t="s">
        <v>270</v>
      </c>
      <c r="D168" s="113">
        <v>82</v>
      </c>
      <c r="E168" s="114">
        <v>78</v>
      </c>
      <c r="F168" s="113">
        <v>52</v>
      </c>
      <c r="G168" s="114">
        <v>34</v>
      </c>
      <c r="H168" s="113">
        <v>8</v>
      </c>
      <c r="I168" s="115">
        <v>9.7560975609756095</v>
      </c>
    </row>
    <row r="169" spans="1:9" ht="15" hidden="1" customHeight="1" x14ac:dyDescent="0.25">
      <c r="A169" s="111">
        <v>167</v>
      </c>
      <c r="B169" s="112" t="s">
        <v>268</v>
      </c>
      <c r="C169" s="112" t="s">
        <v>271</v>
      </c>
      <c r="D169" s="113">
        <v>16</v>
      </c>
      <c r="E169" s="114">
        <v>12</v>
      </c>
      <c r="F169" s="113">
        <v>2</v>
      </c>
      <c r="G169" s="114">
        <v>1</v>
      </c>
      <c r="H169" s="113">
        <v>0</v>
      </c>
      <c r="I169" s="115">
        <v>0</v>
      </c>
    </row>
    <row r="170" spans="1:9" ht="15" hidden="1" customHeight="1" x14ac:dyDescent="0.25">
      <c r="A170" s="111">
        <v>168</v>
      </c>
      <c r="B170" s="112" t="s">
        <v>268</v>
      </c>
      <c r="C170" s="112" t="s">
        <v>272</v>
      </c>
      <c r="D170" s="113">
        <v>56</v>
      </c>
      <c r="E170" s="114">
        <v>50</v>
      </c>
      <c r="F170" s="113">
        <v>22</v>
      </c>
      <c r="G170" s="114">
        <v>12</v>
      </c>
      <c r="H170" s="113">
        <v>4</v>
      </c>
      <c r="I170" s="115">
        <v>7.1428571428571423</v>
      </c>
    </row>
    <row r="171" spans="1:9" ht="15" hidden="1" customHeight="1" x14ac:dyDescent="0.25">
      <c r="A171" s="111">
        <v>169</v>
      </c>
      <c r="B171" s="112" t="s">
        <v>268</v>
      </c>
      <c r="C171" s="112" t="s">
        <v>273</v>
      </c>
      <c r="D171" s="113">
        <v>50</v>
      </c>
      <c r="E171" s="114">
        <v>48</v>
      </c>
      <c r="F171" s="113">
        <v>17</v>
      </c>
      <c r="G171" s="114">
        <v>10</v>
      </c>
      <c r="H171" s="113">
        <v>3</v>
      </c>
      <c r="I171" s="115">
        <v>6</v>
      </c>
    </row>
    <row r="172" spans="1:9" ht="15" hidden="1" customHeight="1" x14ac:dyDescent="0.25">
      <c r="A172" s="111">
        <v>170</v>
      </c>
      <c r="B172" s="112" t="s">
        <v>268</v>
      </c>
      <c r="C172" s="112" t="s">
        <v>274</v>
      </c>
      <c r="D172" s="113">
        <v>17</v>
      </c>
      <c r="E172" s="114">
        <v>14</v>
      </c>
      <c r="F172" s="113">
        <v>4</v>
      </c>
      <c r="G172" s="114">
        <v>0</v>
      </c>
      <c r="H172" s="113">
        <v>0</v>
      </c>
      <c r="I172" s="115">
        <v>0</v>
      </c>
    </row>
    <row r="173" spans="1:9" ht="15" hidden="1" customHeight="1" x14ac:dyDescent="0.25">
      <c r="A173" s="111">
        <v>171</v>
      </c>
      <c r="B173" s="112" t="s">
        <v>275</v>
      </c>
      <c r="C173" s="112" t="s">
        <v>276</v>
      </c>
      <c r="D173" s="113">
        <v>43</v>
      </c>
      <c r="E173" s="114">
        <v>43</v>
      </c>
      <c r="F173" s="113">
        <v>35</v>
      </c>
      <c r="G173" s="114">
        <v>22</v>
      </c>
      <c r="H173" s="113">
        <v>8</v>
      </c>
      <c r="I173" s="115">
        <v>18.604651162790699</v>
      </c>
    </row>
    <row r="174" spans="1:9" ht="15" hidden="1" customHeight="1" x14ac:dyDescent="0.25">
      <c r="A174" s="111">
        <v>172</v>
      </c>
      <c r="B174" s="112" t="s">
        <v>275</v>
      </c>
      <c r="C174" s="112" t="s">
        <v>277</v>
      </c>
      <c r="D174" s="113">
        <v>174</v>
      </c>
      <c r="E174" s="114">
        <v>167</v>
      </c>
      <c r="F174" s="113">
        <v>103</v>
      </c>
      <c r="G174" s="114">
        <v>58</v>
      </c>
      <c r="H174" s="113">
        <v>24</v>
      </c>
      <c r="I174" s="115">
        <v>13.793103448275861</v>
      </c>
    </row>
    <row r="175" spans="1:9" ht="15" hidden="1" customHeight="1" x14ac:dyDescent="0.25">
      <c r="A175" s="111">
        <v>173</v>
      </c>
      <c r="B175" s="112" t="s">
        <v>275</v>
      </c>
      <c r="C175" s="112" t="s">
        <v>278</v>
      </c>
      <c r="D175" s="113">
        <v>25</v>
      </c>
      <c r="E175" s="114">
        <v>19</v>
      </c>
      <c r="F175" s="113">
        <v>8</v>
      </c>
      <c r="G175" s="114">
        <v>3</v>
      </c>
      <c r="H175" s="113">
        <v>2</v>
      </c>
      <c r="I175" s="115">
        <v>8</v>
      </c>
    </row>
    <row r="176" spans="1:9" ht="15" hidden="1" customHeight="1" x14ac:dyDescent="0.25">
      <c r="A176" s="111">
        <v>174</v>
      </c>
      <c r="B176" s="112" t="s">
        <v>275</v>
      </c>
      <c r="C176" s="112" t="s">
        <v>279</v>
      </c>
      <c r="D176" s="113">
        <v>5</v>
      </c>
      <c r="E176" s="114">
        <v>4</v>
      </c>
      <c r="F176" s="113">
        <v>0</v>
      </c>
      <c r="G176" s="114">
        <v>0</v>
      </c>
      <c r="H176" s="113">
        <v>0</v>
      </c>
      <c r="I176" s="115">
        <v>0</v>
      </c>
    </row>
    <row r="177" spans="1:9" ht="15" hidden="1" customHeight="1" x14ac:dyDescent="0.25">
      <c r="A177" s="111">
        <v>175</v>
      </c>
      <c r="B177" s="112" t="s">
        <v>275</v>
      </c>
      <c r="C177" s="112" t="s">
        <v>280</v>
      </c>
      <c r="D177" s="113">
        <v>43</v>
      </c>
      <c r="E177" s="114">
        <v>43</v>
      </c>
      <c r="F177" s="113">
        <v>30</v>
      </c>
      <c r="G177" s="114">
        <v>11</v>
      </c>
      <c r="H177" s="113">
        <v>5</v>
      </c>
      <c r="I177" s="115">
        <v>11.627906976744185</v>
      </c>
    </row>
    <row r="178" spans="1:9" ht="15" hidden="1" customHeight="1" x14ac:dyDescent="0.25">
      <c r="A178" s="111">
        <v>176</v>
      </c>
      <c r="B178" s="112" t="s">
        <v>275</v>
      </c>
      <c r="C178" s="112" t="s">
        <v>281</v>
      </c>
      <c r="D178" s="113">
        <v>84</v>
      </c>
      <c r="E178" s="114">
        <v>83</v>
      </c>
      <c r="F178" s="113">
        <v>57</v>
      </c>
      <c r="G178" s="114">
        <v>36</v>
      </c>
      <c r="H178" s="113">
        <v>17</v>
      </c>
      <c r="I178" s="115">
        <v>20.238095238095237</v>
      </c>
    </row>
    <row r="179" spans="1:9" ht="15" hidden="1" customHeight="1" x14ac:dyDescent="0.25">
      <c r="A179" s="111">
        <v>177</v>
      </c>
      <c r="B179" s="112" t="s">
        <v>275</v>
      </c>
      <c r="C179" s="112" t="s">
        <v>282</v>
      </c>
      <c r="D179" s="113">
        <v>16</v>
      </c>
      <c r="E179" s="114">
        <v>16</v>
      </c>
      <c r="F179" s="113">
        <v>7</v>
      </c>
      <c r="G179" s="114">
        <v>3</v>
      </c>
      <c r="H179" s="113">
        <v>1</v>
      </c>
      <c r="I179" s="115">
        <v>6.25</v>
      </c>
    </row>
    <row r="180" spans="1:9" ht="15" hidden="1" customHeight="1" x14ac:dyDescent="0.25">
      <c r="A180" s="111">
        <v>178</v>
      </c>
      <c r="B180" s="112" t="s">
        <v>275</v>
      </c>
      <c r="C180" s="112" t="s">
        <v>283</v>
      </c>
      <c r="D180" s="113">
        <v>19</v>
      </c>
      <c r="E180" s="114">
        <v>17</v>
      </c>
      <c r="F180" s="113">
        <v>9</v>
      </c>
      <c r="G180" s="114">
        <v>3</v>
      </c>
      <c r="H180" s="113">
        <v>0</v>
      </c>
      <c r="I180" s="115">
        <v>0</v>
      </c>
    </row>
    <row r="181" spans="1:9" ht="15" hidden="1" customHeight="1" x14ac:dyDescent="0.25">
      <c r="A181" s="111">
        <v>179</v>
      </c>
      <c r="B181" s="112" t="s">
        <v>284</v>
      </c>
      <c r="C181" s="112" t="s">
        <v>285</v>
      </c>
      <c r="D181" s="113">
        <v>28</v>
      </c>
      <c r="E181" s="114">
        <v>19</v>
      </c>
      <c r="F181" s="113">
        <v>4</v>
      </c>
      <c r="G181" s="114">
        <v>1</v>
      </c>
      <c r="H181" s="113">
        <v>0</v>
      </c>
      <c r="I181" s="115">
        <v>0</v>
      </c>
    </row>
    <row r="182" spans="1:9" ht="15" hidden="1" customHeight="1" x14ac:dyDescent="0.25">
      <c r="A182" s="111">
        <v>180</v>
      </c>
      <c r="B182" s="112" t="s">
        <v>284</v>
      </c>
      <c r="C182" s="112" t="s">
        <v>286</v>
      </c>
      <c r="D182" s="113">
        <v>18</v>
      </c>
      <c r="E182" s="114">
        <v>13</v>
      </c>
      <c r="F182" s="113">
        <v>3</v>
      </c>
      <c r="G182" s="114">
        <v>0</v>
      </c>
      <c r="H182" s="113">
        <v>0</v>
      </c>
      <c r="I182" s="115">
        <v>0</v>
      </c>
    </row>
    <row r="183" spans="1:9" ht="15" hidden="1" customHeight="1" x14ac:dyDescent="0.25">
      <c r="A183" s="111">
        <v>181</v>
      </c>
      <c r="B183" s="112" t="s">
        <v>284</v>
      </c>
      <c r="C183" s="112" t="s">
        <v>287</v>
      </c>
      <c r="D183" s="113">
        <v>184</v>
      </c>
      <c r="E183" s="114">
        <v>170</v>
      </c>
      <c r="F183" s="113">
        <v>80</v>
      </c>
      <c r="G183" s="114">
        <v>41</v>
      </c>
      <c r="H183" s="113">
        <v>11</v>
      </c>
      <c r="I183" s="115">
        <v>5.9782608695652177</v>
      </c>
    </row>
    <row r="184" spans="1:9" ht="15" hidden="1" customHeight="1" x14ac:dyDescent="0.25">
      <c r="A184" s="111">
        <v>182</v>
      </c>
      <c r="B184" s="112" t="s">
        <v>288</v>
      </c>
      <c r="C184" s="112" t="s">
        <v>289</v>
      </c>
      <c r="D184" s="113">
        <v>79</v>
      </c>
      <c r="E184" s="114">
        <v>75</v>
      </c>
      <c r="F184" s="113">
        <v>37</v>
      </c>
      <c r="G184" s="114">
        <v>17</v>
      </c>
      <c r="H184" s="113">
        <v>3</v>
      </c>
      <c r="I184" s="115">
        <v>3.79746835443038</v>
      </c>
    </row>
    <row r="185" spans="1:9" ht="15" hidden="1" customHeight="1" x14ac:dyDescent="0.25">
      <c r="A185" s="111">
        <v>183</v>
      </c>
      <c r="B185" s="112" t="s">
        <v>288</v>
      </c>
      <c r="C185" s="112" t="s">
        <v>290</v>
      </c>
      <c r="D185" s="113">
        <v>24</v>
      </c>
      <c r="E185" s="114">
        <v>22</v>
      </c>
      <c r="F185" s="113">
        <v>7</v>
      </c>
      <c r="G185" s="114">
        <v>4</v>
      </c>
      <c r="H185" s="113">
        <v>3</v>
      </c>
      <c r="I185" s="115">
        <v>12.5</v>
      </c>
    </row>
    <row r="186" spans="1:9" ht="15" hidden="1" customHeight="1" x14ac:dyDescent="0.25">
      <c r="A186" s="111">
        <v>184</v>
      </c>
      <c r="B186" s="112" t="s">
        <v>288</v>
      </c>
      <c r="C186" s="112" t="s">
        <v>291</v>
      </c>
      <c r="D186" s="113">
        <v>8</v>
      </c>
      <c r="E186" s="114">
        <v>8</v>
      </c>
      <c r="F186" s="113">
        <v>2</v>
      </c>
      <c r="G186" s="114">
        <v>2</v>
      </c>
      <c r="H186" s="113">
        <v>1</v>
      </c>
      <c r="I186" s="115">
        <v>12.5</v>
      </c>
    </row>
    <row r="187" spans="1:9" ht="15" hidden="1" customHeight="1" x14ac:dyDescent="0.25">
      <c r="A187" s="111">
        <v>185</v>
      </c>
      <c r="B187" s="112" t="s">
        <v>288</v>
      </c>
      <c r="C187" s="112" t="s">
        <v>292</v>
      </c>
      <c r="D187" s="113">
        <v>32</v>
      </c>
      <c r="E187" s="114">
        <v>30</v>
      </c>
      <c r="F187" s="113">
        <v>18</v>
      </c>
      <c r="G187" s="114">
        <v>9</v>
      </c>
      <c r="H187" s="113">
        <v>1</v>
      </c>
      <c r="I187" s="115">
        <v>3.125</v>
      </c>
    </row>
    <row r="188" spans="1:9" ht="15" hidden="1" customHeight="1" x14ac:dyDescent="0.25">
      <c r="A188" s="111">
        <v>186</v>
      </c>
      <c r="B188" s="112" t="s">
        <v>288</v>
      </c>
      <c r="C188" s="112" t="s">
        <v>293</v>
      </c>
      <c r="D188" s="113">
        <v>35</v>
      </c>
      <c r="E188" s="114">
        <v>34</v>
      </c>
      <c r="F188" s="113">
        <v>15</v>
      </c>
      <c r="G188" s="114">
        <v>5</v>
      </c>
      <c r="H188" s="113">
        <v>3</v>
      </c>
      <c r="I188" s="115">
        <v>8.5714285714285712</v>
      </c>
    </row>
    <row r="189" spans="1:9" ht="15" hidden="1" customHeight="1" x14ac:dyDescent="0.25">
      <c r="A189" s="111">
        <v>187</v>
      </c>
      <c r="B189" s="112" t="s">
        <v>294</v>
      </c>
      <c r="C189" s="112" t="s">
        <v>295</v>
      </c>
      <c r="D189" s="113">
        <v>16</v>
      </c>
      <c r="E189" s="114">
        <v>15</v>
      </c>
      <c r="F189" s="113">
        <v>6</v>
      </c>
      <c r="G189" s="114">
        <v>3</v>
      </c>
      <c r="H189" s="113">
        <v>0</v>
      </c>
      <c r="I189" s="115">
        <v>0</v>
      </c>
    </row>
    <row r="190" spans="1:9" ht="15" hidden="1" customHeight="1" x14ac:dyDescent="0.25">
      <c r="A190" s="111">
        <v>188</v>
      </c>
      <c r="B190" s="112" t="s">
        <v>294</v>
      </c>
      <c r="C190" s="112" t="s">
        <v>296</v>
      </c>
      <c r="D190" s="113">
        <v>252</v>
      </c>
      <c r="E190" s="114">
        <v>232</v>
      </c>
      <c r="F190" s="113">
        <v>109</v>
      </c>
      <c r="G190" s="114">
        <v>46</v>
      </c>
      <c r="H190" s="113">
        <v>10</v>
      </c>
      <c r="I190" s="115">
        <v>3.9682539682539679</v>
      </c>
    </row>
    <row r="191" spans="1:9" ht="15" hidden="1" customHeight="1" x14ac:dyDescent="0.25">
      <c r="A191" s="111">
        <v>189</v>
      </c>
      <c r="B191" s="112" t="s">
        <v>294</v>
      </c>
      <c r="C191" s="112" t="s">
        <v>297</v>
      </c>
      <c r="D191" s="113">
        <v>11</v>
      </c>
      <c r="E191" s="114">
        <v>9</v>
      </c>
      <c r="F191" s="113">
        <v>3</v>
      </c>
      <c r="G191" s="114">
        <v>1</v>
      </c>
      <c r="H191" s="113">
        <v>0</v>
      </c>
      <c r="I191" s="115">
        <v>0</v>
      </c>
    </row>
    <row r="192" spans="1:9" ht="15" hidden="1" customHeight="1" x14ac:dyDescent="0.25">
      <c r="A192" s="111">
        <v>190</v>
      </c>
      <c r="B192" s="112" t="s">
        <v>294</v>
      </c>
      <c r="C192" s="112" t="s">
        <v>298</v>
      </c>
      <c r="D192" s="113">
        <v>327</v>
      </c>
      <c r="E192" s="114">
        <v>311</v>
      </c>
      <c r="F192" s="113">
        <v>184</v>
      </c>
      <c r="G192" s="114">
        <v>97</v>
      </c>
      <c r="H192" s="113">
        <v>49</v>
      </c>
      <c r="I192" s="115">
        <v>14.984709480122325</v>
      </c>
    </row>
    <row r="193" spans="1:9" ht="15" hidden="1" customHeight="1" x14ac:dyDescent="0.25">
      <c r="A193" s="111">
        <v>191</v>
      </c>
      <c r="B193" s="112" t="s">
        <v>294</v>
      </c>
      <c r="C193" s="112" t="s">
        <v>299</v>
      </c>
      <c r="D193" s="113">
        <v>38</v>
      </c>
      <c r="E193" s="114">
        <v>38</v>
      </c>
      <c r="F193" s="113">
        <v>27</v>
      </c>
      <c r="G193" s="114">
        <v>14</v>
      </c>
      <c r="H193" s="113">
        <v>6</v>
      </c>
      <c r="I193" s="115">
        <v>15.789473684210526</v>
      </c>
    </row>
    <row r="194" spans="1:9" ht="15" hidden="1" customHeight="1" x14ac:dyDescent="0.25">
      <c r="A194" s="111">
        <v>192</v>
      </c>
      <c r="B194" s="112" t="s">
        <v>294</v>
      </c>
      <c r="C194" s="112" t="s">
        <v>300</v>
      </c>
      <c r="D194" s="113">
        <v>11</v>
      </c>
      <c r="E194" s="114">
        <v>10</v>
      </c>
      <c r="F194" s="113">
        <v>2</v>
      </c>
      <c r="G194" s="114">
        <v>1</v>
      </c>
      <c r="H194" s="113">
        <v>0</v>
      </c>
      <c r="I194" s="115">
        <v>0</v>
      </c>
    </row>
    <row r="195" spans="1:9" ht="15" hidden="1" customHeight="1" x14ac:dyDescent="0.25">
      <c r="A195" s="111">
        <v>193</v>
      </c>
      <c r="B195" s="112" t="s">
        <v>294</v>
      </c>
      <c r="C195" s="112" t="s">
        <v>301</v>
      </c>
      <c r="D195" s="113">
        <v>23</v>
      </c>
      <c r="E195" s="114">
        <v>22</v>
      </c>
      <c r="F195" s="113">
        <v>4</v>
      </c>
      <c r="G195" s="114">
        <v>1</v>
      </c>
      <c r="H195" s="113">
        <v>1</v>
      </c>
      <c r="I195" s="115">
        <v>4.3478260869565215</v>
      </c>
    </row>
    <row r="196" spans="1:9" ht="15" hidden="1" customHeight="1" x14ac:dyDescent="0.25">
      <c r="A196" s="111">
        <v>194</v>
      </c>
      <c r="B196" s="112" t="s">
        <v>302</v>
      </c>
      <c r="C196" s="112" t="s">
        <v>303</v>
      </c>
      <c r="D196" s="113">
        <v>18</v>
      </c>
      <c r="E196" s="114">
        <v>13</v>
      </c>
      <c r="F196" s="113">
        <v>1</v>
      </c>
      <c r="G196" s="114">
        <v>0</v>
      </c>
      <c r="H196" s="113">
        <v>0</v>
      </c>
      <c r="I196" s="115">
        <v>0</v>
      </c>
    </row>
    <row r="197" spans="1:9" ht="15" hidden="1" customHeight="1" x14ac:dyDescent="0.25">
      <c r="A197" s="111">
        <v>195</v>
      </c>
      <c r="B197" s="112" t="s">
        <v>302</v>
      </c>
      <c r="C197" s="112" t="s">
        <v>304</v>
      </c>
      <c r="D197" s="113">
        <v>13</v>
      </c>
      <c r="E197" s="114">
        <v>13</v>
      </c>
      <c r="F197" s="113">
        <v>5</v>
      </c>
      <c r="G197" s="114">
        <v>1</v>
      </c>
      <c r="H197" s="113">
        <v>0</v>
      </c>
      <c r="I197" s="115">
        <v>0</v>
      </c>
    </row>
    <row r="198" spans="1:9" ht="15" hidden="1" customHeight="1" x14ac:dyDescent="0.25">
      <c r="A198" s="111">
        <v>196</v>
      </c>
      <c r="B198" s="112" t="s">
        <v>302</v>
      </c>
      <c r="C198" s="112" t="s">
        <v>305</v>
      </c>
      <c r="D198" s="113">
        <v>44</v>
      </c>
      <c r="E198" s="114">
        <v>36</v>
      </c>
      <c r="F198" s="113">
        <v>13</v>
      </c>
      <c r="G198" s="114">
        <v>7</v>
      </c>
      <c r="H198" s="113">
        <v>2</v>
      </c>
      <c r="I198" s="115">
        <v>4.5454545454545459</v>
      </c>
    </row>
    <row r="199" spans="1:9" ht="15" hidden="1" customHeight="1" x14ac:dyDescent="0.25">
      <c r="A199" s="111">
        <v>197</v>
      </c>
      <c r="B199" s="112" t="s">
        <v>302</v>
      </c>
      <c r="C199" s="112" t="s">
        <v>306</v>
      </c>
      <c r="D199" s="113">
        <v>5</v>
      </c>
      <c r="E199" s="114">
        <v>1</v>
      </c>
      <c r="F199" s="113">
        <v>0</v>
      </c>
      <c r="G199" s="114">
        <v>0</v>
      </c>
      <c r="H199" s="113">
        <v>0</v>
      </c>
      <c r="I199" s="115">
        <v>0</v>
      </c>
    </row>
    <row r="200" spans="1:9" ht="15" hidden="1" customHeight="1" x14ac:dyDescent="0.25">
      <c r="A200" s="111">
        <v>198</v>
      </c>
      <c r="B200" s="112" t="s">
        <v>302</v>
      </c>
      <c r="C200" s="112" t="s">
        <v>307</v>
      </c>
      <c r="D200" s="113">
        <v>195</v>
      </c>
      <c r="E200" s="114">
        <v>189</v>
      </c>
      <c r="F200" s="113">
        <v>127</v>
      </c>
      <c r="G200" s="114">
        <v>77</v>
      </c>
      <c r="H200" s="113">
        <v>33</v>
      </c>
      <c r="I200" s="115">
        <v>16.923076923076923</v>
      </c>
    </row>
    <row r="201" spans="1:9" ht="15" hidden="1" customHeight="1" x14ac:dyDescent="0.25">
      <c r="A201" s="111">
        <v>199</v>
      </c>
      <c r="B201" s="112" t="s">
        <v>302</v>
      </c>
      <c r="C201" s="112" t="s">
        <v>308</v>
      </c>
      <c r="D201" s="113">
        <v>190</v>
      </c>
      <c r="E201" s="114">
        <v>181</v>
      </c>
      <c r="F201" s="113">
        <v>106</v>
      </c>
      <c r="G201" s="114">
        <v>65</v>
      </c>
      <c r="H201" s="113">
        <v>24</v>
      </c>
      <c r="I201" s="115">
        <v>12.631578947368421</v>
      </c>
    </row>
    <row r="202" spans="1:9" ht="15" hidden="1" customHeight="1" x14ac:dyDescent="0.25">
      <c r="A202" s="111">
        <v>200</v>
      </c>
      <c r="B202" s="112" t="s">
        <v>302</v>
      </c>
      <c r="C202" s="112" t="s">
        <v>309</v>
      </c>
      <c r="D202" s="113">
        <v>38</v>
      </c>
      <c r="E202" s="114">
        <v>34</v>
      </c>
      <c r="F202" s="113">
        <v>16</v>
      </c>
      <c r="G202" s="114">
        <v>13</v>
      </c>
      <c r="H202" s="113">
        <v>5</v>
      </c>
      <c r="I202" s="115">
        <v>13.157894736842104</v>
      </c>
    </row>
    <row r="203" spans="1:9" ht="15" hidden="1" customHeight="1" x14ac:dyDescent="0.25">
      <c r="A203" s="111">
        <v>201</v>
      </c>
      <c r="B203" s="112" t="s">
        <v>302</v>
      </c>
      <c r="C203" s="112" t="s">
        <v>310</v>
      </c>
      <c r="D203" s="113">
        <v>50</v>
      </c>
      <c r="E203" s="114">
        <v>36</v>
      </c>
      <c r="F203" s="113">
        <v>5</v>
      </c>
      <c r="G203" s="114">
        <v>2</v>
      </c>
      <c r="H203" s="113">
        <v>1</v>
      </c>
      <c r="I203" s="115">
        <v>2</v>
      </c>
    </row>
    <row r="204" spans="1:9" ht="15" hidden="1" customHeight="1" x14ac:dyDescent="0.25">
      <c r="A204" s="111">
        <v>202</v>
      </c>
      <c r="B204" s="112" t="s">
        <v>302</v>
      </c>
      <c r="C204" s="112" t="s">
        <v>311</v>
      </c>
      <c r="D204" s="113">
        <v>40</v>
      </c>
      <c r="E204" s="114">
        <v>36</v>
      </c>
      <c r="F204" s="113">
        <v>15</v>
      </c>
      <c r="G204" s="114">
        <v>6</v>
      </c>
      <c r="H204" s="113">
        <v>2</v>
      </c>
      <c r="I204" s="115">
        <v>5</v>
      </c>
    </row>
    <row r="205" spans="1:9" ht="15" hidden="1" customHeight="1" x14ac:dyDescent="0.25">
      <c r="A205" s="111">
        <v>203</v>
      </c>
      <c r="B205" s="112" t="s">
        <v>312</v>
      </c>
      <c r="C205" s="112" t="s">
        <v>313</v>
      </c>
      <c r="D205" s="113">
        <v>14</v>
      </c>
      <c r="E205" s="114">
        <v>13</v>
      </c>
      <c r="F205" s="113">
        <v>9</v>
      </c>
      <c r="G205" s="114">
        <v>4</v>
      </c>
      <c r="H205" s="113">
        <v>1</v>
      </c>
      <c r="I205" s="115">
        <v>7.1428571428571423</v>
      </c>
    </row>
    <row r="206" spans="1:9" ht="15" hidden="1" customHeight="1" x14ac:dyDescent="0.25">
      <c r="A206" s="111">
        <v>204</v>
      </c>
      <c r="B206" s="112" t="s">
        <v>312</v>
      </c>
      <c r="C206" s="112" t="s">
        <v>314</v>
      </c>
      <c r="D206" s="113">
        <v>23</v>
      </c>
      <c r="E206" s="114">
        <v>23</v>
      </c>
      <c r="F206" s="113">
        <v>12</v>
      </c>
      <c r="G206" s="114">
        <v>7</v>
      </c>
      <c r="H206" s="113">
        <v>3</v>
      </c>
      <c r="I206" s="115">
        <v>13.043478260869565</v>
      </c>
    </row>
    <row r="207" spans="1:9" ht="15" hidden="1" customHeight="1" x14ac:dyDescent="0.25">
      <c r="A207" s="111">
        <v>205</v>
      </c>
      <c r="B207" s="112" t="s">
        <v>312</v>
      </c>
      <c r="C207" s="112" t="s">
        <v>315</v>
      </c>
      <c r="D207" s="113">
        <v>9</v>
      </c>
      <c r="E207" s="114">
        <v>9</v>
      </c>
      <c r="F207" s="113">
        <v>1</v>
      </c>
      <c r="G207" s="114">
        <v>1</v>
      </c>
      <c r="H207" s="113">
        <v>0</v>
      </c>
      <c r="I207" s="115">
        <v>0</v>
      </c>
    </row>
    <row r="208" spans="1:9" ht="15" hidden="1" customHeight="1" x14ac:dyDescent="0.25">
      <c r="A208" s="111">
        <v>206</v>
      </c>
      <c r="B208" s="112" t="s">
        <v>312</v>
      </c>
      <c r="C208" s="112" t="s">
        <v>316</v>
      </c>
      <c r="D208" s="113">
        <v>19</v>
      </c>
      <c r="E208" s="114">
        <v>16</v>
      </c>
      <c r="F208" s="113">
        <v>8</v>
      </c>
      <c r="G208" s="114">
        <v>5</v>
      </c>
      <c r="H208" s="113">
        <v>0</v>
      </c>
      <c r="I208" s="115">
        <v>0</v>
      </c>
    </row>
    <row r="209" spans="1:9" ht="15" hidden="1" customHeight="1" x14ac:dyDescent="0.25">
      <c r="A209" s="111">
        <v>207</v>
      </c>
      <c r="B209" s="112" t="s">
        <v>312</v>
      </c>
      <c r="C209" s="112" t="s">
        <v>317</v>
      </c>
      <c r="D209" s="113">
        <v>138</v>
      </c>
      <c r="E209" s="114">
        <v>124</v>
      </c>
      <c r="F209" s="113">
        <v>56</v>
      </c>
      <c r="G209" s="114">
        <v>26</v>
      </c>
      <c r="H209" s="113">
        <v>11</v>
      </c>
      <c r="I209" s="115">
        <v>7.9710144927536222</v>
      </c>
    </row>
    <row r="210" spans="1:9" ht="15" hidden="1" customHeight="1" x14ac:dyDescent="0.25">
      <c r="A210" s="111">
        <v>208</v>
      </c>
      <c r="B210" s="112" t="s">
        <v>318</v>
      </c>
      <c r="C210" s="112" t="s">
        <v>319</v>
      </c>
      <c r="D210" s="113">
        <v>10</v>
      </c>
      <c r="E210" s="114">
        <v>9</v>
      </c>
      <c r="F210" s="113">
        <v>4</v>
      </c>
      <c r="G210" s="114">
        <v>0</v>
      </c>
      <c r="H210" s="113">
        <v>0</v>
      </c>
      <c r="I210" s="115">
        <v>0</v>
      </c>
    </row>
    <row r="211" spans="1:9" ht="15" hidden="1" customHeight="1" x14ac:dyDescent="0.25">
      <c r="A211" s="111">
        <v>209</v>
      </c>
      <c r="B211" s="112" t="s">
        <v>320</v>
      </c>
      <c r="C211" s="112" t="s">
        <v>321</v>
      </c>
      <c r="D211" s="113">
        <v>61</v>
      </c>
      <c r="E211" s="114">
        <v>51</v>
      </c>
      <c r="F211" s="113">
        <v>20</v>
      </c>
      <c r="G211" s="114">
        <v>8</v>
      </c>
      <c r="H211" s="113">
        <v>2</v>
      </c>
      <c r="I211" s="115">
        <v>3.278688524590164</v>
      </c>
    </row>
    <row r="212" spans="1:9" ht="15" hidden="1" customHeight="1" x14ac:dyDescent="0.25">
      <c r="A212" s="111">
        <v>210</v>
      </c>
      <c r="B212" s="112" t="s">
        <v>320</v>
      </c>
      <c r="C212" s="112" t="s">
        <v>322</v>
      </c>
      <c r="D212" s="113">
        <v>14</v>
      </c>
      <c r="E212" s="114">
        <v>14</v>
      </c>
      <c r="F212" s="113">
        <v>7</v>
      </c>
      <c r="G212" s="114">
        <v>4</v>
      </c>
      <c r="H212" s="113">
        <v>1</v>
      </c>
      <c r="I212" s="115">
        <v>7.1428571428571423</v>
      </c>
    </row>
    <row r="213" spans="1:9" ht="15" hidden="1" customHeight="1" x14ac:dyDescent="0.25">
      <c r="A213" s="111">
        <v>211</v>
      </c>
      <c r="B213" s="112" t="s">
        <v>323</v>
      </c>
      <c r="C213" s="112" t="s">
        <v>324</v>
      </c>
      <c r="D213" s="113">
        <v>117</v>
      </c>
      <c r="E213" s="114">
        <v>110</v>
      </c>
      <c r="F213" s="113">
        <v>60</v>
      </c>
      <c r="G213" s="114">
        <v>36</v>
      </c>
      <c r="H213" s="113">
        <v>12</v>
      </c>
      <c r="I213" s="115">
        <v>10.256410256410255</v>
      </c>
    </row>
    <row r="214" spans="1:9" ht="15" hidden="1" customHeight="1" x14ac:dyDescent="0.25">
      <c r="A214" s="111">
        <v>212</v>
      </c>
      <c r="B214" s="112" t="s">
        <v>323</v>
      </c>
      <c r="C214" s="112" t="s">
        <v>325</v>
      </c>
      <c r="D214" s="113">
        <v>41</v>
      </c>
      <c r="E214" s="114">
        <v>37</v>
      </c>
      <c r="F214" s="113">
        <v>15</v>
      </c>
      <c r="G214" s="114">
        <v>9</v>
      </c>
      <c r="H214" s="113">
        <v>3</v>
      </c>
      <c r="I214" s="115">
        <v>7.3170731707317067</v>
      </c>
    </row>
    <row r="215" spans="1:9" ht="15" hidden="1" customHeight="1" x14ac:dyDescent="0.25">
      <c r="A215" s="111">
        <v>213</v>
      </c>
      <c r="B215" s="112" t="s">
        <v>323</v>
      </c>
      <c r="C215" s="112" t="s">
        <v>326</v>
      </c>
      <c r="D215" s="113">
        <v>11</v>
      </c>
      <c r="E215" s="114">
        <v>9</v>
      </c>
      <c r="F215" s="113">
        <v>2</v>
      </c>
      <c r="G215" s="114">
        <v>0</v>
      </c>
      <c r="H215" s="113">
        <v>0</v>
      </c>
      <c r="I215" s="115">
        <v>0</v>
      </c>
    </row>
    <row r="216" spans="1:9" ht="15" hidden="1" customHeight="1" x14ac:dyDescent="0.25">
      <c r="A216" s="111">
        <v>214</v>
      </c>
      <c r="B216" s="112" t="s">
        <v>323</v>
      </c>
      <c r="C216" s="112" t="s">
        <v>327</v>
      </c>
      <c r="D216" s="113">
        <v>11</v>
      </c>
      <c r="E216" s="114">
        <v>11</v>
      </c>
      <c r="F216" s="113">
        <v>6</v>
      </c>
      <c r="G216" s="114">
        <v>3</v>
      </c>
      <c r="H216" s="113">
        <v>2</v>
      </c>
      <c r="I216" s="115">
        <v>18.181818181818183</v>
      </c>
    </row>
    <row r="217" spans="1:9" ht="15" hidden="1" customHeight="1" x14ac:dyDescent="0.25">
      <c r="A217" s="111">
        <v>215</v>
      </c>
      <c r="B217" s="112" t="s">
        <v>323</v>
      </c>
      <c r="C217" s="112" t="s">
        <v>328</v>
      </c>
      <c r="D217" s="113">
        <v>2</v>
      </c>
      <c r="E217" s="114">
        <v>2</v>
      </c>
      <c r="F217" s="113">
        <v>1</v>
      </c>
      <c r="G217" s="114">
        <v>1</v>
      </c>
      <c r="H217" s="113">
        <v>1</v>
      </c>
      <c r="I217" s="115">
        <v>50</v>
      </c>
    </row>
    <row r="218" spans="1:9" ht="15" hidden="1" customHeight="1" x14ac:dyDescent="0.25">
      <c r="A218" s="111">
        <v>216</v>
      </c>
      <c r="B218" s="112" t="s">
        <v>323</v>
      </c>
      <c r="C218" s="112" t="s">
        <v>329</v>
      </c>
      <c r="D218" s="113">
        <v>22</v>
      </c>
      <c r="E218" s="114">
        <v>16</v>
      </c>
      <c r="F218" s="113">
        <v>5</v>
      </c>
      <c r="G218" s="114">
        <v>0</v>
      </c>
      <c r="H218" s="113">
        <v>0</v>
      </c>
      <c r="I218" s="115">
        <v>0</v>
      </c>
    </row>
    <row r="219" spans="1:9" ht="15" hidden="1" customHeight="1" x14ac:dyDescent="0.25">
      <c r="A219" s="111">
        <v>217</v>
      </c>
      <c r="B219" s="112" t="s">
        <v>330</v>
      </c>
      <c r="C219" s="112" t="s">
        <v>331</v>
      </c>
      <c r="D219" s="113">
        <v>175</v>
      </c>
      <c r="E219" s="114">
        <v>165</v>
      </c>
      <c r="F219" s="113">
        <v>88</v>
      </c>
      <c r="G219" s="114">
        <v>45</v>
      </c>
      <c r="H219" s="113">
        <v>15</v>
      </c>
      <c r="I219" s="115">
        <v>8.5714285714285712</v>
      </c>
    </row>
    <row r="220" spans="1:9" ht="15" hidden="1" customHeight="1" x14ac:dyDescent="0.25">
      <c r="A220" s="111">
        <v>218</v>
      </c>
      <c r="B220" s="112" t="s">
        <v>332</v>
      </c>
      <c r="C220" s="112" t="s">
        <v>333</v>
      </c>
      <c r="D220" s="113">
        <v>10</v>
      </c>
      <c r="E220" s="114">
        <v>10</v>
      </c>
      <c r="F220" s="113">
        <v>3</v>
      </c>
      <c r="G220" s="114">
        <v>0</v>
      </c>
      <c r="H220" s="113">
        <v>0</v>
      </c>
      <c r="I220" s="115">
        <v>0</v>
      </c>
    </row>
    <row r="221" spans="1:9" ht="15" hidden="1" customHeight="1" x14ac:dyDescent="0.25">
      <c r="A221" s="111">
        <v>219</v>
      </c>
      <c r="B221" s="112" t="s">
        <v>332</v>
      </c>
      <c r="C221" s="112" t="s">
        <v>334</v>
      </c>
      <c r="D221" s="113">
        <v>202</v>
      </c>
      <c r="E221" s="114">
        <v>198</v>
      </c>
      <c r="F221" s="113">
        <v>112</v>
      </c>
      <c r="G221" s="114">
        <v>52</v>
      </c>
      <c r="H221" s="113">
        <v>18</v>
      </c>
      <c r="I221" s="115">
        <v>8.9108910891089099</v>
      </c>
    </row>
    <row r="222" spans="1:9" ht="15" hidden="1" customHeight="1" x14ac:dyDescent="0.25">
      <c r="A222" s="111">
        <v>220</v>
      </c>
      <c r="B222" s="112" t="s">
        <v>332</v>
      </c>
      <c r="C222" s="112" t="s">
        <v>335</v>
      </c>
      <c r="D222" s="113">
        <v>138</v>
      </c>
      <c r="E222" s="114">
        <v>125</v>
      </c>
      <c r="F222" s="113">
        <v>45</v>
      </c>
      <c r="G222" s="114">
        <v>17</v>
      </c>
      <c r="H222" s="113">
        <v>6</v>
      </c>
      <c r="I222" s="115">
        <v>4.3478260869565215</v>
      </c>
    </row>
    <row r="223" spans="1:9" ht="15" hidden="1" customHeight="1" x14ac:dyDescent="0.25">
      <c r="A223" s="111">
        <v>221</v>
      </c>
      <c r="B223" s="112" t="s">
        <v>332</v>
      </c>
      <c r="C223" s="112" t="s">
        <v>336</v>
      </c>
      <c r="D223" s="113">
        <v>187</v>
      </c>
      <c r="E223" s="114">
        <v>174</v>
      </c>
      <c r="F223" s="113">
        <v>76</v>
      </c>
      <c r="G223" s="114">
        <v>31</v>
      </c>
      <c r="H223" s="113">
        <v>12</v>
      </c>
      <c r="I223" s="115">
        <v>6.4171122994652414</v>
      </c>
    </row>
    <row r="224" spans="1:9" ht="15" hidden="1" customHeight="1" x14ac:dyDescent="0.25">
      <c r="A224" s="111">
        <v>222</v>
      </c>
      <c r="B224" s="112" t="s">
        <v>288</v>
      </c>
      <c r="C224" s="112" t="s">
        <v>293</v>
      </c>
      <c r="D224" s="113">
        <v>35</v>
      </c>
      <c r="E224" s="114">
        <v>34</v>
      </c>
      <c r="F224" s="113">
        <v>15</v>
      </c>
      <c r="G224" s="114">
        <v>5</v>
      </c>
      <c r="H224" s="113">
        <v>3</v>
      </c>
      <c r="I224" s="115">
        <v>8.5714285714285712</v>
      </c>
    </row>
    <row r="225" spans="1:9" ht="15" hidden="1" customHeight="1" x14ac:dyDescent="0.25">
      <c r="A225" s="111">
        <v>223</v>
      </c>
      <c r="B225" s="112" t="s">
        <v>294</v>
      </c>
      <c r="C225" s="112" t="s">
        <v>295</v>
      </c>
      <c r="D225" s="113">
        <v>16</v>
      </c>
      <c r="E225" s="114">
        <v>15</v>
      </c>
      <c r="F225" s="113">
        <v>6</v>
      </c>
      <c r="G225" s="114">
        <v>3</v>
      </c>
      <c r="H225" s="113">
        <v>0</v>
      </c>
      <c r="I225" s="115">
        <v>0</v>
      </c>
    </row>
    <row r="226" spans="1:9" ht="15" hidden="1" customHeight="1" x14ac:dyDescent="0.25">
      <c r="A226" s="111">
        <v>224</v>
      </c>
      <c r="B226" s="112" t="s">
        <v>294</v>
      </c>
      <c r="C226" s="112" t="s">
        <v>296</v>
      </c>
      <c r="D226" s="113">
        <v>252</v>
      </c>
      <c r="E226" s="114">
        <v>232</v>
      </c>
      <c r="F226" s="113">
        <v>109</v>
      </c>
      <c r="G226" s="114">
        <v>46</v>
      </c>
      <c r="H226" s="113">
        <v>10</v>
      </c>
      <c r="I226" s="115">
        <v>3.9682539682539679</v>
      </c>
    </row>
    <row r="227" spans="1:9" ht="15" hidden="1" customHeight="1" x14ac:dyDescent="0.25">
      <c r="A227" s="111">
        <v>225</v>
      </c>
      <c r="B227" s="112" t="s">
        <v>294</v>
      </c>
      <c r="C227" s="112" t="s">
        <v>297</v>
      </c>
      <c r="D227" s="113">
        <v>11</v>
      </c>
      <c r="E227" s="114">
        <v>9</v>
      </c>
      <c r="F227" s="113">
        <v>3</v>
      </c>
      <c r="G227" s="114">
        <v>1</v>
      </c>
      <c r="H227" s="113">
        <v>0</v>
      </c>
      <c r="I227" s="115">
        <v>0</v>
      </c>
    </row>
    <row r="228" spans="1:9" ht="15" hidden="1" customHeight="1" x14ac:dyDescent="0.25">
      <c r="A228" s="111">
        <v>226</v>
      </c>
      <c r="B228" s="112" t="s">
        <v>294</v>
      </c>
      <c r="C228" s="112" t="s">
        <v>298</v>
      </c>
      <c r="D228" s="113">
        <v>327</v>
      </c>
      <c r="E228" s="114">
        <v>311</v>
      </c>
      <c r="F228" s="113">
        <v>184</v>
      </c>
      <c r="G228" s="114">
        <v>97</v>
      </c>
      <c r="H228" s="113">
        <v>49</v>
      </c>
      <c r="I228" s="115">
        <v>14.984709480122325</v>
      </c>
    </row>
    <row r="229" spans="1:9" ht="15" hidden="1" customHeight="1" x14ac:dyDescent="0.25">
      <c r="A229" s="111">
        <v>227</v>
      </c>
      <c r="B229" s="112" t="s">
        <v>294</v>
      </c>
      <c r="C229" s="112" t="s">
        <v>299</v>
      </c>
      <c r="D229" s="113">
        <v>38</v>
      </c>
      <c r="E229" s="114">
        <v>38</v>
      </c>
      <c r="F229" s="113">
        <v>27</v>
      </c>
      <c r="G229" s="114">
        <v>14</v>
      </c>
      <c r="H229" s="113">
        <v>6</v>
      </c>
      <c r="I229" s="115">
        <v>15.789473684210526</v>
      </c>
    </row>
    <row r="230" spans="1:9" ht="15" hidden="1" customHeight="1" x14ac:dyDescent="0.25">
      <c r="A230" s="111">
        <v>228</v>
      </c>
      <c r="B230" s="112" t="s">
        <v>294</v>
      </c>
      <c r="C230" s="112" t="s">
        <v>300</v>
      </c>
      <c r="D230" s="113">
        <v>11</v>
      </c>
      <c r="E230" s="114">
        <v>10</v>
      </c>
      <c r="F230" s="113">
        <v>2</v>
      </c>
      <c r="G230" s="114">
        <v>1</v>
      </c>
      <c r="H230" s="113">
        <v>0</v>
      </c>
      <c r="I230" s="115">
        <v>0</v>
      </c>
    </row>
    <row r="231" spans="1:9" ht="15" hidden="1" customHeight="1" x14ac:dyDescent="0.25">
      <c r="A231" s="111">
        <v>229</v>
      </c>
      <c r="B231" s="112" t="s">
        <v>294</v>
      </c>
      <c r="C231" s="112" t="s">
        <v>301</v>
      </c>
      <c r="D231" s="113">
        <v>23</v>
      </c>
      <c r="E231" s="114">
        <v>22</v>
      </c>
      <c r="F231" s="113">
        <v>4</v>
      </c>
      <c r="G231" s="114">
        <v>1</v>
      </c>
      <c r="H231" s="113">
        <v>1</v>
      </c>
      <c r="I231" s="115">
        <v>4.3478260869565215</v>
      </c>
    </row>
    <row r="232" spans="1:9" ht="15" hidden="1" customHeight="1" x14ac:dyDescent="0.25">
      <c r="A232" s="111">
        <v>230</v>
      </c>
      <c r="B232" s="112" t="s">
        <v>302</v>
      </c>
      <c r="C232" s="112" t="s">
        <v>303</v>
      </c>
      <c r="D232" s="113">
        <v>18</v>
      </c>
      <c r="E232" s="114">
        <v>13</v>
      </c>
      <c r="F232" s="113">
        <v>1</v>
      </c>
      <c r="G232" s="114">
        <v>0</v>
      </c>
      <c r="H232" s="113">
        <v>0</v>
      </c>
      <c r="I232" s="115">
        <v>0</v>
      </c>
    </row>
    <row r="233" spans="1:9" ht="15" hidden="1" customHeight="1" x14ac:dyDescent="0.25">
      <c r="A233" s="111">
        <v>231</v>
      </c>
      <c r="B233" s="112" t="s">
        <v>302</v>
      </c>
      <c r="C233" s="112" t="s">
        <v>304</v>
      </c>
      <c r="D233" s="113">
        <v>13</v>
      </c>
      <c r="E233" s="114">
        <v>13</v>
      </c>
      <c r="F233" s="113">
        <v>5</v>
      </c>
      <c r="G233" s="114">
        <v>1</v>
      </c>
      <c r="H233" s="113">
        <v>0</v>
      </c>
      <c r="I233" s="115">
        <v>0</v>
      </c>
    </row>
    <row r="234" spans="1:9" ht="15" hidden="1" customHeight="1" x14ac:dyDescent="0.25">
      <c r="A234" s="111">
        <v>232</v>
      </c>
      <c r="B234" s="112" t="s">
        <v>302</v>
      </c>
      <c r="C234" s="112" t="s">
        <v>305</v>
      </c>
      <c r="D234" s="113">
        <v>44</v>
      </c>
      <c r="E234" s="114">
        <v>36</v>
      </c>
      <c r="F234" s="113">
        <v>13</v>
      </c>
      <c r="G234" s="114">
        <v>7</v>
      </c>
      <c r="H234" s="113">
        <v>2</v>
      </c>
      <c r="I234" s="115">
        <v>4.5454545454545459</v>
      </c>
    </row>
    <row r="235" spans="1:9" ht="15" hidden="1" customHeight="1" x14ac:dyDescent="0.25">
      <c r="A235" s="111">
        <v>233</v>
      </c>
      <c r="B235" s="112" t="s">
        <v>302</v>
      </c>
      <c r="C235" s="112" t="s">
        <v>306</v>
      </c>
      <c r="D235" s="113">
        <v>5</v>
      </c>
      <c r="E235" s="114">
        <v>1</v>
      </c>
      <c r="F235" s="113">
        <v>0</v>
      </c>
      <c r="G235" s="114">
        <v>0</v>
      </c>
      <c r="H235" s="113">
        <v>0</v>
      </c>
      <c r="I235" s="115">
        <v>0</v>
      </c>
    </row>
    <row r="236" spans="1:9" ht="15" hidden="1" customHeight="1" x14ac:dyDescent="0.25">
      <c r="A236" s="111">
        <v>234</v>
      </c>
      <c r="B236" s="112" t="s">
        <v>302</v>
      </c>
      <c r="C236" s="112" t="s">
        <v>307</v>
      </c>
      <c r="D236" s="113">
        <v>195</v>
      </c>
      <c r="E236" s="114">
        <v>189</v>
      </c>
      <c r="F236" s="113">
        <v>127</v>
      </c>
      <c r="G236" s="114">
        <v>77</v>
      </c>
      <c r="H236" s="113">
        <v>33</v>
      </c>
      <c r="I236" s="115">
        <v>16.923076923076923</v>
      </c>
    </row>
    <row r="237" spans="1:9" ht="15" hidden="1" customHeight="1" x14ac:dyDescent="0.25">
      <c r="A237" s="111">
        <v>235</v>
      </c>
      <c r="B237" s="112" t="s">
        <v>302</v>
      </c>
      <c r="C237" s="112" t="s">
        <v>308</v>
      </c>
      <c r="D237" s="113">
        <v>190</v>
      </c>
      <c r="E237" s="114">
        <v>181</v>
      </c>
      <c r="F237" s="113">
        <v>106</v>
      </c>
      <c r="G237" s="114">
        <v>65</v>
      </c>
      <c r="H237" s="113">
        <v>24</v>
      </c>
      <c r="I237" s="115">
        <v>12.631578947368421</v>
      </c>
    </row>
    <row r="238" spans="1:9" ht="15" hidden="1" customHeight="1" x14ac:dyDescent="0.25">
      <c r="A238" s="111">
        <v>236</v>
      </c>
      <c r="B238" s="112" t="s">
        <v>302</v>
      </c>
      <c r="C238" s="112" t="s">
        <v>309</v>
      </c>
      <c r="D238" s="113">
        <v>38</v>
      </c>
      <c r="E238" s="114">
        <v>34</v>
      </c>
      <c r="F238" s="113">
        <v>16</v>
      </c>
      <c r="G238" s="114">
        <v>13</v>
      </c>
      <c r="H238" s="113">
        <v>5</v>
      </c>
      <c r="I238" s="115">
        <v>13.157894736842104</v>
      </c>
    </row>
    <row r="239" spans="1:9" ht="15" hidden="1" customHeight="1" x14ac:dyDescent="0.25">
      <c r="A239" s="111">
        <v>237</v>
      </c>
      <c r="B239" s="112" t="s">
        <v>302</v>
      </c>
      <c r="C239" s="112" t="s">
        <v>310</v>
      </c>
      <c r="D239" s="113">
        <v>50</v>
      </c>
      <c r="E239" s="114">
        <v>36</v>
      </c>
      <c r="F239" s="113">
        <v>5</v>
      </c>
      <c r="G239" s="114">
        <v>2</v>
      </c>
      <c r="H239" s="113">
        <v>1</v>
      </c>
      <c r="I239" s="115">
        <v>2</v>
      </c>
    </row>
    <row r="240" spans="1:9" ht="15" hidden="1" customHeight="1" x14ac:dyDescent="0.25">
      <c r="A240" s="111">
        <v>238</v>
      </c>
      <c r="B240" s="112" t="s">
        <v>302</v>
      </c>
      <c r="C240" s="112" t="s">
        <v>311</v>
      </c>
      <c r="D240" s="113">
        <v>40</v>
      </c>
      <c r="E240" s="114">
        <v>36</v>
      </c>
      <c r="F240" s="113">
        <v>15</v>
      </c>
      <c r="G240" s="114">
        <v>6</v>
      </c>
      <c r="H240" s="113">
        <v>2</v>
      </c>
      <c r="I240" s="115">
        <v>5</v>
      </c>
    </row>
    <row r="241" spans="1:9" ht="15" hidden="1" customHeight="1" x14ac:dyDescent="0.25">
      <c r="A241" s="111">
        <v>239</v>
      </c>
      <c r="B241" s="112" t="s">
        <v>312</v>
      </c>
      <c r="C241" s="112" t="s">
        <v>313</v>
      </c>
      <c r="D241" s="113">
        <v>14</v>
      </c>
      <c r="E241" s="114">
        <v>13</v>
      </c>
      <c r="F241" s="113">
        <v>9</v>
      </c>
      <c r="G241" s="114">
        <v>4</v>
      </c>
      <c r="H241" s="113">
        <v>1</v>
      </c>
      <c r="I241" s="115">
        <v>7.1428571428571423</v>
      </c>
    </row>
    <row r="242" spans="1:9" ht="15" hidden="1" customHeight="1" x14ac:dyDescent="0.25">
      <c r="A242" s="111">
        <v>240</v>
      </c>
      <c r="B242" s="112" t="s">
        <v>312</v>
      </c>
      <c r="C242" s="112" t="s">
        <v>314</v>
      </c>
      <c r="D242" s="113">
        <v>23</v>
      </c>
      <c r="E242" s="114">
        <v>23</v>
      </c>
      <c r="F242" s="113">
        <v>12</v>
      </c>
      <c r="G242" s="114">
        <v>7</v>
      </c>
      <c r="H242" s="113">
        <v>3</v>
      </c>
      <c r="I242" s="115">
        <v>13.043478260869565</v>
      </c>
    </row>
    <row r="243" spans="1:9" ht="15" hidden="1" customHeight="1" x14ac:dyDescent="0.25">
      <c r="A243" s="111">
        <v>241</v>
      </c>
      <c r="B243" s="112" t="s">
        <v>312</v>
      </c>
      <c r="C243" s="112" t="s">
        <v>315</v>
      </c>
      <c r="D243" s="113">
        <v>9</v>
      </c>
      <c r="E243" s="114">
        <v>9</v>
      </c>
      <c r="F243" s="113">
        <v>1</v>
      </c>
      <c r="G243" s="114">
        <v>1</v>
      </c>
      <c r="H243" s="113">
        <v>0</v>
      </c>
      <c r="I243" s="115">
        <v>0</v>
      </c>
    </row>
    <row r="244" spans="1:9" ht="15" hidden="1" customHeight="1" x14ac:dyDescent="0.25">
      <c r="A244" s="111">
        <v>242</v>
      </c>
      <c r="B244" s="112" t="s">
        <v>312</v>
      </c>
      <c r="C244" s="112" t="s">
        <v>316</v>
      </c>
      <c r="D244" s="113">
        <v>19</v>
      </c>
      <c r="E244" s="114">
        <v>16</v>
      </c>
      <c r="F244" s="113">
        <v>8</v>
      </c>
      <c r="G244" s="114">
        <v>5</v>
      </c>
      <c r="H244" s="113">
        <v>0</v>
      </c>
      <c r="I244" s="115">
        <v>0</v>
      </c>
    </row>
    <row r="245" spans="1:9" ht="15" hidden="1" customHeight="1" x14ac:dyDescent="0.25">
      <c r="A245" s="111">
        <v>243</v>
      </c>
      <c r="B245" s="112" t="s">
        <v>312</v>
      </c>
      <c r="C245" s="112" t="s">
        <v>317</v>
      </c>
      <c r="D245" s="113">
        <v>138</v>
      </c>
      <c r="E245" s="114">
        <v>124</v>
      </c>
      <c r="F245" s="113">
        <v>56</v>
      </c>
      <c r="G245" s="114">
        <v>26</v>
      </c>
      <c r="H245" s="113">
        <v>11</v>
      </c>
      <c r="I245" s="115">
        <v>7.9710144927536222</v>
      </c>
    </row>
    <row r="246" spans="1:9" ht="15" hidden="1" customHeight="1" x14ac:dyDescent="0.25">
      <c r="A246" s="111">
        <v>244</v>
      </c>
      <c r="B246" s="112" t="s">
        <v>318</v>
      </c>
      <c r="C246" s="112" t="s">
        <v>319</v>
      </c>
      <c r="D246" s="113">
        <v>10</v>
      </c>
      <c r="E246" s="114">
        <v>9</v>
      </c>
      <c r="F246" s="113">
        <v>4</v>
      </c>
      <c r="G246" s="114">
        <v>0</v>
      </c>
      <c r="H246" s="113">
        <v>0</v>
      </c>
      <c r="I246" s="115">
        <v>0</v>
      </c>
    </row>
    <row r="247" spans="1:9" ht="15" hidden="1" customHeight="1" x14ac:dyDescent="0.25">
      <c r="A247" s="111">
        <v>245</v>
      </c>
      <c r="B247" s="112" t="s">
        <v>320</v>
      </c>
      <c r="C247" s="112" t="s">
        <v>321</v>
      </c>
      <c r="D247" s="113">
        <v>61</v>
      </c>
      <c r="E247" s="114">
        <v>51</v>
      </c>
      <c r="F247" s="113">
        <v>20</v>
      </c>
      <c r="G247" s="114">
        <v>8</v>
      </c>
      <c r="H247" s="113">
        <v>2</v>
      </c>
      <c r="I247" s="115">
        <v>3.278688524590164</v>
      </c>
    </row>
    <row r="248" spans="1:9" ht="15" hidden="1" customHeight="1" x14ac:dyDescent="0.25">
      <c r="A248" s="111">
        <v>246</v>
      </c>
      <c r="B248" s="112" t="s">
        <v>320</v>
      </c>
      <c r="C248" s="112" t="s">
        <v>322</v>
      </c>
      <c r="D248" s="113">
        <v>14</v>
      </c>
      <c r="E248" s="114">
        <v>14</v>
      </c>
      <c r="F248" s="113">
        <v>7</v>
      </c>
      <c r="G248" s="114">
        <v>4</v>
      </c>
      <c r="H248" s="113">
        <v>1</v>
      </c>
      <c r="I248" s="115">
        <v>7.1428571428571423</v>
      </c>
    </row>
    <row r="249" spans="1:9" ht="15" hidden="1" customHeight="1" x14ac:dyDescent="0.25">
      <c r="A249" s="111">
        <v>247</v>
      </c>
      <c r="B249" s="112" t="s">
        <v>323</v>
      </c>
      <c r="C249" s="112" t="s">
        <v>324</v>
      </c>
      <c r="D249" s="113">
        <v>117</v>
      </c>
      <c r="E249" s="114">
        <v>110</v>
      </c>
      <c r="F249" s="113">
        <v>60</v>
      </c>
      <c r="G249" s="114">
        <v>36</v>
      </c>
      <c r="H249" s="113">
        <v>12</v>
      </c>
      <c r="I249" s="115">
        <v>10.256410256410255</v>
      </c>
    </row>
    <row r="250" spans="1:9" ht="15" hidden="1" customHeight="1" x14ac:dyDescent="0.25">
      <c r="A250" s="111">
        <v>248</v>
      </c>
      <c r="B250" s="112" t="s">
        <v>323</v>
      </c>
      <c r="C250" s="112" t="s">
        <v>325</v>
      </c>
      <c r="D250" s="113">
        <v>41</v>
      </c>
      <c r="E250" s="114">
        <v>37</v>
      </c>
      <c r="F250" s="113">
        <v>15</v>
      </c>
      <c r="G250" s="114">
        <v>9</v>
      </c>
      <c r="H250" s="113">
        <v>3</v>
      </c>
      <c r="I250" s="115">
        <v>7.3170731707317067</v>
      </c>
    </row>
    <row r="251" spans="1:9" ht="15" hidden="1" customHeight="1" x14ac:dyDescent="0.25">
      <c r="A251" s="111">
        <v>249</v>
      </c>
      <c r="B251" s="112" t="s">
        <v>323</v>
      </c>
      <c r="C251" s="112" t="s">
        <v>326</v>
      </c>
      <c r="D251" s="113">
        <v>11</v>
      </c>
      <c r="E251" s="114">
        <v>9</v>
      </c>
      <c r="F251" s="113">
        <v>2</v>
      </c>
      <c r="G251" s="114">
        <v>0</v>
      </c>
      <c r="H251" s="113">
        <v>0</v>
      </c>
      <c r="I251" s="115">
        <v>0</v>
      </c>
    </row>
    <row r="252" spans="1:9" ht="15" hidden="1" customHeight="1" x14ac:dyDescent="0.25">
      <c r="A252" s="111">
        <v>250</v>
      </c>
      <c r="B252" s="112" t="s">
        <v>323</v>
      </c>
      <c r="C252" s="112" t="s">
        <v>327</v>
      </c>
      <c r="D252" s="113">
        <v>11</v>
      </c>
      <c r="E252" s="114">
        <v>11</v>
      </c>
      <c r="F252" s="113">
        <v>6</v>
      </c>
      <c r="G252" s="114">
        <v>3</v>
      </c>
      <c r="H252" s="113">
        <v>2</v>
      </c>
      <c r="I252" s="115">
        <v>18.181818181818183</v>
      </c>
    </row>
    <row r="253" spans="1:9" ht="15" hidden="1" customHeight="1" x14ac:dyDescent="0.25">
      <c r="A253" s="111">
        <v>251</v>
      </c>
      <c r="B253" s="112" t="s">
        <v>323</v>
      </c>
      <c r="C253" s="112" t="s">
        <v>328</v>
      </c>
      <c r="D253" s="113">
        <v>2</v>
      </c>
      <c r="E253" s="114">
        <v>2</v>
      </c>
      <c r="F253" s="113">
        <v>1</v>
      </c>
      <c r="G253" s="114">
        <v>1</v>
      </c>
      <c r="H253" s="113">
        <v>1</v>
      </c>
      <c r="I253" s="115">
        <v>50</v>
      </c>
    </row>
    <row r="254" spans="1:9" ht="15" hidden="1" customHeight="1" x14ac:dyDescent="0.25">
      <c r="A254" s="111">
        <v>252</v>
      </c>
      <c r="B254" s="112" t="s">
        <v>323</v>
      </c>
      <c r="C254" s="112" t="s">
        <v>329</v>
      </c>
      <c r="D254" s="113">
        <v>22</v>
      </c>
      <c r="E254" s="114">
        <v>16</v>
      </c>
      <c r="F254" s="113">
        <v>5</v>
      </c>
      <c r="G254" s="114">
        <v>0</v>
      </c>
      <c r="H254" s="113">
        <v>0</v>
      </c>
      <c r="I254" s="115">
        <v>0</v>
      </c>
    </row>
    <row r="255" spans="1:9" ht="15" hidden="1" customHeight="1" x14ac:dyDescent="0.25">
      <c r="A255" s="111">
        <v>253</v>
      </c>
      <c r="B255" s="112" t="s">
        <v>330</v>
      </c>
      <c r="C255" s="112" t="s">
        <v>331</v>
      </c>
      <c r="D255" s="113">
        <v>175</v>
      </c>
      <c r="E255" s="114">
        <v>165</v>
      </c>
      <c r="F255" s="113">
        <v>88</v>
      </c>
      <c r="G255" s="114">
        <v>45</v>
      </c>
      <c r="H255" s="113">
        <v>15</v>
      </c>
      <c r="I255" s="115">
        <v>8.5714285714285712</v>
      </c>
    </row>
    <row r="256" spans="1:9" ht="15" hidden="1" customHeight="1" x14ac:dyDescent="0.25">
      <c r="A256" s="111">
        <v>254</v>
      </c>
      <c r="B256" s="112" t="s">
        <v>332</v>
      </c>
      <c r="C256" s="112" t="s">
        <v>333</v>
      </c>
      <c r="D256" s="113">
        <v>10</v>
      </c>
      <c r="E256" s="114">
        <v>10</v>
      </c>
      <c r="F256" s="113">
        <v>3</v>
      </c>
      <c r="G256" s="114">
        <v>0</v>
      </c>
      <c r="H256" s="113">
        <v>0</v>
      </c>
      <c r="I256" s="115">
        <v>0</v>
      </c>
    </row>
    <row r="257" spans="1:9" ht="15" hidden="1" customHeight="1" x14ac:dyDescent="0.25">
      <c r="A257" s="111">
        <v>255</v>
      </c>
      <c r="B257" s="112" t="s">
        <v>332</v>
      </c>
      <c r="C257" s="112" t="s">
        <v>334</v>
      </c>
      <c r="D257" s="113">
        <v>202</v>
      </c>
      <c r="E257" s="114">
        <v>198</v>
      </c>
      <c r="F257" s="113">
        <v>112</v>
      </c>
      <c r="G257" s="114">
        <v>52</v>
      </c>
      <c r="H257" s="113">
        <v>18</v>
      </c>
      <c r="I257" s="115">
        <v>8.9108910891089099</v>
      </c>
    </row>
    <row r="258" spans="1:9" ht="15" hidden="1" customHeight="1" x14ac:dyDescent="0.25">
      <c r="A258" s="111">
        <v>256</v>
      </c>
      <c r="B258" s="112" t="s">
        <v>332</v>
      </c>
      <c r="C258" s="112" t="s">
        <v>335</v>
      </c>
      <c r="D258" s="113">
        <v>138</v>
      </c>
      <c r="E258" s="114">
        <v>125</v>
      </c>
      <c r="F258" s="113">
        <v>45</v>
      </c>
      <c r="G258" s="114">
        <v>17</v>
      </c>
      <c r="H258" s="113">
        <v>6</v>
      </c>
      <c r="I258" s="115">
        <v>4.3478260869565215</v>
      </c>
    </row>
    <row r="259" spans="1:9" ht="15" hidden="1" customHeight="1" x14ac:dyDescent="0.25">
      <c r="A259" s="111">
        <v>257</v>
      </c>
      <c r="B259" s="112" t="s">
        <v>332</v>
      </c>
      <c r="C259" s="112" t="s">
        <v>336</v>
      </c>
      <c r="D259" s="113">
        <v>187</v>
      </c>
      <c r="E259" s="114">
        <v>174</v>
      </c>
      <c r="F259" s="113">
        <v>76</v>
      </c>
      <c r="G259" s="114">
        <v>31</v>
      </c>
      <c r="H259" s="113">
        <v>12</v>
      </c>
      <c r="I259" s="115">
        <v>6.4171122994652414</v>
      </c>
    </row>
    <row r="260" spans="1:9" ht="15" hidden="1" customHeight="1" x14ac:dyDescent="0.25">
      <c r="A260" s="111">
        <v>258</v>
      </c>
      <c r="B260" s="112" t="s">
        <v>332</v>
      </c>
      <c r="C260" s="112" t="s">
        <v>337</v>
      </c>
      <c r="D260" s="113">
        <v>112</v>
      </c>
      <c r="E260" s="114">
        <v>111</v>
      </c>
      <c r="F260" s="113">
        <v>89</v>
      </c>
      <c r="G260" s="114">
        <v>66</v>
      </c>
      <c r="H260" s="113">
        <v>40</v>
      </c>
      <c r="I260" s="115">
        <v>35.714285714285715</v>
      </c>
    </row>
    <row r="261" spans="1:9" ht="15" hidden="1" customHeight="1" x14ac:dyDescent="0.25">
      <c r="A261" s="111">
        <v>259</v>
      </c>
      <c r="B261" s="112" t="s">
        <v>332</v>
      </c>
      <c r="C261" s="112" t="s">
        <v>338</v>
      </c>
      <c r="D261" s="113">
        <v>73</v>
      </c>
      <c r="E261" s="114">
        <v>71</v>
      </c>
      <c r="F261" s="113">
        <v>42</v>
      </c>
      <c r="G261" s="114">
        <v>29</v>
      </c>
      <c r="H261" s="113">
        <v>13</v>
      </c>
      <c r="I261" s="115">
        <v>17.80821917808219</v>
      </c>
    </row>
    <row r="262" spans="1:9" ht="15" hidden="1" customHeight="1" x14ac:dyDescent="0.25">
      <c r="A262" s="111">
        <v>260</v>
      </c>
      <c r="B262" s="112" t="s">
        <v>332</v>
      </c>
      <c r="C262" s="112" t="s">
        <v>339</v>
      </c>
      <c r="D262" s="113">
        <v>60</v>
      </c>
      <c r="E262" s="114">
        <v>54</v>
      </c>
      <c r="F262" s="113">
        <v>25</v>
      </c>
      <c r="G262" s="114">
        <v>9</v>
      </c>
      <c r="H262" s="113">
        <v>4</v>
      </c>
      <c r="I262" s="115">
        <v>6.666666666666667</v>
      </c>
    </row>
    <row r="263" spans="1:9" ht="15" hidden="1" customHeight="1" x14ac:dyDescent="0.25">
      <c r="A263" s="111">
        <v>261</v>
      </c>
      <c r="B263" s="112" t="s">
        <v>332</v>
      </c>
      <c r="C263" s="112" t="s">
        <v>340</v>
      </c>
      <c r="D263" s="113">
        <v>20</v>
      </c>
      <c r="E263" s="114">
        <v>15</v>
      </c>
      <c r="F263" s="113">
        <v>0</v>
      </c>
      <c r="G263" s="114">
        <v>0</v>
      </c>
      <c r="H263" s="113">
        <v>0</v>
      </c>
      <c r="I263" s="115">
        <v>0</v>
      </c>
    </row>
    <row r="264" spans="1:9" ht="15" hidden="1" customHeight="1" x14ac:dyDescent="0.25">
      <c r="A264" s="111">
        <v>262</v>
      </c>
      <c r="B264" s="112" t="s">
        <v>332</v>
      </c>
      <c r="C264" s="112" t="s">
        <v>341</v>
      </c>
      <c r="D264" s="113">
        <v>9</v>
      </c>
      <c r="E264" s="114">
        <v>9</v>
      </c>
      <c r="F264" s="113">
        <v>2</v>
      </c>
      <c r="G264" s="114">
        <v>0</v>
      </c>
      <c r="H264" s="113">
        <v>0</v>
      </c>
      <c r="I264" s="115">
        <v>0</v>
      </c>
    </row>
    <row r="265" spans="1:9" ht="15" hidden="1" customHeight="1" x14ac:dyDescent="0.25">
      <c r="A265" s="111">
        <v>263</v>
      </c>
      <c r="B265" s="112" t="s">
        <v>332</v>
      </c>
      <c r="C265" s="112" t="s">
        <v>342</v>
      </c>
      <c r="D265" s="113">
        <v>72</v>
      </c>
      <c r="E265" s="114">
        <v>65</v>
      </c>
      <c r="F265" s="113">
        <v>17</v>
      </c>
      <c r="G265" s="114">
        <v>8</v>
      </c>
      <c r="H265" s="113">
        <v>2</v>
      </c>
      <c r="I265" s="115">
        <v>2.7777777777777777</v>
      </c>
    </row>
    <row r="266" spans="1:9" ht="15" hidden="1" customHeight="1" x14ac:dyDescent="0.25">
      <c r="A266" s="111">
        <v>264</v>
      </c>
      <c r="B266" s="112" t="s">
        <v>332</v>
      </c>
      <c r="C266" s="112" t="s">
        <v>343</v>
      </c>
      <c r="D266" s="113">
        <v>117</v>
      </c>
      <c r="E266" s="114">
        <v>116</v>
      </c>
      <c r="F266" s="113">
        <v>73</v>
      </c>
      <c r="G266" s="114">
        <v>38</v>
      </c>
      <c r="H266" s="113">
        <v>14</v>
      </c>
      <c r="I266" s="115">
        <v>11.965811965811966</v>
      </c>
    </row>
    <row r="267" spans="1:9" ht="15" hidden="1" customHeight="1" x14ac:dyDescent="0.25">
      <c r="A267" s="111">
        <v>265</v>
      </c>
      <c r="B267" s="112" t="s">
        <v>332</v>
      </c>
      <c r="C267" s="112" t="s">
        <v>344</v>
      </c>
      <c r="D267" s="113">
        <v>198</v>
      </c>
      <c r="E267" s="114">
        <v>198</v>
      </c>
      <c r="F267" s="113">
        <v>170</v>
      </c>
      <c r="G267" s="114">
        <v>110</v>
      </c>
      <c r="H267" s="113">
        <v>57</v>
      </c>
      <c r="I267" s="115">
        <v>28.787878787878789</v>
      </c>
    </row>
    <row r="268" spans="1:9" ht="15" hidden="1" customHeight="1" x14ac:dyDescent="0.25">
      <c r="A268" s="111">
        <v>266</v>
      </c>
      <c r="B268" s="112" t="s">
        <v>332</v>
      </c>
      <c r="C268" s="112" t="s">
        <v>345</v>
      </c>
      <c r="D268" s="113">
        <v>11</v>
      </c>
      <c r="E268" s="114">
        <v>8</v>
      </c>
      <c r="F268" s="113">
        <v>1</v>
      </c>
      <c r="G268" s="114">
        <v>0</v>
      </c>
      <c r="H268" s="113">
        <v>0</v>
      </c>
      <c r="I268" s="115">
        <v>0</v>
      </c>
    </row>
    <row r="269" spans="1:9" ht="15" hidden="1" customHeight="1" x14ac:dyDescent="0.25">
      <c r="A269" s="111">
        <v>267</v>
      </c>
      <c r="B269" s="112" t="s">
        <v>346</v>
      </c>
      <c r="C269" s="112" t="s">
        <v>347</v>
      </c>
      <c r="D269" s="113">
        <v>22</v>
      </c>
      <c r="E269" s="114">
        <v>22</v>
      </c>
      <c r="F269" s="113">
        <v>10</v>
      </c>
      <c r="G269" s="114">
        <v>5</v>
      </c>
      <c r="H269" s="113">
        <v>0</v>
      </c>
      <c r="I269" s="115">
        <v>0</v>
      </c>
    </row>
    <row r="270" spans="1:9" ht="15" hidden="1" customHeight="1" x14ac:dyDescent="0.25">
      <c r="A270" s="111">
        <v>268</v>
      </c>
      <c r="B270" s="112" t="s">
        <v>346</v>
      </c>
      <c r="C270" s="112" t="s">
        <v>348</v>
      </c>
      <c r="D270" s="113">
        <v>3</v>
      </c>
      <c r="E270" s="114">
        <v>3</v>
      </c>
      <c r="F270" s="113">
        <v>1</v>
      </c>
      <c r="G270" s="114">
        <v>1</v>
      </c>
      <c r="H270" s="113">
        <v>0</v>
      </c>
      <c r="I270" s="115">
        <v>0</v>
      </c>
    </row>
    <row r="271" spans="1:9" ht="15" hidden="1" customHeight="1" x14ac:dyDescent="0.25">
      <c r="A271" s="111">
        <v>269</v>
      </c>
      <c r="B271" s="112" t="s">
        <v>346</v>
      </c>
      <c r="C271" s="112" t="s">
        <v>349</v>
      </c>
      <c r="D271" s="113">
        <v>27</v>
      </c>
      <c r="E271" s="114">
        <v>26</v>
      </c>
      <c r="F271" s="113">
        <v>7</v>
      </c>
      <c r="G271" s="114">
        <v>3</v>
      </c>
      <c r="H271" s="113">
        <v>3</v>
      </c>
      <c r="I271" s="115">
        <v>11.111111111111111</v>
      </c>
    </row>
    <row r="272" spans="1:9" ht="15" hidden="1" customHeight="1" x14ac:dyDescent="0.25">
      <c r="A272" s="111">
        <v>270</v>
      </c>
      <c r="B272" s="112" t="s">
        <v>346</v>
      </c>
      <c r="C272" s="112" t="s">
        <v>350</v>
      </c>
      <c r="D272" s="113">
        <v>26</v>
      </c>
      <c r="E272" s="114">
        <v>26</v>
      </c>
      <c r="F272" s="113">
        <v>9</v>
      </c>
      <c r="G272" s="114">
        <v>0</v>
      </c>
      <c r="H272" s="113">
        <v>0</v>
      </c>
      <c r="I272" s="115">
        <v>0</v>
      </c>
    </row>
    <row r="273" spans="1:9" ht="15" hidden="1" customHeight="1" x14ac:dyDescent="0.25">
      <c r="A273" s="111">
        <v>271</v>
      </c>
      <c r="B273" s="112" t="s">
        <v>346</v>
      </c>
      <c r="C273" s="112" t="s">
        <v>351</v>
      </c>
      <c r="D273" s="113">
        <v>20</v>
      </c>
      <c r="E273" s="114">
        <v>20</v>
      </c>
      <c r="F273" s="113">
        <v>14</v>
      </c>
      <c r="G273" s="114">
        <v>6</v>
      </c>
      <c r="H273" s="113">
        <v>1</v>
      </c>
      <c r="I273" s="115">
        <v>5</v>
      </c>
    </row>
    <row r="274" spans="1:9" ht="15" hidden="1" customHeight="1" x14ac:dyDescent="0.25">
      <c r="A274" s="111">
        <v>272</v>
      </c>
      <c r="B274" s="112" t="s">
        <v>346</v>
      </c>
      <c r="C274" s="112" t="s">
        <v>352</v>
      </c>
      <c r="D274" s="113">
        <v>41</v>
      </c>
      <c r="E274" s="114">
        <v>33</v>
      </c>
      <c r="F274" s="113">
        <v>15</v>
      </c>
      <c r="G274" s="114">
        <v>2</v>
      </c>
      <c r="H274" s="113">
        <v>0</v>
      </c>
      <c r="I274" s="115">
        <v>0</v>
      </c>
    </row>
    <row r="275" spans="1:9" ht="15" hidden="1" customHeight="1" x14ac:dyDescent="0.25">
      <c r="A275" s="111">
        <v>273</v>
      </c>
      <c r="B275" s="112" t="s">
        <v>346</v>
      </c>
      <c r="C275" s="112" t="s">
        <v>353</v>
      </c>
      <c r="D275" s="113">
        <v>19</v>
      </c>
      <c r="E275" s="114">
        <v>15</v>
      </c>
      <c r="F275" s="113">
        <v>2</v>
      </c>
      <c r="G275" s="114">
        <v>0</v>
      </c>
      <c r="H275" s="113">
        <v>0</v>
      </c>
      <c r="I275" s="115">
        <v>0</v>
      </c>
    </row>
    <row r="276" spans="1:9" ht="15" hidden="1" customHeight="1" x14ac:dyDescent="0.25">
      <c r="A276" s="111">
        <v>274</v>
      </c>
      <c r="B276" s="112" t="s">
        <v>346</v>
      </c>
      <c r="C276" s="112" t="s">
        <v>354</v>
      </c>
      <c r="D276" s="113">
        <v>14</v>
      </c>
      <c r="E276" s="114">
        <v>14</v>
      </c>
      <c r="F276" s="113">
        <v>4</v>
      </c>
      <c r="G276" s="114">
        <v>2</v>
      </c>
      <c r="H276" s="113">
        <v>0</v>
      </c>
      <c r="I276" s="115">
        <v>0</v>
      </c>
    </row>
    <row r="277" spans="1:9" ht="15" hidden="1" customHeight="1" x14ac:dyDescent="0.25">
      <c r="A277" s="111">
        <v>275</v>
      </c>
      <c r="B277" s="112" t="s">
        <v>355</v>
      </c>
      <c r="C277" s="112" t="s">
        <v>356</v>
      </c>
      <c r="D277" s="113">
        <v>7</v>
      </c>
      <c r="E277" s="114">
        <v>6</v>
      </c>
      <c r="F277" s="113">
        <v>1</v>
      </c>
      <c r="G277" s="114">
        <v>1</v>
      </c>
      <c r="H277" s="113">
        <v>0</v>
      </c>
      <c r="I277" s="115">
        <v>0</v>
      </c>
    </row>
    <row r="278" spans="1:9" ht="15" hidden="1" customHeight="1" x14ac:dyDescent="0.25">
      <c r="A278" s="111">
        <v>276</v>
      </c>
      <c r="B278" s="112" t="s">
        <v>355</v>
      </c>
      <c r="C278" s="112" t="s">
        <v>357</v>
      </c>
      <c r="D278" s="113">
        <v>6</v>
      </c>
      <c r="E278" s="114">
        <v>6</v>
      </c>
      <c r="F278" s="113">
        <v>2</v>
      </c>
      <c r="G278" s="114">
        <v>0</v>
      </c>
      <c r="H278" s="113">
        <v>0</v>
      </c>
      <c r="I278" s="115">
        <v>0</v>
      </c>
    </row>
    <row r="279" spans="1:9" ht="15" hidden="1" customHeight="1" x14ac:dyDescent="0.25">
      <c r="A279" s="111">
        <v>277</v>
      </c>
      <c r="B279" s="112" t="s">
        <v>355</v>
      </c>
      <c r="C279" s="112" t="s">
        <v>358</v>
      </c>
      <c r="D279" s="113">
        <v>32</v>
      </c>
      <c r="E279" s="114">
        <v>32</v>
      </c>
      <c r="F279" s="113">
        <v>22</v>
      </c>
      <c r="G279" s="114">
        <v>9</v>
      </c>
      <c r="H279" s="113">
        <v>5</v>
      </c>
      <c r="I279" s="115">
        <v>15.625</v>
      </c>
    </row>
    <row r="280" spans="1:9" ht="15" hidden="1" customHeight="1" x14ac:dyDescent="0.25">
      <c r="A280" s="111">
        <v>278</v>
      </c>
      <c r="B280" s="112" t="s">
        <v>355</v>
      </c>
      <c r="C280" s="112" t="s">
        <v>359</v>
      </c>
      <c r="D280" s="113">
        <v>175</v>
      </c>
      <c r="E280" s="114">
        <v>167</v>
      </c>
      <c r="F280" s="113">
        <v>95</v>
      </c>
      <c r="G280" s="114">
        <v>56</v>
      </c>
      <c r="H280" s="113">
        <v>24</v>
      </c>
      <c r="I280" s="115">
        <v>13.714285714285715</v>
      </c>
    </row>
    <row r="281" spans="1:9" ht="15" hidden="1" customHeight="1" x14ac:dyDescent="0.25">
      <c r="A281" s="111">
        <v>279</v>
      </c>
      <c r="B281" s="112" t="s">
        <v>355</v>
      </c>
      <c r="C281" s="112" t="s">
        <v>360</v>
      </c>
      <c r="D281" s="113">
        <v>6</v>
      </c>
      <c r="E281" s="114">
        <v>5</v>
      </c>
      <c r="F281" s="113">
        <v>2</v>
      </c>
      <c r="G281" s="114">
        <v>1</v>
      </c>
      <c r="H281" s="113">
        <v>0</v>
      </c>
      <c r="I281" s="115">
        <v>0</v>
      </c>
    </row>
    <row r="282" spans="1:9" ht="15" hidden="1" customHeight="1" x14ac:dyDescent="0.25">
      <c r="A282" s="111">
        <v>280</v>
      </c>
      <c r="B282" s="112" t="s">
        <v>355</v>
      </c>
      <c r="C282" s="112" t="s">
        <v>361</v>
      </c>
      <c r="D282" s="113">
        <v>1</v>
      </c>
      <c r="E282" s="114">
        <v>0</v>
      </c>
      <c r="F282" s="113">
        <v>0</v>
      </c>
      <c r="G282" s="114">
        <v>0</v>
      </c>
      <c r="H282" s="113">
        <v>0</v>
      </c>
      <c r="I282" s="115">
        <v>0</v>
      </c>
    </row>
    <row r="283" spans="1:9" ht="15" hidden="1" customHeight="1" x14ac:dyDescent="0.25">
      <c r="A283" s="111">
        <v>281</v>
      </c>
      <c r="B283" s="112" t="s">
        <v>362</v>
      </c>
      <c r="C283" s="112" t="s">
        <v>363</v>
      </c>
      <c r="D283" s="113">
        <v>19</v>
      </c>
      <c r="E283" s="114">
        <v>16</v>
      </c>
      <c r="F283" s="113">
        <v>5</v>
      </c>
      <c r="G283" s="114">
        <v>2</v>
      </c>
      <c r="H283" s="113">
        <v>1</v>
      </c>
      <c r="I283" s="115">
        <v>5.2631578947368416</v>
      </c>
    </row>
    <row r="284" spans="1:9" ht="15" hidden="1" customHeight="1" x14ac:dyDescent="0.25">
      <c r="A284" s="111">
        <v>282</v>
      </c>
      <c r="B284" s="112" t="s">
        <v>362</v>
      </c>
      <c r="C284" s="112" t="s">
        <v>364</v>
      </c>
      <c r="D284" s="113">
        <v>22</v>
      </c>
      <c r="E284" s="114">
        <v>20</v>
      </c>
      <c r="F284" s="113">
        <v>7</v>
      </c>
      <c r="G284" s="114">
        <v>3</v>
      </c>
      <c r="H284" s="113">
        <v>2</v>
      </c>
      <c r="I284" s="115">
        <v>9.0909090909090917</v>
      </c>
    </row>
    <row r="285" spans="1:9" ht="15" hidden="1" customHeight="1" x14ac:dyDescent="0.25">
      <c r="A285" s="111">
        <v>283</v>
      </c>
      <c r="B285" s="112" t="s">
        <v>362</v>
      </c>
      <c r="C285" s="112" t="s">
        <v>365</v>
      </c>
      <c r="D285" s="113">
        <v>103</v>
      </c>
      <c r="E285" s="114">
        <v>97</v>
      </c>
      <c r="F285" s="113">
        <v>42</v>
      </c>
      <c r="G285" s="114">
        <v>20</v>
      </c>
      <c r="H285" s="113">
        <v>7</v>
      </c>
      <c r="I285" s="115">
        <v>6.7961165048543686</v>
      </c>
    </row>
    <row r="286" spans="1:9" ht="15" hidden="1" customHeight="1" x14ac:dyDescent="0.25">
      <c r="A286" s="111">
        <v>284</v>
      </c>
      <c r="B286" s="112" t="s">
        <v>362</v>
      </c>
      <c r="C286" s="112" t="s">
        <v>366</v>
      </c>
      <c r="D286" s="113">
        <v>165</v>
      </c>
      <c r="E286" s="114">
        <v>163</v>
      </c>
      <c r="F286" s="113">
        <v>95</v>
      </c>
      <c r="G286" s="114">
        <v>49</v>
      </c>
      <c r="H286" s="113">
        <v>16</v>
      </c>
      <c r="I286" s="115">
        <v>9.6969696969696972</v>
      </c>
    </row>
    <row r="287" spans="1:9" ht="15" hidden="1" customHeight="1" x14ac:dyDescent="0.25">
      <c r="A287" s="111">
        <v>285</v>
      </c>
      <c r="B287" s="112" t="s">
        <v>362</v>
      </c>
      <c r="C287" s="112" t="s">
        <v>367</v>
      </c>
      <c r="D287" s="113">
        <v>18</v>
      </c>
      <c r="E287" s="114">
        <v>18</v>
      </c>
      <c r="F287" s="113">
        <v>8</v>
      </c>
      <c r="G287" s="114">
        <v>6</v>
      </c>
      <c r="H287" s="113">
        <v>3</v>
      </c>
      <c r="I287" s="115">
        <v>16.666666666666664</v>
      </c>
    </row>
    <row r="288" spans="1:9" ht="15" hidden="1" customHeight="1" x14ac:dyDescent="0.25">
      <c r="A288" s="111">
        <v>286</v>
      </c>
      <c r="B288" s="112" t="s">
        <v>362</v>
      </c>
      <c r="C288" s="112" t="s">
        <v>368</v>
      </c>
      <c r="D288" s="113">
        <v>18</v>
      </c>
      <c r="E288" s="114">
        <v>16</v>
      </c>
      <c r="F288" s="113">
        <v>7</v>
      </c>
      <c r="G288" s="114">
        <v>4</v>
      </c>
      <c r="H288" s="113">
        <v>2</v>
      </c>
      <c r="I288" s="115">
        <v>11.111111111111111</v>
      </c>
    </row>
    <row r="289" spans="1:9" ht="15" hidden="1" customHeight="1" x14ac:dyDescent="0.25">
      <c r="A289" s="111">
        <v>287</v>
      </c>
      <c r="B289" s="112" t="s">
        <v>362</v>
      </c>
      <c r="C289" s="112" t="s">
        <v>369</v>
      </c>
      <c r="D289" s="113">
        <v>15</v>
      </c>
      <c r="E289" s="114">
        <v>12</v>
      </c>
      <c r="F289" s="113">
        <v>2</v>
      </c>
      <c r="G289" s="114">
        <v>0</v>
      </c>
      <c r="H289" s="113">
        <v>0</v>
      </c>
      <c r="I289" s="115">
        <v>0</v>
      </c>
    </row>
    <row r="290" spans="1:9" ht="15" hidden="1" customHeight="1" x14ac:dyDescent="0.25">
      <c r="A290" s="111">
        <v>288</v>
      </c>
      <c r="B290" s="112" t="s">
        <v>370</v>
      </c>
      <c r="C290" s="112" t="s">
        <v>371</v>
      </c>
      <c r="D290" s="113">
        <v>21</v>
      </c>
      <c r="E290" s="114">
        <v>19</v>
      </c>
      <c r="F290" s="113">
        <v>7</v>
      </c>
      <c r="G290" s="114">
        <v>3</v>
      </c>
      <c r="H290" s="113">
        <v>0</v>
      </c>
      <c r="I290" s="115">
        <v>0</v>
      </c>
    </row>
    <row r="291" spans="1:9" ht="15" hidden="1" customHeight="1" x14ac:dyDescent="0.25">
      <c r="A291" s="111">
        <v>289</v>
      </c>
      <c r="B291" s="112" t="s">
        <v>370</v>
      </c>
      <c r="C291" s="112" t="s">
        <v>372</v>
      </c>
      <c r="D291" s="113">
        <v>17</v>
      </c>
      <c r="E291" s="114">
        <v>17</v>
      </c>
      <c r="F291" s="113">
        <v>8</v>
      </c>
      <c r="G291" s="114">
        <v>4</v>
      </c>
      <c r="H291" s="113">
        <v>2</v>
      </c>
      <c r="I291" s="115">
        <v>11.76470588235294</v>
      </c>
    </row>
    <row r="292" spans="1:9" ht="15" hidden="1" customHeight="1" x14ac:dyDescent="0.25">
      <c r="A292" s="111">
        <v>290</v>
      </c>
      <c r="B292" s="112" t="s">
        <v>370</v>
      </c>
      <c r="C292" s="112" t="s">
        <v>373</v>
      </c>
      <c r="D292" s="113">
        <v>17</v>
      </c>
      <c r="E292" s="114">
        <v>12</v>
      </c>
      <c r="F292" s="113">
        <v>2</v>
      </c>
      <c r="G292" s="114">
        <v>0</v>
      </c>
      <c r="H292" s="113">
        <v>0</v>
      </c>
      <c r="I292" s="115">
        <v>0</v>
      </c>
    </row>
    <row r="293" spans="1:9" ht="15" hidden="1" customHeight="1" x14ac:dyDescent="0.25">
      <c r="A293" s="111">
        <v>291</v>
      </c>
      <c r="B293" s="112" t="s">
        <v>370</v>
      </c>
      <c r="C293" s="112" t="s">
        <v>374</v>
      </c>
      <c r="D293" s="113">
        <v>135</v>
      </c>
      <c r="E293" s="114">
        <v>118</v>
      </c>
      <c r="F293" s="113">
        <v>66</v>
      </c>
      <c r="G293" s="114">
        <v>40</v>
      </c>
      <c r="H293" s="113">
        <v>16</v>
      </c>
      <c r="I293" s="115">
        <v>11.851851851851853</v>
      </c>
    </row>
    <row r="294" spans="1:9" ht="15" hidden="1" customHeight="1" x14ac:dyDescent="0.25">
      <c r="A294" s="111">
        <v>292</v>
      </c>
      <c r="B294" s="112" t="s">
        <v>370</v>
      </c>
      <c r="C294" s="112" t="s">
        <v>375</v>
      </c>
      <c r="D294" s="113">
        <v>30</v>
      </c>
      <c r="E294" s="114">
        <v>29</v>
      </c>
      <c r="F294" s="113">
        <v>9</v>
      </c>
      <c r="G294" s="114">
        <v>6</v>
      </c>
      <c r="H294" s="113">
        <v>2</v>
      </c>
      <c r="I294" s="115">
        <v>6.666666666666667</v>
      </c>
    </row>
    <row r="295" spans="1:9" ht="15" hidden="1" customHeight="1" x14ac:dyDescent="0.25">
      <c r="A295" s="111">
        <v>293</v>
      </c>
      <c r="B295" s="112" t="s">
        <v>376</v>
      </c>
      <c r="C295" s="112" t="s">
        <v>377</v>
      </c>
      <c r="D295" s="113">
        <v>17</v>
      </c>
      <c r="E295" s="114">
        <v>16</v>
      </c>
      <c r="F295" s="113">
        <v>4</v>
      </c>
      <c r="G295" s="114">
        <v>2</v>
      </c>
      <c r="H295" s="113">
        <v>0</v>
      </c>
      <c r="I295" s="115">
        <v>0</v>
      </c>
    </row>
    <row r="296" spans="1:9" ht="15" hidden="1" customHeight="1" x14ac:dyDescent="0.25">
      <c r="A296" s="111">
        <v>294</v>
      </c>
      <c r="B296" s="112" t="s">
        <v>376</v>
      </c>
      <c r="C296" s="112" t="s">
        <v>378</v>
      </c>
      <c r="D296" s="113">
        <v>33</v>
      </c>
      <c r="E296" s="114">
        <v>31</v>
      </c>
      <c r="F296" s="113">
        <v>14</v>
      </c>
      <c r="G296" s="114">
        <v>9</v>
      </c>
      <c r="H296" s="113">
        <v>4</v>
      </c>
      <c r="I296" s="115">
        <v>12.121212121212121</v>
      </c>
    </row>
    <row r="297" spans="1:9" ht="15" hidden="1" customHeight="1" x14ac:dyDescent="0.25">
      <c r="A297" s="111">
        <v>295</v>
      </c>
      <c r="B297" s="112" t="s">
        <v>376</v>
      </c>
      <c r="C297" s="112" t="s">
        <v>379</v>
      </c>
      <c r="D297" s="113">
        <v>103</v>
      </c>
      <c r="E297" s="114">
        <v>96</v>
      </c>
      <c r="F297" s="113">
        <v>47</v>
      </c>
      <c r="G297" s="114">
        <v>21</v>
      </c>
      <c r="H297" s="113">
        <v>11</v>
      </c>
      <c r="I297" s="115">
        <v>10.679611650485436</v>
      </c>
    </row>
    <row r="298" spans="1:9" ht="15" hidden="1" customHeight="1" x14ac:dyDescent="0.25">
      <c r="A298" s="111">
        <v>296</v>
      </c>
      <c r="B298" s="112" t="s">
        <v>380</v>
      </c>
      <c r="C298" s="112" t="s">
        <v>381</v>
      </c>
      <c r="D298" s="113">
        <v>3</v>
      </c>
      <c r="E298" s="114">
        <v>3</v>
      </c>
      <c r="F298" s="113">
        <v>2</v>
      </c>
      <c r="G298" s="114">
        <v>0</v>
      </c>
      <c r="H298" s="113">
        <v>0</v>
      </c>
      <c r="I298" s="115">
        <v>0</v>
      </c>
    </row>
    <row r="299" spans="1:9" ht="15" hidden="1" customHeight="1" x14ac:dyDescent="0.25">
      <c r="A299" s="111">
        <v>297</v>
      </c>
      <c r="B299" s="112" t="s">
        <v>380</v>
      </c>
      <c r="C299" s="112" t="s">
        <v>382</v>
      </c>
      <c r="D299" s="113">
        <v>16</v>
      </c>
      <c r="E299" s="114">
        <v>10</v>
      </c>
      <c r="F299" s="113">
        <v>2</v>
      </c>
      <c r="G299" s="114">
        <v>0</v>
      </c>
      <c r="H299" s="113">
        <v>0</v>
      </c>
      <c r="I299" s="115">
        <v>0</v>
      </c>
    </row>
    <row r="300" spans="1:9" ht="15" hidden="1" customHeight="1" x14ac:dyDescent="0.25">
      <c r="A300" s="111">
        <v>298</v>
      </c>
      <c r="B300" s="112" t="s">
        <v>380</v>
      </c>
      <c r="C300" s="112" t="s">
        <v>383</v>
      </c>
      <c r="D300" s="113">
        <v>32</v>
      </c>
      <c r="E300" s="114">
        <v>22</v>
      </c>
      <c r="F300" s="113">
        <v>9</v>
      </c>
      <c r="G300" s="114">
        <v>3</v>
      </c>
      <c r="H300" s="113">
        <v>0</v>
      </c>
      <c r="I300" s="115">
        <v>0</v>
      </c>
    </row>
    <row r="301" spans="1:9" ht="15" hidden="1" customHeight="1" x14ac:dyDescent="0.25">
      <c r="A301" s="111">
        <v>299</v>
      </c>
      <c r="B301" s="112" t="s">
        <v>380</v>
      </c>
      <c r="C301" s="112" t="s">
        <v>384</v>
      </c>
      <c r="D301" s="113">
        <v>10</v>
      </c>
      <c r="E301" s="114">
        <v>8</v>
      </c>
      <c r="F301" s="113">
        <v>4</v>
      </c>
      <c r="G301" s="114">
        <v>1</v>
      </c>
      <c r="H301" s="113">
        <v>1</v>
      </c>
      <c r="I301" s="115">
        <v>10</v>
      </c>
    </row>
    <row r="302" spans="1:9" ht="15" hidden="1" customHeight="1" x14ac:dyDescent="0.25">
      <c r="A302" s="111">
        <v>300</v>
      </c>
      <c r="B302" s="112" t="s">
        <v>380</v>
      </c>
      <c r="C302" s="112" t="s">
        <v>385</v>
      </c>
      <c r="D302" s="113">
        <v>72</v>
      </c>
      <c r="E302" s="114">
        <v>66</v>
      </c>
      <c r="F302" s="113">
        <v>13</v>
      </c>
      <c r="G302" s="114">
        <v>6</v>
      </c>
      <c r="H302" s="113">
        <v>1</v>
      </c>
      <c r="I302" s="115">
        <v>1.3888888888888888</v>
      </c>
    </row>
    <row r="303" spans="1:9" ht="15" hidden="1" customHeight="1" x14ac:dyDescent="0.25">
      <c r="A303" s="111">
        <v>301</v>
      </c>
      <c r="B303" s="112" t="s">
        <v>386</v>
      </c>
      <c r="C303" s="112" t="s">
        <v>387</v>
      </c>
      <c r="D303" s="113">
        <v>177</v>
      </c>
      <c r="E303" s="114">
        <v>164</v>
      </c>
      <c r="F303" s="113">
        <v>70</v>
      </c>
      <c r="G303" s="114">
        <v>32</v>
      </c>
      <c r="H303" s="113">
        <v>11</v>
      </c>
      <c r="I303" s="115">
        <v>6.2146892655367232</v>
      </c>
    </row>
    <row r="304" spans="1:9" ht="15" hidden="1" customHeight="1" x14ac:dyDescent="0.25">
      <c r="A304" s="111">
        <v>302</v>
      </c>
      <c r="B304" s="112" t="s">
        <v>386</v>
      </c>
      <c r="C304" s="112" t="s">
        <v>388</v>
      </c>
      <c r="D304" s="113">
        <v>174</v>
      </c>
      <c r="E304" s="114">
        <v>167</v>
      </c>
      <c r="F304" s="113">
        <v>105</v>
      </c>
      <c r="G304" s="114">
        <v>59</v>
      </c>
      <c r="H304" s="113">
        <v>29</v>
      </c>
      <c r="I304" s="115">
        <v>16.666666666666664</v>
      </c>
    </row>
    <row r="305" spans="1:9" ht="15" hidden="1" customHeight="1" x14ac:dyDescent="0.25">
      <c r="A305" s="111">
        <v>303</v>
      </c>
      <c r="B305" s="112" t="s">
        <v>386</v>
      </c>
      <c r="C305" s="112" t="s">
        <v>389</v>
      </c>
      <c r="D305" s="113">
        <v>201</v>
      </c>
      <c r="E305" s="114">
        <v>193</v>
      </c>
      <c r="F305" s="113">
        <v>135</v>
      </c>
      <c r="G305" s="114">
        <v>89</v>
      </c>
      <c r="H305" s="113">
        <v>44</v>
      </c>
      <c r="I305" s="115">
        <v>21.890547263681594</v>
      </c>
    </row>
    <row r="306" spans="1:9" ht="15" hidden="1" customHeight="1" x14ac:dyDescent="0.25">
      <c r="A306" s="111">
        <v>304</v>
      </c>
      <c r="B306" s="112" t="s">
        <v>386</v>
      </c>
      <c r="C306" s="112" t="s">
        <v>390</v>
      </c>
      <c r="D306" s="113">
        <v>156</v>
      </c>
      <c r="E306" s="114">
        <v>152</v>
      </c>
      <c r="F306" s="113">
        <v>84</v>
      </c>
      <c r="G306" s="114">
        <v>39</v>
      </c>
      <c r="H306" s="113">
        <v>14</v>
      </c>
      <c r="I306" s="115">
        <v>8.9743589743589745</v>
      </c>
    </row>
    <row r="307" spans="1:9" ht="15" hidden="1" customHeight="1" x14ac:dyDescent="0.25">
      <c r="A307" s="111">
        <v>305</v>
      </c>
      <c r="B307" s="112" t="s">
        <v>386</v>
      </c>
      <c r="C307" s="112" t="s">
        <v>391</v>
      </c>
      <c r="D307" s="113">
        <v>92</v>
      </c>
      <c r="E307" s="114">
        <v>79</v>
      </c>
      <c r="F307" s="113">
        <v>31</v>
      </c>
      <c r="G307" s="114">
        <v>23</v>
      </c>
      <c r="H307" s="113">
        <v>13</v>
      </c>
      <c r="I307" s="115">
        <v>14.130434782608695</v>
      </c>
    </row>
    <row r="308" spans="1:9" ht="15" hidden="1" customHeight="1" x14ac:dyDescent="0.25">
      <c r="A308" s="111">
        <v>306</v>
      </c>
      <c r="B308" s="112" t="s">
        <v>386</v>
      </c>
      <c r="C308" s="112" t="s">
        <v>392</v>
      </c>
      <c r="D308" s="113">
        <v>36</v>
      </c>
      <c r="E308" s="114">
        <v>25</v>
      </c>
      <c r="F308" s="113">
        <v>3</v>
      </c>
      <c r="G308" s="114">
        <v>0</v>
      </c>
      <c r="H308" s="113">
        <v>0</v>
      </c>
      <c r="I308" s="115">
        <v>0</v>
      </c>
    </row>
    <row r="309" spans="1:9" ht="15" hidden="1" customHeight="1" x14ac:dyDescent="0.25">
      <c r="A309" s="111">
        <v>307</v>
      </c>
      <c r="B309" s="112" t="s">
        <v>386</v>
      </c>
      <c r="C309" s="112" t="s">
        <v>393</v>
      </c>
      <c r="D309" s="113">
        <v>110</v>
      </c>
      <c r="E309" s="114">
        <v>105</v>
      </c>
      <c r="F309" s="113">
        <v>58</v>
      </c>
      <c r="G309" s="114">
        <v>29</v>
      </c>
      <c r="H309" s="113">
        <v>10</v>
      </c>
      <c r="I309" s="115">
        <v>9.0909090909090917</v>
      </c>
    </row>
    <row r="310" spans="1:9" ht="15" hidden="1" customHeight="1" x14ac:dyDescent="0.25">
      <c r="A310" s="111">
        <v>308</v>
      </c>
      <c r="B310" s="112" t="s">
        <v>386</v>
      </c>
      <c r="C310" s="112" t="s">
        <v>394</v>
      </c>
      <c r="D310" s="113">
        <v>50</v>
      </c>
      <c r="E310" s="114">
        <v>38</v>
      </c>
      <c r="F310" s="113">
        <v>10</v>
      </c>
      <c r="G310" s="114">
        <v>3</v>
      </c>
      <c r="H310" s="113">
        <v>0</v>
      </c>
      <c r="I310" s="115">
        <v>0</v>
      </c>
    </row>
    <row r="311" spans="1:9" ht="15" hidden="1" customHeight="1" x14ac:dyDescent="0.25">
      <c r="A311" s="111">
        <v>309</v>
      </c>
      <c r="B311" s="112" t="s">
        <v>386</v>
      </c>
      <c r="C311" s="112" t="s">
        <v>395</v>
      </c>
      <c r="D311" s="113">
        <v>170</v>
      </c>
      <c r="E311" s="114">
        <v>161</v>
      </c>
      <c r="F311" s="113">
        <v>77</v>
      </c>
      <c r="G311" s="114">
        <v>43</v>
      </c>
      <c r="H311" s="113">
        <v>15</v>
      </c>
      <c r="I311" s="115">
        <v>8.8235294117647065</v>
      </c>
    </row>
    <row r="312" spans="1:9" ht="15" hidden="1" customHeight="1" x14ac:dyDescent="0.25">
      <c r="A312" s="111">
        <v>310</v>
      </c>
      <c r="B312" s="112" t="s">
        <v>386</v>
      </c>
      <c r="C312" s="112" t="s">
        <v>396</v>
      </c>
      <c r="D312" s="113">
        <v>126</v>
      </c>
      <c r="E312" s="114">
        <v>108</v>
      </c>
      <c r="F312" s="113">
        <v>34</v>
      </c>
      <c r="G312" s="114">
        <v>15</v>
      </c>
      <c r="H312" s="113">
        <v>7</v>
      </c>
      <c r="I312" s="115">
        <v>5.5555555555555554</v>
      </c>
    </row>
    <row r="313" spans="1:9" ht="15" hidden="1" customHeight="1" x14ac:dyDescent="0.25">
      <c r="A313" s="111">
        <v>311</v>
      </c>
      <c r="B313" s="112" t="s">
        <v>386</v>
      </c>
      <c r="C313" s="112" t="s">
        <v>397</v>
      </c>
      <c r="D313" s="113">
        <v>17</v>
      </c>
      <c r="E313" s="114">
        <v>16</v>
      </c>
      <c r="F313" s="113">
        <v>6</v>
      </c>
      <c r="G313" s="114">
        <v>2</v>
      </c>
      <c r="H313" s="113">
        <v>0</v>
      </c>
      <c r="I313" s="115">
        <v>0</v>
      </c>
    </row>
    <row r="314" spans="1:9" ht="15" hidden="1" customHeight="1" x14ac:dyDescent="0.25">
      <c r="A314" s="111">
        <v>312</v>
      </c>
      <c r="B314" s="112" t="s">
        <v>398</v>
      </c>
      <c r="C314" s="112" t="s">
        <v>399</v>
      </c>
      <c r="D314" s="113">
        <v>67</v>
      </c>
      <c r="E314" s="114">
        <v>66</v>
      </c>
      <c r="F314" s="113">
        <v>46</v>
      </c>
      <c r="G314" s="114">
        <v>26</v>
      </c>
      <c r="H314" s="113">
        <v>6</v>
      </c>
      <c r="I314" s="115">
        <v>8.9552238805970141</v>
      </c>
    </row>
    <row r="315" spans="1:9" ht="15" hidden="1" customHeight="1" x14ac:dyDescent="0.25">
      <c r="A315" s="111">
        <v>313</v>
      </c>
      <c r="B315" s="112" t="s">
        <v>398</v>
      </c>
      <c r="C315" s="112" t="s">
        <v>400</v>
      </c>
      <c r="D315" s="113">
        <v>112</v>
      </c>
      <c r="E315" s="114">
        <v>97</v>
      </c>
      <c r="F315" s="113">
        <v>43</v>
      </c>
      <c r="G315" s="114">
        <v>17</v>
      </c>
      <c r="H315" s="113">
        <v>5</v>
      </c>
      <c r="I315" s="115">
        <v>4.4642857142857144</v>
      </c>
    </row>
    <row r="316" spans="1:9" ht="15" hidden="1" customHeight="1" x14ac:dyDescent="0.25">
      <c r="A316" s="111">
        <v>314</v>
      </c>
      <c r="B316" s="112" t="s">
        <v>398</v>
      </c>
      <c r="C316" s="112" t="s">
        <v>401</v>
      </c>
      <c r="D316" s="113">
        <v>7</v>
      </c>
      <c r="E316" s="114">
        <v>6</v>
      </c>
      <c r="F316" s="113">
        <v>4</v>
      </c>
      <c r="G316" s="114">
        <v>3</v>
      </c>
      <c r="H316" s="113">
        <v>1</v>
      </c>
      <c r="I316" s="115">
        <v>14.285714285714285</v>
      </c>
    </row>
    <row r="317" spans="1:9" ht="15" hidden="1" customHeight="1" x14ac:dyDescent="0.25">
      <c r="A317" s="111">
        <v>315</v>
      </c>
      <c r="B317" s="112" t="s">
        <v>398</v>
      </c>
      <c r="C317" s="112" t="s">
        <v>402</v>
      </c>
      <c r="D317" s="113">
        <v>18</v>
      </c>
      <c r="E317" s="114">
        <v>15</v>
      </c>
      <c r="F317" s="113">
        <v>3</v>
      </c>
      <c r="G317" s="114">
        <v>1</v>
      </c>
      <c r="H317" s="113">
        <v>0</v>
      </c>
      <c r="I317" s="115">
        <v>0</v>
      </c>
    </row>
    <row r="318" spans="1:9" ht="15" hidden="1" customHeight="1" x14ac:dyDescent="0.25">
      <c r="A318" s="111">
        <v>316</v>
      </c>
      <c r="B318" s="112" t="s">
        <v>398</v>
      </c>
      <c r="C318" s="112" t="s">
        <v>403</v>
      </c>
      <c r="D318" s="113">
        <v>12</v>
      </c>
      <c r="E318" s="114">
        <v>12</v>
      </c>
      <c r="F318" s="113">
        <v>7</v>
      </c>
      <c r="G318" s="114">
        <v>6</v>
      </c>
      <c r="H318" s="113">
        <v>1</v>
      </c>
      <c r="I318" s="115">
        <v>8.3333333333333321</v>
      </c>
    </row>
    <row r="319" spans="1:9" ht="15" hidden="1" customHeight="1" x14ac:dyDescent="0.25">
      <c r="A319" s="111">
        <v>317</v>
      </c>
      <c r="B319" s="112" t="s">
        <v>398</v>
      </c>
      <c r="C319" s="112" t="s">
        <v>404</v>
      </c>
      <c r="D319" s="113">
        <v>31</v>
      </c>
      <c r="E319" s="114">
        <v>30</v>
      </c>
      <c r="F319" s="113">
        <v>10</v>
      </c>
      <c r="G319" s="114">
        <v>6</v>
      </c>
      <c r="H319" s="113">
        <v>3</v>
      </c>
      <c r="I319" s="115">
        <v>9.67741935483871</v>
      </c>
    </row>
    <row r="320" spans="1:9" ht="15" hidden="1" customHeight="1" x14ac:dyDescent="0.25">
      <c r="A320" s="111">
        <v>318</v>
      </c>
      <c r="B320" s="112" t="s">
        <v>405</v>
      </c>
      <c r="C320" s="112" t="s">
        <v>406</v>
      </c>
      <c r="D320" s="113">
        <v>37</v>
      </c>
      <c r="E320" s="114">
        <v>33</v>
      </c>
      <c r="F320" s="113">
        <v>14</v>
      </c>
      <c r="G320" s="114">
        <v>2</v>
      </c>
      <c r="H320" s="113">
        <v>0</v>
      </c>
      <c r="I320" s="115">
        <v>0</v>
      </c>
    </row>
    <row r="321" spans="1:9" ht="15" hidden="1" customHeight="1" x14ac:dyDescent="0.25">
      <c r="A321" s="111">
        <v>319</v>
      </c>
      <c r="B321" s="112" t="s">
        <v>405</v>
      </c>
      <c r="C321" s="112" t="s">
        <v>407</v>
      </c>
      <c r="D321" s="113">
        <v>61</v>
      </c>
      <c r="E321" s="114">
        <v>49</v>
      </c>
      <c r="F321" s="113">
        <v>22</v>
      </c>
      <c r="G321" s="114">
        <v>15</v>
      </c>
      <c r="H321" s="113">
        <v>8</v>
      </c>
      <c r="I321" s="115">
        <v>13.114754098360656</v>
      </c>
    </row>
    <row r="322" spans="1:9" ht="15" hidden="1" customHeight="1" x14ac:dyDescent="0.25">
      <c r="A322" s="111">
        <v>320</v>
      </c>
      <c r="B322" s="112" t="s">
        <v>405</v>
      </c>
      <c r="C322" s="112" t="s">
        <v>408</v>
      </c>
      <c r="D322" s="113">
        <v>72</v>
      </c>
      <c r="E322" s="114">
        <v>63</v>
      </c>
      <c r="F322" s="113">
        <v>23</v>
      </c>
      <c r="G322" s="114">
        <v>10</v>
      </c>
      <c r="H322" s="113">
        <v>5</v>
      </c>
      <c r="I322" s="115">
        <v>6.9444444444444446</v>
      </c>
    </row>
    <row r="323" spans="1:9" ht="15" hidden="1" customHeight="1" x14ac:dyDescent="0.25">
      <c r="A323" s="111">
        <v>321</v>
      </c>
      <c r="B323" s="112" t="s">
        <v>405</v>
      </c>
      <c r="C323" s="112" t="s">
        <v>409</v>
      </c>
      <c r="D323" s="113">
        <v>4</v>
      </c>
      <c r="E323" s="114">
        <v>3</v>
      </c>
      <c r="F323" s="113">
        <v>1</v>
      </c>
      <c r="G323" s="114">
        <v>0</v>
      </c>
      <c r="H323" s="113">
        <v>0</v>
      </c>
      <c r="I323" s="115">
        <v>0</v>
      </c>
    </row>
    <row r="324" spans="1:9" ht="15" hidden="1" customHeight="1" x14ac:dyDescent="0.25">
      <c r="A324" s="111">
        <v>322</v>
      </c>
      <c r="B324" s="112" t="s">
        <v>405</v>
      </c>
      <c r="C324" s="112" t="s">
        <v>410</v>
      </c>
      <c r="D324" s="113">
        <v>31</v>
      </c>
      <c r="E324" s="114">
        <v>25</v>
      </c>
      <c r="F324" s="113">
        <v>12</v>
      </c>
      <c r="G324" s="114">
        <v>4</v>
      </c>
      <c r="H324" s="113">
        <v>2</v>
      </c>
      <c r="I324" s="115">
        <v>6.4516129032258061</v>
      </c>
    </row>
    <row r="325" spans="1:9" ht="15" hidden="1" customHeight="1" x14ac:dyDescent="0.25">
      <c r="A325" s="111">
        <v>323</v>
      </c>
      <c r="B325" s="112" t="s">
        <v>405</v>
      </c>
      <c r="C325" s="112" t="s">
        <v>411</v>
      </c>
      <c r="D325" s="113">
        <v>15</v>
      </c>
      <c r="E325" s="114">
        <v>10</v>
      </c>
      <c r="F325" s="113">
        <v>4</v>
      </c>
      <c r="G325" s="114">
        <v>0</v>
      </c>
      <c r="H325" s="113">
        <v>0</v>
      </c>
      <c r="I325" s="115">
        <v>0</v>
      </c>
    </row>
    <row r="326" spans="1:9" ht="15" hidden="1" customHeight="1" x14ac:dyDescent="0.25">
      <c r="A326" s="111">
        <v>324</v>
      </c>
      <c r="B326" s="112" t="s">
        <v>405</v>
      </c>
      <c r="C326" s="112" t="s">
        <v>412</v>
      </c>
      <c r="D326" s="113">
        <v>85</v>
      </c>
      <c r="E326" s="114">
        <v>79</v>
      </c>
      <c r="F326" s="113">
        <v>55</v>
      </c>
      <c r="G326" s="114">
        <v>33</v>
      </c>
      <c r="H326" s="113">
        <v>17</v>
      </c>
      <c r="I326" s="115">
        <v>20</v>
      </c>
    </row>
    <row r="327" spans="1:9" ht="15" hidden="1" customHeight="1" x14ac:dyDescent="0.25">
      <c r="A327" s="111">
        <v>325</v>
      </c>
      <c r="B327" s="112" t="s">
        <v>405</v>
      </c>
      <c r="C327" s="112" t="s">
        <v>413</v>
      </c>
      <c r="D327" s="113">
        <v>30</v>
      </c>
      <c r="E327" s="114">
        <v>29</v>
      </c>
      <c r="F327" s="113">
        <v>15</v>
      </c>
      <c r="G327" s="114">
        <v>5</v>
      </c>
      <c r="H327" s="113">
        <v>1</v>
      </c>
      <c r="I327" s="115">
        <v>3.3333333333333335</v>
      </c>
    </row>
    <row r="328" spans="1:9" ht="15" hidden="1" customHeight="1" x14ac:dyDescent="0.25">
      <c r="A328" s="111">
        <v>326</v>
      </c>
      <c r="B328" s="112" t="s">
        <v>414</v>
      </c>
      <c r="C328" s="112" t="s">
        <v>415</v>
      </c>
      <c r="D328" s="113">
        <v>22</v>
      </c>
      <c r="E328" s="114">
        <v>21</v>
      </c>
      <c r="F328" s="113">
        <v>16</v>
      </c>
      <c r="G328" s="114">
        <v>6</v>
      </c>
      <c r="H328" s="113">
        <v>3</v>
      </c>
      <c r="I328" s="115">
        <v>13.636363636363635</v>
      </c>
    </row>
    <row r="329" spans="1:9" ht="15" hidden="1" customHeight="1" x14ac:dyDescent="0.25">
      <c r="A329" s="111">
        <v>327</v>
      </c>
      <c r="B329" s="112" t="s">
        <v>414</v>
      </c>
      <c r="C329" s="112" t="s">
        <v>416</v>
      </c>
      <c r="D329" s="113">
        <v>32</v>
      </c>
      <c r="E329" s="114">
        <v>27</v>
      </c>
      <c r="F329" s="113">
        <v>9</v>
      </c>
      <c r="G329" s="114">
        <v>2</v>
      </c>
      <c r="H329" s="113">
        <v>1</v>
      </c>
      <c r="I329" s="115">
        <v>3.125</v>
      </c>
    </row>
    <row r="330" spans="1:9" ht="15" hidden="1" customHeight="1" x14ac:dyDescent="0.25">
      <c r="A330" s="111">
        <v>328</v>
      </c>
      <c r="B330" s="112" t="s">
        <v>414</v>
      </c>
      <c r="C330" s="112" t="s">
        <v>417</v>
      </c>
      <c r="D330" s="113">
        <v>6</v>
      </c>
      <c r="E330" s="114">
        <v>5</v>
      </c>
      <c r="F330" s="113">
        <v>0</v>
      </c>
      <c r="G330" s="114">
        <v>0</v>
      </c>
      <c r="H330" s="113">
        <v>0</v>
      </c>
      <c r="I330" s="115">
        <v>0</v>
      </c>
    </row>
    <row r="331" spans="1:9" ht="15" hidden="1" customHeight="1" x14ac:dyDescent="0.25">
      <c r="A331" s="111">
        <v>329</v>
      </c>
      <c r="B331" s="112" t="s">
        <v>414</v>
      </c>
      <c r="C331" s="112" t="s">
        <v>418</v>
      </c>
      <c r="D331" s="113">
        <v>4</v>
      </c>
      <c r="E331" s="114">
        <v>3</v>
      </c>
      <c r="F331" s="113">
        <v>0</v>
      </c>
      <c r="G331" s="114">
        <v>0</v>
      </c>
      <c r="H331" s="113">
        <v>0</v>
      </c>
      <c r="I331" s="115">
        <v>0</v>
      </c>
    </row>
    <row r="332" spans="1:9" ht="15" hidden="1" customHeight="1" x14ac:dyDescent="0.25">
      <c r="A332" s="111">
        <v>330</v>
      </c>
      <c r="B332" s="112" t="s">
        <v>414</v>
      </c>
      <c r="C332" s="112" t="s">
        <v>419</v>
      </c>
      <c r="D332" s="113">
        <v>51</v>
      </c>
      <c r="E332" s="114">
        <v>34</v>
      </c>
      <c r="F332" s="113">
        <v>10</v>
      </c>
      <c r="G332" s="114">
        <v>5</v>
      </c>
      <c r="H332" s="113">
        <v>1</v>
      </c>
      <c r="I332" s="115">
        <v>1.9607843137254901</v>
      </c>
    </row>
    <row r="333" spans="1:9" ht="15" hidden="1" customHeight="1" x14ac:dyDescent="0.25">
      <c r="A333" s="111">
        <v>331</v>
      </c>
      <c r="B333" s="112" t="s">
        <v>414</v>
      </c>
      <c r="C333" s="112" t="s">
        <v>420</v>
      </c>
      <c r="D333" s="113">
        <v>124</v>
      </c>
      <c r="E333" s="114">
        <v>113</v>
      </c>
      <c r="F333" s="113">
        <v>57</v>
      </c>
      <c r="G333" s="114">
        <v>20</v>
      </c>
      <c r="H333" s="113">
        <v>3</v>
      </c>
      <c r="I333" s="115">
        <v>2.4193548387096775</v>
      </c>
    </row>
    <row r="334" spans="1:9" ht="15" hidden="1" customHeight="1" x14ac:dyDescent="0.25">
      <c r="A334" s="111">
        <v>332</v>
      </c>
      <c r="B334" s="112" t="s">
        <v>414</v>
      </c>
      <c r="C334" s="112" t="s">
        <v>421</v>
      </c>
      <c r="D334" s="113">
        <v>118</v>
      </c>
      <c r="E334" s="114">
        <v>113</v>
      </c>
      <c r="F334" s="113">
        <v>67</v>
      </c>
      <c r="G334" s="114">
        <v>26</v>
      </c>
      <c r="H334" s="113">
        <v>6</v>
      </c>
      <c r="I334" s="115">
        <v>5.0847457627118651</v>
      </c>
    </row>
    <row r="335" spans="1:9" ht="15" hidden="1" customHeight="1" x14ac:dyDescent="0.25">
      <c r="A335" s="111">
        <v>333</v>
      </c>
      <c r="B335" s="112" t="s">
        <v>422</v>
      </c>
      <c r="C335" s="112" t="s">
        <v>423</v>
      </c>
      <c r="D335" s="113">
        <v>22</v>
      </c>
      <c r="E335" s="114">
        <v>19</v>
      </c>
      <c r="F335" s="113">
        <v>8</v>
      </c>
      <c r="G335" s="114">
        <v>4</v>
      </c>
      <c r="H335" s="113">
        <v>0</v>
      </c>
      <c r="I335" s="115">
        <v>0</v>
      </c>
    </row>
    <row r="336" spans="1:9" ht="15" hidden="1" customHeight="1" x14ac:dyDescent="0.25">
      <c r="A336" s="111">
        <v>334</v>
      </c>
      <c r="B336" s="112" t="s">
        <v>422</v>
      </c>
      <c r="C336" s="112" t="s">
        <v>424</v>
      </c>
      <c r="D336" s="113">
        <v>119</v>
      </c>
      <c r="E336" s="114">
        <v>116</v>
      </c>
      <c r="F336" s="113">
        <v>62</v>
      </c>
      <c r="G336" s="114">
        <v>32</v>
      </c>
      <c r="H336" s="113">
        <v>8</v>
      </c>
      <c r="I336" s="115">
        <v>6.7226890756302522</v>
      </c>
    </row>
    <row r="337" spans="1:9" ht="15" hidden="1" customHeight="1" x14ac:dyDescent="0.25">
      <c r="A337" s="111">
        <v>335</v>
      </c>
      <c r="B337" s="112" t="s">
        <v>380</v>
      </c>
      <c r="C337" s="112" t="s">
        <v>381</v>
      </c>
      <c r="D337" s="113">
        <v>3</v>
      </c>
      <c r="E337" s="114">
        <v>3</v>
      </c>
      <c r="F337" s="113">
        <v>2</v>
      </c>
      <c r="G337" s="114">
        <v>0</v>
      </c>
      <c r="H337" s="113">
        <v>0</v>
      </c>
      <c r="I337" s="115">
        <v>0</v>
      </c>
    </row>
    <row r="338" spans="1:9" ht="15" hidden="1" customHeight="1" x14ac:dyDescent="0.25">
      <c r="A338" s="111">
        <v>336</v>
      </c>
      <c r="B338" s="112" t="s">
        <v>380</v>
      </c>
      <c r="C338" s="112" t="s">
        <v>382</v>
      </c>
      <c r="D338" s="113">
        <v>16</v>
      </c>
      <c r="E338" s="114">
        <v>10</v>
      </c>
      <c r="F338" s="113">
        <v>2</v>
      </c>
      <c r="G338" s="114">
        <v>0</v>
      </c>
      <c r="H338" s="113">
        <v>0</v>
      </c>
      <c r="I338" s="115">
        <v>0</v>
      </c>
    </row>
    <row r="339" spans="1:9" ht="15" hidden="1" customHeight="1" x14ac:dyDescent="0.25">
      <c r="A339" s="111">
        <v>337</v>
      </c>
      <c r="B339" s="112" t="s">
        <v>380</v>
      </c>
      <c r="C339" s="112" t="s">
        <v>383</v>
      </c>
      <c r="D339" s="113">
        <v>32</v>
      </c>
      <c r="E339" s="114">
        <v>22</v>
      </c>
      <c r="F339" s="113">
        <v>9</v>
      </c>
      <c r="G339" s="114">
        <v>3</v>
      </c>
      <c r="H339" s="113">
        <v>0</v>
      </c>
      <c r="I339" s="115">
        <v>0</v>
      </c>
    </row>
    <row r="340" spans="1:9" ht="15" hidden="1" customHeight="1" x14ac:dyDescent="0.25">
      <c r="A340" s="111">
        <v>338</v>
      </c>
      <c r="B340" s="112" t="s">
        <v>380</v>
      </c>
      <c r="C340" s="112" t="s">
        <v>384</v>
      </c>
      <c r="D340" s="113">
        <v>10</v>
      </c>
      <c r="E340" s="114">
        <v>8</v>
      </c>
      <c r="F340" s="113">
        <v>4</v>
      </c>
      <c r="G340" s="114">
        <v>1</v>
      </c>
      <c r="H340" s="113">
        <v>1</v>
      </c>
      <c r="I340" s="115">
        <v>10</v>
      </c>
    </row>
    <row r="341" spans="1:9" ht="15" hidden="1" customHeight="1" x14ac:dyDescent="0.25">
      <c r="A341" s="111">
        <v>339</v>
      </c>
      <c r="B341" s="112" t="s">
        <v>380</v>
      </c>
      <c r="C341" s="112" t="s">
        <v>385</v>
      </c>
      <c r="D341" s="113">
        <v>72</v>
      </c>
      <c r="E341" s="114">
        <v>66</v>
      </c>
      <c r="F341" s="113">
        <v>13</v>
      </c>
      <c r="G341" s="114">
        <v>6</v>
      </c>
      <c r="H341" s="113">
        <v>1</v>
      </c>
      <c r="I341" s="115">
        <v>1.3888888888888888</v>
      </c>
    </row>
    <row r="342" spans="1:9" ht="15" hidden="1" customHeight="1" x14ac:dyDescent="0.25">
      <c r="A342" s="111">
        <v>340</v>
      </c>
      <c r="B342" s="112" t="s">
        <v>386</v>
      </c>
      <c r="C342" s="112" t="s">
        <v>387</v>
      </c>
      <c r="D342" s="113">
        <v>177</v>
      </c>
      <c r="E342" s="114">
        <v>164</v>
      </c>
      <c r="F342" s="113">
        <v>70</v>
      </c>
      <c r="G342" s="114">
        <v>32</v>
      </c>
      <c r="H342" s="113">
        <v>11</v>
      </c>
      <c r="I342" s="115">
        <v>6.2146892655367232</v>
      </c>
    </row>
    <row r="343" spans="1:9" ht="15" hidden="1" customHeight="1" x14ac:dyDescent="0.25">
      <c r="A343" s="111">
        <v>341</v>
      </c>
      <c r="B343" s="112" t="s">
        <v>386</v>
      </c>
      <c r="C343" s="112" t="s">
        <v>388</v>
      </c>
      <c r="D343" s="113">
        <v>174</v>
      </c>
      <c r="E343" s="114">
        <v>167</v>
      </c>
      <c r="F343" s="113">
        <v>105</v>
      </c>
      <c r="G343" s="114">
        <v>59</v>
      </c>
      <c r="H343" s="113">
        <v>29</v>
      </c>
      <c r="I343" s="115">
        <v>16.666666666666664</v>
      </c>
    </row>
    <row r="344" spans="1:9" ht="15" hidden="1" customHeight="1" x14ac:dyDescent="0.25">
      <c r="A344" s="111">
        <v>342</v>
      </c>
      <c r="B344" s="112" t="s">
        <v>386</v>
      </c>
      <c r="C344" s="112" t="s">
        <v>389</v>
      </c>
      <c r="D344" s="113">
        <v>201</v>
      </c>
      <c r="E344" s="114">
        <v>193</v>
      </c>
      <c r="F344" s="113">
        <v>135</v>
      </c>
      <c r="G344" s="114">
        <v>89</v>
      </c>
      <c r="H344" s="113">
        <v>44</v>
      </c>
      <c r="I344" s="115">
        <v>21.890547263681594</v>
      </c>
    </row>
    <row r="345" spans="1:9" ht="15" hidden="1" customHeight="1" x14ac:dyDescent="0.25">
      <c r="A345" s="111">
        <v>343</v>
      </c>
      <c r="B345" s="112" t="s">
        <v>386</v>
      </c>
      <c r="C345" s="112" t="s">
        <v>390</v>
      </c>
      <c r="D345" s="113">
        <v>156</v>
      </c>
      <c r="E345" s="114">
        <v>152</v>
      </c>
      <c r="F345" s="113">
        <v>84</v>
      </c>
      <c r="G345" s="114">
        <v>39</v>
      </c>
      <c r="H345" s="113">
        <v>14</v>
      </c>
      <c r="I345" s="115">
        <v>8.9743589743589745</v>
      </c>
    </row>
    <row r="346" spans="1:9" ht="15" hidden="1" customHeight="1" x14ac:dyDescent="0.25">
      <c r="A346" s="111">
        <v>344</v>
      </c>
      <c r="B346" s="112" t="s">
        <v>386</v>
      </c>
      <c r="C346" s="112" t="s">
        <v>391</v>
      </c>
      <c r="D346" s="113">
        <v>92</v>
      </c>
      <c r="E346" s="114">
        <v>79</v>
      </c>
      <c r="F346" s="113">
        <v>31</v>
      </c>
      <c r="G346" s="114">
        <v>23</v>
      </c>
      <c r="H346" s="113">
        <v>13</v>
      </c>
      <c r="I346" s="115">
        <v>14.130434782608695</v>
      </c>
    </row>
    <row r="347" spans="1:9" ht="15" hidden="1" customHeight="1" x14ac:dyDescent="0.25">
      <c r="A347" s="111">
        <v>345</v>
      </c>
      <c r="B347" s="112" t="s">
        <v>386</v>
      </c>
      <c r="C347" s="112" t="s">
        <v>392</v>
      </c>
      <c r="D347" s="113">
        <v>36</v>
      </c>
      <c r="E347" s="114">
        <v>25</v>
      </c>
      <c r="F347" s="113">
        <v>3</v>
      </c>
      <c r="G347" s="114">
        <v>0</v>
      </c>
      <c r="H347" s="113">
        <v>0</v>
      </c>
      <c r="I347" s="115">
        <v>0</v>
      </c>
    </row>
    <row r="348" spans="1:9" ht="15" hidden="1" customHeight="1" x14ac:dyDescent="0.25">
      <c r="A348" s="111">
        <v>346</v>
      </c>
      <c r="B348" s="112" t="s">
        <v>386</v>
      </c>
      <c r="C348" s="112" t="s">
        <v>393</v>
      </c>
      <c r="D348" s="113">
        <v>110</v>
      </c>
      <c r="E348" s="114">
        <v>105</v>
      </c>
      <c r="F348" s="113">
        <v>58</v>
      </c>
      <c r="G348" s="114">
        <v>29</v>
      </c>
      <c r="H348" s="113">
        <v>10</v>
      </c>
      <c r="I348" s="115">
        <v>9.0909090909090917</v>
      </c>
    </row>
    <row r="349" spans="1:9" ht="15" hidden="1" customHeight="1" x14ac:dyDescent="0.25">
      <c r="A349" s="111">
        <v>347</v>
      </c>
      <c r="B349" s="112" t="s">
        <v>386</v>
      </c>
      <c r="C349" s="112" t="s">
        <v>394</v>
      </c>
      <c r="D349" s="113">
        <v>50</v>
      </c>
      <c r="E349" s="114">
        <v>38</v>
      </c>
      <c r="F349" s="113">
        <v>10</v>
      </c>
      <c r="G349" s="114">
        <v>3</v>
      </c>
      <c r="H349" s="113">
        <v>0</v>
      </c>
      <c r="I349" s="115">
        <v>0</v>
      </c>
    </row>
    <row r="350" spans="1:9" ht="15" hidden="1" customHeight="1" x14ac:dyDescent="0.25">
      <c r="A350" s="111">
        <v>348</v>
      </c>
      <c r="B350" s="112" t="s">
        <v>386</v>
      </c>
      <c r="C350" s="112" t="s">
        <v>395</v>
      </c>
      <c r="D350" s="113">
        <v>170</v>
      </c>
      <c r="E350" s="114">
        <v>161</v>
      </c>
      <c r="F350" s="113">
        <v>77</v>
      </c>
      <c r="G350" s="114">
        <v>43</v>
      </c>
      <c r="H350" s="113">
        <v>15</v>
      </c>
      <c r="I350" s="115">
        <v>8.8235294117647065</v>
      </c>
    </row>
    <row r="351" spans="1:9" ht="15" hidden="1" customHeight="1" x14ac:dyDescent="0.25">
      <c r="A351" s="111">
        <v>349</v>
      </c>
      <c r="B351" s="112" t="s">
        <v>386</v>
      </c>
      <c r="C351" s="112" t="s">
        <v>396</v>
      </c>
      <c r="D351" s="113">
        <v>126</v>
      </c>
      <c r="E351" s="114">
        <v>108</v>
      </c>
      <c r="F351" s="113">
        <v>34</v>
      </c>
      <c r="G351" s="114">
        <v>15</v>
      </c>
      <c r="H351" s="113">
        <v>7</v>
      </c>
      <c r="I351" s="115">
        <v>5.5555555555555554</v>
      </c>
    </row>
    <row r="352" spans="1:9" ht="15" hidden="1" customHeight="1" x14ac:dyDescent="0.25">
      <c r="A352" s="111">
        <v>350</v>
      </c>
      <c r="B352" s="112" t="s">
        <v>386</v>
      </c>
      <c r="C352" s="112" t="s">
        <v>397</v>
      </c>
      <c r="D352" s="113">
        <v>17</v>
      </c>
      <c r="E352" s="114">
        <v>16</v>
      </c>
      <c r="F352" s="113">
        <v>6</v>
      </c>
      <c r="G352" s="114">
        <v>2</v>
      </c>
      <c r="H352" s="113">
        <v>0</v>
      </c>
      <c r="I352" s="115">
        <v>0</v>
      </c>
    </row>
    <row r="353" spans="1:9" ht="15" hidden="1" customHeight="1" x14ac:dyDescent="0.25">
      <c r="A353" s="111">
        <v>351</v>
      </c>
      <c r="B353" s="112" t="s">
        <v>398</v>
      </c>
      <c r="C353" s="112" t="s">
        <v>399</v>
      </c>
      <c r="D353" s="113">
        <v>67</v>
      </c>
      <c r="E353" s="114">
        <v>66</v>
      </c>
      <c r="F353" s="113">
        <v>46</v>
      </c>
      <c r="G353" s="114">
        <v>26</v>
      </c>
      <c r="H353" s="113">
        <v>6</v>
      </c>
      <c r="I353" s="115">
        <v>8.9552238805970141</v>
      </c>
    </row>
    <row r="354" spans="1:9" ht="15" hidden="1" customHeight="1" x14ac:dyDescent="0.25">
      <c r="A354" s="111">
        <v>352</v>
      </c>
      <c r="B354" s="112" t="s">
        <v>398</v>
      </c>
      <c r="C354" s="112" t="s">
        <v>400</v>
      </c>
      <c r="D354" s="113">
        <v>112</v>
      </c>
      <c r="E354" s="114">
        <v>97</v>
      </c>
      <c r="F354" s="113">
        <v>43</v>
      </c>
      <c r="G354" s="114">
        <v>17</v>
      </c>
      <c r="H354" s="113">
        <v>5</v>
      </c>
      <c r="I354" s="115">
        <v>4.4642857142857144</v>
      </c>
    </row>
    <row r="355" spans="1:9" ht="15" hidden="1" customHeight="1" x14ac:dyDescent="0.25">
      <c r="A355" s="111">
        <v>353</v>
      </c>
      <c r="B355" s="112" t="s">
        <v>398</v>
      </c>
      <c r="C355" s="112" t="s">
        <v>401</v>
      </c>
      <c r="D355" s="113">
        <v>7</v>
      </c>
      <c r="E355" s="114">
        <v>6</v>
      </c>
      <c r="F355" s="113">
        <v>4</v>
      </c>
      <c r="G355" s="114">
        <v>3</v>
      </c>
      <c r="H355" s="113">
        <v>1</v>
      </c>
      <c r="I355" s="115">
        <v>14.285714285714285</v>
      </c>
    </row>
    <row r="356" spans="1:9" ht="15" hidden="1" customHeight="1" x14ac:dyDescent="0.25">
      <c r="A356" s="111">
        <v>354</v>
      </c>
      <c r="B356" s="112" t="s">
        <v>398</v>
      </c>
      <c r="C356" s="112" t="s">
        <v>402</v>
      </c>
      <c r="D356" s="113">
        <v>18</v>
      </c>
      <c r="E356" s="114">
        <v>15</v>
      </c>
      <c r="F356" s="113">
        <v>3</v>
      </c>
      <c r="G356" s="114">
        <v>1</v>
      </c>
      <c r="H356" s="113">
        <v>0</v>
      </c>
      <c r="I356" s="115">
        <v>0</v>
      </c>
    </row>
    <row r="357" spans="1:9" ht="15" hidden="1" customHeight="1" x14ac:dyDescent="0.25">
      <c r="A357" s="111">
        <v>355</v>
      </c>
      <c r="B357" s="112" t="s">
        <v>398</v>
      </c>
      <c r="C357" s="112" t="s">
        <v>403</v>
      </c>
      <c r="D357" s="113">
        <v>12</v>
      </c>
      <c r="E357" s="114">
        <v>12</v>
      </c>
      <c r="F357" s="113">
        <v>7</v>
      </c>
      <c r="G357" s="114">
        <v>6</v>
      </c>
      <c r="H357" s="113">
        <v>1</v>
      </c>
      <c r="I357" s="115">
        <v>8.3333333333333321</v>
      </c>
    </row>
    <row r="358" spans="1:9" ht="15" hidden="1" customHeight="1" x14ac:dyDescent="0.25">
      <c r="A358" s="111">
        <v>356</v>
      </c>
      <c r="B358" s="112" t="s">
        <v>398</v>
      </c>
      <c r="C358" s="112" t="s">
        <v>404</v>
      </c>
      <c r="D358" s="113">
        <v>31</v>
      </c>
      <c r="E358" s="114">
        <v>30</v>
      </c>
      <c r="F358" s="113">
        <v>10</v>
      </c>
      <c r="G358" s="114">
        <v>6</v>
      </c>
      <c r="H358" s="113">
        <v>3</v>
      </c>
      <c r="I358" s="115">
        <v>9.67741935483871</v>
      </c>
    </row>
    <row r="359" spans="1:9" ht="15" hidden="1" customHeight="1" x14ac:dyDescent="0.25">
      <c r="A359" s="111">
        <v>357</v>
      </c>
      <c r="B359" s="112" t="s">
        <v>405</v>
      </c>
      <c r="C359" s="112" t="s">
        <v>406</v>
      </c>
      <c r="D359" s="113">
        <v>37</v>
      </c>
      <c r="E359" s="114">
        <v>33</v>
      </c>
      <c r="F359" s="113">
        <v>14</v>
      </c>
      <c r="G359" s="114">
        <v>2</v>
      </c>
      <c r="H359" s="113">
        <v>0</v>
      </c>
      <c r="I359" s="115">
        <v>0</v>
      </c>
    </row>
    <row r="360" spans="1:9" ht="15" hidden="1" customHeight="1" x14ac:dyDescent="0.25">
      <c r="A360" s="111">
        <v>358</v>
      </c>
      <c r="B360" s="112" t="s">
        <v>405</v>
      </c>
      <c r="C360" s="112" t="s">
        <v>407</v>
      </c>
      <c r="D360" s="113">
        <v>61</v>
      </c>
      <c r="E360" s="114">
        <v>49</v>
      </c>
      <c r="F360" s="113">
        <v>22</v>
      </c>
      <c r="G360" s="114">
        <v>15</v>
      </c>
      <c r="H360" s="113">
        <v>8</v>
      </c>
      <c r="I360" s="115">
        <v>13.114754098360656</v>
      </c>
    </row>
    <row r="361" spans="1:9" ht="15" hidden="1" customHeight="1" x14ac:dyDescent="0.25">
      <c r="A361" s="111">
        <v>359</v>
      </c>
      <c r="B361" s="112" t="s">
        <v>405</v>
      </c>
      <c r="C361" s="112" t="s">
        <v>408</v>
      </c>
      <c r="D361" s="113">
        <v>72</v>
      </c>
      <c r="E361" s="114">
        <v>63</v>
      </c>
      <c r="F361" s="113">
        <v>23</v>
      </c>
      <c r="G361" s="114">
        <v>10</v>
      </c>
      <c r="H361" s="113">
        <v>5</v>
      </c>
      <c r="I361" s="115">
        <v>6.9444444444444446</v>
      </c>
    </row>
    <row r="362" spans="1:9" ht="15" hidden="1" customHeight="1" x14ac:dyDescent="0.25">
      <c r="A362" s="111">
        <v>360</v>
      </c>
      <c r="B362" s="112" t="s">
        <v>405</v>
      </c>
      <c r="C362" s="112" t="s">
        <v>409</v>
      </c>
      <c r="D362" s="113">
        <v>4</v>
      </c>
      <c r="E362" s="114">
        <v>3</v>
      </c>
      <c r="F362" s="113">
        <v>1</v>
      </c>
      <c r="G362" s="114">
        <v>0</v>
      </c>
      <c r="H362" s="113">
        <v>0</v>
      </c>
      <c r="I362" s="115">
        <v>0</v>
      </c>
    </row>
    <row r="363" spans="1:9" ht="15" hidden="1" customHeight="1" x14ac:dyDescent="0.25">
      <c r="A363" s="111">
        <v>361</v>
      </c>
      <c r="B363" s="112" t="s">
        <v>405</v>
      </c>
      <c r="C363" s="112" t="s">
        <v>410</v>
      </c>
      <c r="D363" s="113">
        <v>31</v>
      </c>
      <c r="E363" s="114">
        <v>25</v>
      </c>
      <c r="F363" s="113">
        <v>12</v>
      </c>
      <c r="G363" s="114">
        <v>4</v>
      </c>
      <c r="H363" s="113">
        <v>2</v>
      </c>
      <c r="I363" s="115">
        <v>6.4516129032258061</v>
      </c>
    </row>
    <row r="364" spans="1:9" ht="15" hidden="1" customHeight="1" x14ac:dyDescent="0.25">
      <c r="A364" s="111">
        <v>362</v>
      </c>
      <c r="B364" s="112" t="s">
        <v>405</v>
      </c>
      <c r="C364" s="112" t="s">
        <v>411</v>
      </c>
      <c r="D364" s="113">
        <v>15</v>
      </c>
      <c r="E364" s="114">
        <v>10</v>
      </c>
      <c r="F364" s="113">
        <v>4</v>
      </c>
      <c r="G364" s="114">
        <v>0</v>
      </c>
      <c r="H364" s="113">
        <v>0</v>
      </c>
      <c r="I364" s="115">
        <v>0</v>
      </c>
    </row>
    <row r="365" spans="1:9" ht="15" hidden="1" customHeight="1" x14ac:dyDescent="0.25">
      <c r="A365" s="111">
        <v>363</v>
      </c>
      <c r="B365" s="112" t="s">
        <v>405</v>
      </c>
      <c r="C365" s="112" t="s">
        <v>412</v>
      </c>
      <c r="D365" s="113">
        <v>85</v>
      </c>
      <c r="E365" s="114">
        <v>79</v>
      </c>
      <c r="F365" s="113">
        <v>55</v>
      </c>
      <c r="G365" s="114">
        <v>33</v>
      </c>
      <c r="H365" s="113">
        <v>17</v>
      </c>
      <c r="I365" s="115">
        <v>20</v>
      </c>
    </row>
    <row r="366" spans="1:9" ht="15" hidden="1" customHeight="1" x14ac:dyDescent="0.25">
      <c r="A366" s="111">
        <v>364</v>
      </c>
      <c r="B366" s="112" t="s">
        <v>405</v>
      </c>
      <c r="C366" s="112" t="s">
        <v>413</v>
      </c>
      <c r="D366" s="113">
        <v>30</v>
      </c>
      <c r="E366" s="114">
        <v>29</v>
      </c>
      <c r="F366" s="113">
        <v>15</v>
      </c>
      <c r="G366" s="114">
        <v>5</v>
      </c>
      <c r="H366" s="113">
        <v>1</v>
      </c>
      <c r="I366" s="115">
        <v>3.3333333333333335</v>
      </c>
    </row>
    <row r="367" spans="1:9" ht="15" hidden="1" customHeight="1" x14ac:dyDescent="0.25">
      <c r="A367" s="111">
        <v>365</v>
      </c>
      <c r="B367" s="112" t="s">
        <v>414</v>
      </c>
      <c r="C367" s="112" t="s">
        <v>415</v>
      </c>
      <c r="D367" s="113">
        <v>22</v>
      </c>
      <c r="E367" s="114">
        <v>21</v>
      </c>
      <c r="F367" s="113">
        <v>16</v>
      </c>
      <c r="G367" s="114">
        <v>6</v>
      </c>
      <c r="H367" s="113">
        <v>3</v>
      </c>
      <c r="I367" s="115">
        <v>13.636363636363635</v>
      </c>
    </row>
    <row r="368" spans="1:9" ht="15" hidden="1" customHeight="1" x14ac:dyDescent="0.25">
      <c r="A368" s="111">
        <v>366</v>
      </c>
      <c r="B368" s="112" t="s">
        <v>414</v>
      </c>
      <c r="C368" s="112" t="s">
        <v>416</v>
      </c>
      <c r="D368" s="113">
        <v>32</v>
      </c>
      <c r="E368" s="114">
        <v>27</v>
      </c>
      <c r="F368" s="113">
        <v>9</v>
      </c>
      <c r="G368" s="114">
        <v>2</v>
      </c>
      <c r="H368" s="113">
        <v>1</v>
      </c>
      <c r="I368" s="115">
        <v>3.125</v>
      </c>
    </row>
    <row r="369" spans="1:9" ht="15" hidden="1" customHeight="1" x14ac:dyDescent="0.25">
      <c r="A369" s="111">
        <v>367</v>
      </c>
      <c r="B369" s="112" t="s">
        <v>414</v>
      </c>
      <c r="C369" s="112" t="s">
        <v>417</v>
      </c>
      <c r="D369" s="113">
        <v>6</v>
      </c>
      <c r="E369" s="114">
        <v>5</v>
      </c>
      <c r="F369" s="113">
        <v>0</v>
      </c>
      <c r="G369" s="114">
        <v>0</v>
      </c>
      <c r="H369" s="113">
        <v>0</v>
      </c>
      <c r="I369" s="115">
        <v>0</v>
      </c>
    </row>
    <row r="370" spans="1:9" ht="15" hidden="1" customHeight="1" x14ac:dyDescent="0.25">
      <c r="A370" s="111">
        <v>368</v>
      </c>
      <c r="B370" s="112" t="s">
        <v>414</v>
      </c>
      <c r="C370" s="112" t="s">
        <v>418</v>
      </c>
      <c r="D370" s="113">
        <v>4</v>
      </c>
      <c r="E370" s="114">
        <v>3</v>
      </c>
      <c r="F370" s="113">
        <v>0</v>
      </c>
      <c r="G370" s="114">
        <v>0</v>
      </c>
      <c r="H370" s="113">
        <v>0</v>
      </c>
      <c r="I370" s="115">
        <v>0</v>
      </c>
    </row>
    <row r="371" spans="1:9" ht="15" hidden="1" customHeight="1" x14ac:dyDescent="0.25">
      <c r="A371" s="111">
        <v>369</v>
      </c>
      <c r="B371" s="112" t="s">
        <v>414</v>
      </c>
      <c r="C371" s="112" t="s">
        <v>419</v>
      </c>
      <c r="D371" s="113">
        <v>51</v>
      </c>
      <c r="E371" s="114">
        <v>34</v>
      </c>
      <c r="F371" s="113">
        <v>10</v>
      </c>
      <c r="G371" s="114">
        <v>5</v>
      </c>
      <c r="H371" s="113">
        <v>1</v>
      </c>
      <c r="I371" s="115">
        <v>1.9607843137254901</v>
      </c>
    </row>
    <row r="372" spans="1:9" ht="15" hidden="1" customHeight="1" x14ac:dyDescent="0.25">
      <c r="A372" s="111">
        <v>370</v>
      </c>
      <c r="B372" s="112" t="s">
        <v>414</v>
      </c>
      <c r="C372" s="112" t="s">
        <v>420</v>
      </c>
      <c r="D372" s="113">
        <v>124</v>
      </c>
      <c r="E372" s="114">
        <v>113</v>
      </c>
      <c r="F372" s="113">
        <v>57</v>
      </c>
      <c r="G372" s="114">
        <v>20</v>
      </c>
      <c r="H372" s="113">
        <v>3</v>
      </c>
      <c r="I372" s="115">
        <v>2.4193548387096775</v>
      </c>
    </row>
    <row r="373" spans="1:9" ht="15" hidden="1" customHeight="1" x14ac:dyDescent="0.25">
      <c r="A373" s="111">
        <v>371</v>
      </c>
      <c r="B373" s="112" t="s">
        <v>414</v>
      </c>
      <c r="C373" s="112" t="s">
        <v>421</v>
      </c>
      <c r="D373" s="113">
        <v>118</v>
      </c>
      <c r="E373" s="114">
        <v>113</v>
      </c>
      <c r="F373" s="113">
        <v>67</v>
      </c>
      <c r="G373" s="114">
        <v>26</v>
      </c>
      <c r="H373" s="113">
        <v>6</v>
      </c>
      <c r="I373" s="115">
        <v>5.0847457627118651</v>
      </c>
    </row>
    <row r="374" spans="1:9" ht="15" hidden="1" customHeight="1" x14ac:dyDescent="0.25">
      <c r="A374" s="111">
        <v>372</v>
      </c>
      <c r="B374" s="112" t="s">
        <v>422</v>
      </c>
      <c r="C374" s="112" t="s">
        <v>423</v>
      </c>
      <c r="D374" s="113">
        <v>22</v>
      </c>
      <c r="E374" s="114">
        <v>19</v>
      </c>
      <c r="F374" s="113">
        <v>8</v>
      </c>
      <c r="G374" s="114">
        <v>4</v>
      </c>
      <c r="H374" s="113">
        <v>0</v>
      </c>
      <c r="I374" s="115">
        <v>0</v>
      </c>
    </row>
    <row r="375" spans="1:9" ht="15" hidden="1" customHeight="1" x14ac:dyDescent="0.25">
      <c r="A375" s="111">
        <v>373</v>
      </c>
      <c r="B375" s="112" t="s">
        <v>422</v>
      </c>
      <c r="C375" s="112" t="s">
        <v>424</v>
      </c>
      <c r="D375" s="113">
        <v>119</v>
      </c>
      <c r="E375" s="114">
        <v>116</v>
      </c>
      <c r="F375" s="113">
        <v>62</v>
      </c>
      <c r="G375" s="114">
        <v>32</v>
      </c>
      <c r="H375" s="113">
        <v>8</v>
      </c>
      <c r="I375" s="115">
        <v>6.7226890756302522</v>
      </c>
    </row>
    <row r="376" spans="1:9" ht="15" hidden="1" customHeight="1" x14ac:dyDescent="0.25">
      <c r="A376" s="111">
        <v>374</v>
      </c>
      <c r="B376" s="112" t="s">
        <v>425</v>
      </c>
      <c r="C376" s="112" t="s">
        <v>426</v>
      </c>
      <c r="D376" s="113">
        <v>14</v>
      </c>
      <c r="E376" s="114">
        <v>12</v>
      </c>
      <c r="F376" s="113">
        <v>3</v>
      </c>
      <c r="G376" s="114">
        <v>0</v>
      </c>
      <c r="H376" s="113">
        <v>0</v>
      </c>
      <c r="I376" s="115">
        <v>0</v>
      </c>
    </row>
    <row r="377" spans="1:9" ht="15" hidden="1" customHeight="1" x14ac:dyDescent="0.25">
      <c r="A377" s="111">
        <v>375</v>
      </c>
      <c r="B377" s="112" t="s">
        <v>425</v>
      </c>
      <c r="C377" s="112" t="s">
        <v>427</v>
      </c>
      <c r="D377" s="113">
        <v>104</v>
      </c>
      <c r="E377" s="114">
        <v>96</v>
      </c>
      <c r="F377" s="113">
        <v>51</v>
      </c>
      <c r="G377" s="114">
        <v>29</v>
      </c>
      <c r="H377" s="113">
        <v>12</v>
      </c>
      <c r="I377" s="115">
        <v>11.538461538461538</v>
      </c>
    </row>
    <row r="378" spans="1:9" ht="15" hidden="1" customHeight="1" x14ac:dyDescent="0.25">
      <c r="A378" s="111">
        <v>376</v>
      </c>
      <c r="B378" s="112" t="s">
        <v>425</v>
      </c>
      <c r="C378" s="112" t="s">
        <v>428</v>
      </c>
      <c r="D378" s="113">
        <v>48</v>
      </c>
      <c r="E378" s="114">
        <v>48</v>
      </c>
      <c r="F378" s="113">
        <v>25</v>
      </c>
      <c r="G378" s="114">
        <v>14</v>
      </c>
      <c r="H378" s="113">
        <v>5</v>
      </c>
      <c r="I378" s="115">
        <v>10.416666666666668</v>
      </c>
    </row>
    <row r="379" spans="1:9" ht="15" hidden="1" customHeight="1" x14ac:dyDescent="0.25">
      <c r="A379" s="111">
        <v>377</v>
      </c>
      <c r="B379" s="112" t="s">
        <v>425</v>
      </c>
      <c r="C379" s="112" t="s">
        <v>429</v>
      </c>
      <c r="D379" s="113">
        <v>11</v>
      </c>
      <c r="E379" s="114">
        <v>8</v>
      </c>
      <c r="F379" s="113">
        <v>1</v>
      </c>
      <c r="G379" s="114">
        <v>1</v>
      </c>
      <c r="H379" s="113">
        <v>0</v>
      </c>
      <c r="I379" s="115">
        <v>0</v>
      </c>
    </row>
    <row r="380" spans="1:9" ht="15" hidden="1" customHeight="1" x14ac:dyDescent="0.25">
      <c r="A380" s="111">
        <v>378</v>
      </c>
      <c r="B380" s="112" t="s">
        <v>430</v>
      </c>
      <c r="C380" s="112" t="s">
        <v>431</v>
      </c>
      <c r="D380" s="113">
        <v>220</v>
      </c>
      <c r="E380" s="114">
        <v>214</v>
      </c>
      <c r="F380" s="113">
        <v>146</v>
      </c>
      <c r="G380" s="114">
        <v>76</v>
      </c>
      <c r="H380" s="113">
        <v>27</v>
      </c>
      <c r="I380" s="115">
        <v>12.272727272727273</v>
      </c>
    </row>
    <row r="381" spans="1:9" ht="15" hidden="1" customHeight="1" x14ac:dyDescent="0.25">
      <c r="A381" s="111">
        <v>379</v>
      </c>
      <c r="B381" s="112" t="s">
        <v>430</v>
      </c>
      <c r="C381" s="112" t="s">
        <v>432</v>
      </c>
      <c r="D381" s="113">
        <v>4</v>
      </c>
      <c r="E381" s="114">
        <v>2</v>
      </c>
      <c r="F381" s="113">
        <v>0</v>
      </c>
      <c r="G381" s="114">
        <v>0</v>
      </c>
      <c r="H381" s="113">
        <v>0</v>
      </c>
      <c r="I381" s="115">
        <v>0</v>
      </c>
    </row>
    <row r="382" spans="1:9" ht="15" hidden="1" customHeight="1" x14ac:dyDescent="0.25">
      <c r="A382" s="111">
        <v>380</v>
      </c>
      <c r="B382" s="112" t="s">
        <v>430</v>
      </c>
      <c r="C382" s="112" t="s">
        <v>433</v>
      </c>
      <c r="D382" s="113">
        <v>14</v>
      </c>
      <c r="E382" s="114">
        <v>12</v>
      </c>
      <c r="F382" s="113">
        <v>8</v>
      </c>
      <c r="G382" s="114">
        <v>4</v>
      </c>
      <c r="H382" s="113">
        <v>1</v>
      </c>
      <c r="I382" s="115">
        <v>7.1428571428571423</v>
      </c>
    </row>
    <row r="383" spans="1:9" ht="15" hidden="1" customHeight="1" x14ac:dyDescent="0.25">
      <c r="A383" s="111">
        <v>381</v>
      </c>
      <c r="B383" s="112" t="s">
        <v>430</v>
      </c>
      <c r="C383" s="112" t="s">
        <v>434</v>
      </c>
      <c r="D383" s="113">
        <v>104</v>
      </c>
      <c r="E383" s="114">
        <v>86</v>
      </c>
      <c r="F383" s="113">
        <v>29</v>
      </c>
      <c r="G383" s="114">
        <v>8</v>
      </c>
      <c r="H383" s="113">
        <v>3</v>
      </c>
      <c r="I383" s="115">
        <v>2.8846153846153846</v>
      </c>
    </row>
    <row r="384" spans="1:9" ht="15" hidden="1" customHeight="1" x14ac:dyDescent="0.25">
      <c r="A384" s="111">
        <v>382</v>
      </c>
      <c r="B384" s="112" t="s">
        <v>430</v>
      </c>
      <c r="C384" s="112" t="s">
        <v>435</v>
      </c>
      <c r="D384" s="113">
        <v>115</v>
      </c>
      <c r="E384" s="114">
        <v>106</v>
      </c>
      <c r="F384" s="113">
        <v>55</v>
      </c>
      <c r="G384" s="114">
        <v>25</v>
      </c>
      <c r="H384" s="113">
        <v>11</v>
      </c>
      <c r="I384" s="115">
        <v>9.5652173913043477</v>
      </c>
    </row>
    <row r="385" spans="1:9" ht="15" hidden="1" customHeight="1" x14ac:dyDescent="0.25">
      <c r="A385" s="111">
        <v>383</v>
      </c>
      <c r="B385" s="112" t="s">
        <v>436</v>
      </c>
      <c r="C385" s="112" t="s">
        <v>437</v>
      </c>
      <c r="D385" s="113">
        <v>3</v>
      </c>
      <c r="E385" s="114">
        <v>3</v>
      </c>
      <c r="F385" s="113">
        <v>1</v>
      </c>
      <c r="G385" s="114">
        <v>0</v>
      </c>
      <c r="H385" s="113">
        <v>0</v>
      </c>
      <c r="I385" s="115">
        <v>0</v>
      </c>
    </row>
    <row r="386" spans="1:9" ht="15" hidden="1" customHeight="1" x14ac:dyDescent="0.25">
      <c r="A386" s="111">
        <v>384</v>
      </c>
      <c r="B386" s="112" t="s">
        <v>436</v>
      </c>
      <c r="C386" s="112" t="s">
        <v>438</v>
      </c>
      <c r="D386" s="113">
        <v>21</v>
      </c>
      <c r="E386" s="114">
        <v>18</v>
      </c>
      <c r="F386" s="113">
        <v>9</v>
      </c>
      <c r="G386" s="114">
        <v>4</v>
      </c>
      <c r="H386" s="113">
        <v>0</v>
      </c>
      <c r="I386" s="115">
        <v>0</v>
      </c>
    </row>
    <row r="387" spans="1:9" ht="15" hidden="1" customHeight="1" x14ac:dyDescent="0.25">
      <c r="A387" s="111">
        <v>385</v>
      </c>
      <c r="B387" s="112" t="s">
        <v>436</v>
      </c>
      <c r="C387" s="112" t="s">
        <v>439</v>
      </c>
      <c r="D387" s="113">
        <v>16</v>
      </c>
      <c r="E387" s="114">
        <v>15</v>
      </c>
      <c r="F387" s="113">
        <v>7</v>
      </c>
      <c r="G387" s="114">
        <v>3</v>
      </c>
      <c r="H387" s="113">
        <v>1</v>
      </c>
      <c r="I387" s="115">
        <v>6.25</v>
      </c>
    </row>
    <row r="388" spans="1:9" ht="15" hidden="1" customHeight="1" x14ac:dyDescent="0.25">
      <c r="A388" s="111">
        <v>386</v>
      </c>
      <c r="B388" s="112" t="s">
        <v>436</v>
      </c>
      <c r="C388" s="112" t="s">
        <v>440</v>
      </c>
      <c r="D388" s="113">
        <v>83</v>
      </c>
      <c r="E388" s="114">
        <v>80</v>
      </c>
      <c r="F388" s="113">
        <v>43</v>
      </c>
      <c r="G388" s="114">
        <v>24</v>
      </c>
      <c r="H388" s="113">
        <v>10</v>
      </c>
      <c r="I388" s="115">
        <v>12.048192771084338</v>
      </c>
    </row>
    <row r="389" spans="1:9" ht="15" hidden="1" customHeight="1" x14ac:dyDescent="0.25">
      <c r="A389" s="111">
        <v>387</v>
      </c>
      <c r="B389" s="112" t="s">
        <v>436</v>
      </c>
      <c r="C389" s="112" t="s">
        <v>441</v>
      </c>
      <c r="D389" s="113">
        <v>31</v>
      </c>
      <c r="E389" s="114">
        <v>31</v>
      </c>
      <c r="F389" s="113">
        <v>18</v>
      </c>
      <c r="G389" s="114">
        <v>8</v>
      </c>
      <c r="H389" s="113">
        <v>4</v>
      </c>
      <c r="I389" s="115">
        <v>12.903225806451612</v>
      </c>
    </row>
    <row r="390" spans="1:9" ht="15" hidden="1" customHeight="1" x14ac:dyDescent="0.25">
      <c r="A390" s="111">
        <v>388</v>
      </c>
      <c r="B390" s="112" t="s">
        <v>436</v>
      </c>
      <c r="C390" s="112" t="s">
        <v>442</v>
      </c>
      <c r="D390" s="113">
        <v>13</v>
      </c>
      <c r="E390" s="114">
        <v>13</v>
      </c>
      <c r="F390" s="113">
        <v>8</v>
      </c>
      <c r="G390" s="114">
        <v>1</v>
      </c>
      <c r="H390" s="113">
        <v>1</v>
      </c>
      <c r="I390" s="115">
        <v>7.6923076923076925</v>
      </c>
    </row>
    <row r="391" spans="1:9" ht="15" hidden="1" customHeight="1" x14ac:dyDescent="0.25">
      <c r="A391" s="111">
        <v>389</v>
      </c>
      <c r="B391" s="112" t="s">
        <v>436</v>
      </c>
      <c r="C391" s="112" t="s">
        <v>443</v>
      </c>
      <c r="D391" s="113">
        <v>75</v>
      </c>
      <c r="E391" s="114">
        <v>71</v>
      </c>
      <c r="F391" s="113">
        <v>43</v>
      </c>
      <c r="G391" s="114">
        <v>19</v>
      </c>
      <c r="H391" s="113">
        <v>8</v>
      </c>
      <c r="I391" s="115">
        <v>10.666666666666668</v>
      </c>
    </row>
    <row r="392" spans="1:9" ht="15" hidden="1" customHeight="1" x14ac:dyDescent="0.25">
      <c r="A392" s="111">
        <v>390</v>
      </c>
      <c r="B392" s="112" t="s">
        <v>444</v>
      </c>
      <c r="C392" s="112" t="s">
        <v>445</v>
      </c>
      <c r="D392" s="113">
        <v>6</v>
      </c>
      <c r="E392" s="114">
        <v>5</v>
      </c>
      <c r="F392" s="113">
        <v>2</v>
      </c>
      <c r="G392" s="114">
        <v>1</v>
      </c>
      <c r="H392" s="113">
        <v>0</v>
      </c>
      <c r="I392" s="115">
        <v>0</v>
      </c>
    </row>
    <row r="393" spans="1:9" ht="15" hidden="1" customHeight="1" x14ac:dyDescent="0.25">
      <c r="A393" s="111">
        <v>391</v>
      </c>
      <c r="B393" s="112" t="s">
        <v>444</v>
      </c>
      <c r="C393" s="112" t="s">
        <v>446</v>
      </c>
      <c r="D393" s="113">
        <v>7</v>
      </c>
      <c r="E393" s="114">
        <v>6</v>
      </c>
      <c r="F393" s="113">
        <v>5</v>
      </c>
      <c r="G393" s="114">
        <v>1</v>
      </c>
      <c r="H393" s="113">
        <v>1</v>
      </c>
      <c r="I393" s="115">
        <v>14.285714285714285</v>
      </c>
    </row>
    <row r="394" spans="1:9" ht="15" hidden="1" customHeight="1" x14ac:dyDescent="0.25">
      <c r="A394" s="111">
        <v>392</v>
      </c>
      <c r="B394" s="112" t="s">
        <v>444</v>
      </c>
      <c r="C394" s="112" t="s">
        <v>447</v>
      </c>
      <c r="D394" s="113">
        <v>68</v>
      </c>
      <c r="E394" s="114">
        <v>58</v>
      </c>
      <c r="F394" s="113">
        <v>21</v>
      </c>
      <c r="G394" s="114">
        <v>11</v>
      </c>
      <c r="H394" s="113">
        <v>1</v>
      </c>
      <c r="I394" s="115">
        <v>1.4705882352941175</v>
      </c>
    </row>
    <row r="395" spans="1:9" ht="15" hidden="1" customHeight="1" x14ac:dyDescent="0.25">
      <c r="A395" s="111">
        <v>393</v>
      </c>
      <c r="B395" s="112" t="s">
        <v>444</v>
      </c>
      <c r="C395" s="112" t="s">
        <v>448</v>
      </c>
      <c r="D395" s="113">
        <v>28</v>
      </c>
      <c r="E395" s="114">
        <v>27</v>
      </c>
      <c r="F395" s="113">
        <v>17</v>
      </c>
      <c r="G395" s="114">
        <v>10</v>
      </c>
      <c r="H395" s="113">
        <v>5</v>
      </c>
      <c r="I395" s="115">
        <v>17.857142857142858</v>
      </c>
    </row>
    <row r="396" spans="1:9" ht="15" hidden="1" customHeight="1" x14ac:dyDescent="0.25">
      <c r="A396" s="111">
        <v>394</v>
      </c>
      <c r="B396" s="112" t="s">
        <v>444</v>
      </c>
      <c r="C396" s="112" t="s">
        <v>449</v>
      </c>
      <c r="D396" s="113">
        <v>23</v>
      </c>
      <c r="E396" s="114">
        <v>20</v>
      </c>
      <c r="F396" s="113">
        <v>0</v>
      </c>
      <c r="G396" s="114">
        <v>0</v>
      </c>
      <c r="H396" s="113">
        <v>0</v>
      </c>
      <c r="I396" s="115">
        <v>0</v>
      </c>
    </row>
    <row r="397" spans="1:9" ht="15" hidden="1" customHeight="1" x14ac:dyDescent="0.25">
      <c r="A397" s="111">
        <v>395</v>
      </c>
      <c r="B397" s="112" t="s">
        <v>444</v>
      </c>
      <c r="C397" s="112" t="s">
        <v>450</v>
      </c>
      <c r="D397" s="113">
        <v>187</v>
      </c>
      <c r="E397" s="114">
        <v>172</v>
      </c>
      <c r="F397" s="113">
        <v>89</v>
      </c>
      <c r="G397" s="114">
        <v>46</v>
      </c>
      <c r="H397" s="113">
        <v>21</v>
      </c>
      <c r="I397" s="115">
        <v>11.229946524064172</v>
      </c>
    </row>
    <row r="398" spans="1:9" ht="15" hidden="1" customHeight="1" x14ac:dyDescent="0.25">
      <c r="A398" s="111">
        <v>396</v>
      </c>
      <c r="B398" s="112" t="s">
        <v>444</v>
      </c>
      <c r="C398" s="112" t="s">
        <v>451</v>
      </c>
      <c r="D398" s="113">
        <v>36</v>
      </c>
      <c r="E398" s="114">
        <v>30</v>
      </c>
      <c r="F398" s="113">
        <v>13</v>
      </c>
      <c r="G398" s="114">
        <v>2</v>
      </c>
      <c r="H398" s="113">
        <v>0</v>
      </c>
      <c r="I398" s="115">
        <v>0</v>
      </c>
    </row>
    <row r="399" spans="1:9" ht="15" hidden="1" customHeight="1" x14ac:dyDescent="0.25">
      <c r="A399" s="111">
        <v>397</v>
      </c>
      <c r="B399" s="112" t="s">
        <v>444</v>
      </c>
      <c r="C399" s="112" t="s">
        <v>452</v>
      </c>
      <c r="D399" s="113">
        <v>14</v>
      </c>
      <c r="E399" s="114">
        <v>13</v>
      </c>
      <c r="F399" s="113">
        <v>11</v>
      </c>
      <c r="G399" s="114">
        <v>2</v>
      </c>
      <c r="H399" s="113">
        <v>0</v>
      </c>
      <c r="I399" s="115">
        <v>0</v>
      </c>
    </row>
    <row r="400" spans="1:9" ht="15" hidden="1" customHeight="1" x14ac:dyDescent="0.25">
      <c r="A400" s="111">
        <v>398</v>
      </c>
      <c r="B400" s="112" t="s">
        <v>444</v>
      </c>
      <c r="C400" s="112" t="s">
        <v>453</v>
      </c>
      <c r="D400" s="113">
        <v>3</v>
      </c>
      <c r="E400" s="114">
        <v>2</v>
      </c>
      <c r="F400" s="113">
        <v>0</v>
      </c>
      <c r="G400" s="114">
        <v>0</v>
      </c>
      <c r="H400" s="113">
        <v>0</v>
      </c>
      <c r="I400" s="115">
        <v>0</v>
      </c>
    </row>
    <row r="401" spans="1:9" ht="15" hidden="1" customHeight="1" x14ac:dyDescent="0.25">
      <c r="A401" s="111">
        <v>399</v>
      </c>
      <c r="B401" s="112" t="s">
        <v>444</v>
      </c>
      <c r="C401" s="112" t="s">
        <v>454</v>
      </c>
      <c r="D401" s="113">
        <v>14</v>
      </c>
      <c r="E401" s="114">
        <v>11</v>
      </c>
      <c r="F401" s="113">
        <v>4</v>
      </c>
      <c r="G401" s="114">
        <v>1</v>
      </c>
      <c r="H401" s="113">
        <v>1</v>
      </c>
      <c r="I401" s="115">
        <v>7.1428571428571423</v>
      </c>
    </row>
    <row r="402" spans="1:9" ht="15" hidden="1" customHeight="1" x14ac:dyDescent="0.25">
      <c r="A402" s="111">
        <v>400</v>
      </c>
      <c r="B402" s="112" t="s">
        <v>455</v>
      </c>
      <c r="C402" s="112" t="s">
        <v>456</v>
      </c>
      <c r="D402" s="113">
        <v>194</v>
      </c>
      <c r="E402" s="114">
        <v>194</v>
      </c>
      <c r="F402" s="113">
        <v>174</v>
      </c>
      <c r="G402" s="114">
        <v>138</v>
      </c>
      <c r="H402" s="113">
        <v>78</v>
      </c>
      <c r="I402" s="115">
        <v>40.206185567010309</v>
      </c>
    </row>
    <row r="403" spans="1:9" ht="15" hidden="1" customHeight="1" x14ac:dyDescent="0.25">
      <c r="A403" s="111">
        <v>401</v>
      </c>
      <c r="B403" s="112" t="s">
        <v>455</v>
      </c>
      <c r="C403" s="112" t="s">
        <v>457</v>
      </c>
      <c r="D403" s="113">
        <v>111</v>
      </c>
      <c r="E403" s="114">
        <v>111</v>
      </c>
      <c r="F403" s="113">
        <v>110</v>
      </c>
      <c r="G403" s="114">
        <v>101</v>
      </c>
      <c r="H403" s="113">
        <v>75</v>
      </c>
      <c r="I403" s="115">
        <v>67.567567567567565</v>
      </c>
    </row>
    <row r="404" spans="1:9" ht="15" hidden="1" customHeight="1" x14ac:dyDescent="0.25">
      <c r="A404" s="111">
        <v>402</v>
      </c>
      <c r="B404" s="112" t="s">
        <v>455</v>
      </c>
      <c r="C404" s="112" t="s">
        <v>458</v>
      </c>
      <c r="D404" s="113">
        <v>179</v>
      </c>
      <c r="E404" s="114">
        <v>179</v>
      </c>
      <c r="F404" s="113">
        <v>161</v>
      </c>
      <c r="G404" s="114">
        <v>125</v>
      </c>
      <c r="H404" s="113">
        <v>67</v>
      </c>
      <c r="I404" s="115">
        <v>37.430167597765362</v>
      </c>
    </row>
    <row r="405" spans="1:9" ht="15" hidden="1" customHeight="1" x14ac:dyDescent="0.25">
      <c r="A405" s="111">
        <v>403</v>
      </c>
      <c r="B405" s="112" t="s">
        <v>455</v>
      </c>
      <c r="C405" s="112" t="s">
        <v>459</v>
      </c>
      <c r="D405" s="113">
        <v>146</v>
      </c>
      <c r="E405" s="114">
        <v>144</v>
      </c>
      <c r="F405" s="113">
        <v>113</v>
      </c>
      <c r="G405" s="114">
        <v>73</v>
      </c>
      <c r="H405" s="113">
        <v>42</v>
      </c>
      <c r="I405" s="115">
        <v>28.767123287671232</v>
      </c>
    </row>
    <row r="406" spans="1:9" ht="15" hidden="1" customHeight="1" x14ac:dyDescent="0.25">
      <c r="A406" s="111">
        <v>404</v>
      </c>
      <c r="B406" s="112" t="s">
        <v>455</v>
      </c>
      <c r="C406" s="112" t="s">
        <v>460</v>
      </c>
      <c r="D406" s="113">
        <v>225</v>
      </c>
      <c r="E406" s="114">
        <v>219</v>
      </c>
      <c r="F406" s="113">
        <v>139</v>
      </c>
      <c r="G406" s="114">
        <v>82</v>
      </c>
      <c r="H406" s="113">
        <v>40</v>
      </c>
      <c r="I406" s="115">
        <v>17.777777777777779</v>
      </c>
    </row>
    <row r="407" spans="1:9" ht="15" hidden="1" customHeight="1" x14ac:dyDescent="0.25">
      <c r="A407" s="111">
        <v>405</v>
      </c>
      <c r="B407" s="112" t="s">
        <v>455</v>
      </c>
      <c r="C407" s="112" t="s">
        <v>461</v>
      </c>
      <c r="D407" s="113">
        <v>76</v>
      </c>
      <c r="E407" s="114">
        <v>76</v>
      </c>
      <c r="F407" s="113">
        <v>73</v>
      </c>
      <c r="G407" s="114">
        <v>57</v>
      </c>
      <c r="H407" s="113">
        <v>37</v>
      </c>
      <c r="I407" s="115">
        <v>48.684210526315788</v>
      </c>
    </row>
    <row r="408" spans="1:9" ht="15" hidden="1" customHeight="1" x14ac:dyDescent="0.25">
      <c r="A408" s="111">
        <v>406</v>
      </c>
      <c r="B408" s="112" t="s">
        <v>455</v>
      </c>
      <c r="C408" s="112" t="s">
        <v>462</v>
      </c>
      <c r="D408" s="113">
        <v>80</v>
      </c>
      <c r="E408" s="114">
        <v>79</v>
      </c>
      <c r="F408" s="113">
        <v>56</v>
      </c>
      <c r="G408" s="114">
        <v>40</v>
      </c>
      <c r="H408" s="113">
        <v>22</v>
      </c>
      <c r="I408" s="115">
        <v>27.500000000000004</v>
      </c>
    </row>
    <row r="409" spans="1:9" ht="15" hidden="1" customHeight="1" x14ac:dyDescent="0.25">
      <c r="A409" s="111">
        <v>407</v>
      </c>
      <c r="B409" s="112" t="s">
        <v>455</v>
      </c>
      <c r="C409" s="112" t="s">
        <v>463</v>
      </c>
      <c r="D409" s="113">
        <v>170</v>
      </c>
      <c r="E409" s="114">
        <v>168</v>
      </c>
      <c r="F409" s="113">
        <v>115</v>
      </c>
      <c r="G409" s="114">
        <v>58</v>
      </c>
      <c r="H409" s="113">
        <v>22</v>
      </c>
      <c r="I409" s="115">
        <v>12.941176470588237</v>
      </c>
    </row>
    <row r="410" spans="1:9" ht="15" hidden="1" customHeight="1" x14ac:dyDescent="0.25">
      <c r="A410" s="111">
        <v>408</v>
      </c>
      <c r="B410" s="112" t="s">
        <v>455</v>
      </c>
      <c r="C410" s="112" t="s">
        <v>464</v>
      </c>
      <c r="D410" s="113">
        <v>130</v>
      </c>
      <c r="E410" s="114">
        <v>129</v>
      </c>
      <c r="F410" s="113">
        <v>97</v>
      </c>
      <c r="G410" s="114">
        <v>56</v>
      </c>
      <c r="H410" s="113">
        <v>19</v>
      </c>
      <c r="I410" s="115">
        <v>14.615384615384617</v>
      </c>
    </row>
    <row r="411" spans="1:9" ht="15" hidden="1" customHeight="1" x14ac:dyDescent="0.25">
      <c r="A411" s="111">
        <v>409</v>
      </c>
      <c r="B411" s="112" t="s">
        <v>455</v>
      </c>
      <c r="C411" s="112" t="s">
        <v>465</v>
      </c>
      <c r="D411" s="113">
        <v>157</v>
      </c>
      <c r="E411" s="114">
        <v>153</v>
      </c>
      <c r="F411" s="113">
        <v>82</v>
      </c>
      <c r="G411" s="114">
        <v>39</v>
      </c>
      <c r="H411" s="113">
        <v>17</v>
      </c>
      <c r="I411" s="115">
        <v>10.828025477707007</v>
      </c>
    </row>
    <row r="412" spans="1:9" ht="15" hidden="1" customHeight="1" x14ac:dyDescent="0.25">
      <c r="A412" s="111">
        <v>410</v>
      </c>
      <c r="B412" s="112" t="s">
        <v>455</v>
      </c>
      <c r="C412" s="112" t="s">
        <v>466</v>
      </c>
      <c r="D412" s="113">
        <v>159</v>
      </c>
      <c r="E412" s="114">
        <v>155</v>
      </c>
      <c r="F412" s="113">
        <v>82</v>
      </c>
      <c r="G412" s="114">
        <v>33</v>
      </c>
      <c r="H412" s="113">
        <v>17</v>
      </c>
      <c r="I412" s="115">
        <v>10.691823899371069</v>
      </c>
    </row>
    <row r="413" spans="1:9" ht="15" hidden="1" customHeight="1" x14ac:dyDescent="0.25">
      <c r="A413" s="111">
        <v>411</v>
      </c>
      <c r="B413" s="112" t="s">
        <v>455</v>
      </c>
      <c r="C413" s="112" t="s">
        <v>467</v>
      </c>
      <c r="D413" s="113">
        <v>152</v>
      </c>
      <c r="E413" s="114">
        <v>148</v>
      </c>
      <c r="F413" s="113">
        <v>82</v>
      </c>
      <c r="G413" s="114">
        <v>43</v>
      </c>
      <c r="H413" s="113">
        <v>17</v>
      </c>
      <c r="I413" s="115">
        <v>11.184210526315789</v>
      </c>
    </row>
    <row r="414" spans="1:9" ht="15" hidden="1" customHeight="1" x14ac:dyDescent="0.25">
      <c r="A414" s="111">
        <v>412</v>
      </c>
      <c r="B414" s="112" t="s">
        <v>455</v>
      </c>
      <c r="C414" s="112" t="s">
        <v>468</v>
      </c>
      <c r="D414" s="113">
        <v>203</v>
      </c>
      <c r="E414" s="114">
        <v>191</v>
      </c>
      <c r="F414" s="113">
        <v>104</v>
      </c>
      <c r="G414" s="114">
        <v>48</v>
      </c>
      <c r="H414" s="113">
        <v>15</v>
      </c>
      <c r="I414" s="115">
        <v>7.389162561576355</v>
      </c>
    </row>
    <row r="415" spans="1:9" ht="15" hidden="1" customHeight="1" x14ac:dyDescent="0.25">
      <c r="A415" s="111">
        <v>413</v>
      </c>
      <c r="B415" s="112" t="s">
        <v>455</v>
      </c>
      <c r="C415" s="112" t="s">
        <v>469</v>
      </c>
      <c r="D415" s="113">
        <v>100</v>
      </c>
      <c r="E415" s="114">
        <v>95</v>
      </c>
      <c r="F415" s="113">
        <v>62</v>
      </c>
      <c r="G415" s="114">
        <v>33</v>
      </c>
      <c r="H415" s="113">
        <v>11</v>
      </c>
      <c r="I415" s="115">
        <v>11</v>
      </c>
    </row>
    <row r="416" spans="1:9" ht="15" hidden="1" customHeight="1" x14ac:dyDescent="0.25">
      <c r="A416" s="111">
        <v>414</v>
      </c>
      <c r="B416" s="112" t="s">
        <v>455</v>
      </c>
      <c r="C416" s="112" t="s">
        <v>470</v>
      </c>
      <c r="D416" s="113">
        <v>64</v>
      </c>
      <c r="E416" s="114">
        <v>63</v>
      </c>
      <c r="F416" s="113">
        <v>46</v>
      </c>
      <c r="G416" s="114">
        <v>29</v>
      </c>
      <c r="H416" s="113">
        <v>10</v>
      </c>
      <c r="I416" s="115">
        <v>15.625</v>
      </c>
    </row>
    <row r="417" spans="1:9" ht="15" hidden="1" customHeight="1" x14ac:dyDescent="0.25">
      <c r="A417" s="111">
        <v>415</v>
      </c>
      <c r="B417" s="112" t="s">
        <v>455</v>
      </c>
      <c r="C417" s="112" t="s">
        <v>471</v>
      </c>
      <c r="D417" s="113">
        <v>83</v>
      </c>
      <c r="E417" s="114">
        <v>82</v>
      </c>
      <c r="F417" s="113">
        <v>40</v>
      </c>
      <c r="G417" s="114">
        <v>19</v>
      </c>
      <c r="H417" s="113">
        <v>10</v>
      </c>
      <c r="I417" s="115">
        <v>12.048192771084338</v>
      </c>
    </row>
    <row r="418" spans="1:9" ht="15" hidden="1" customHeight="1" x14ac:dyDescent="0.25">
      <c r="A418" s="111">
        <v>416</v>
      </c>
      <c r="B418" s="112" t="s">
        <v>455</v>
      </c>
      <c r="C418" s="112" t="s">
        <v>472</v>
      </c>
      <c r="D418" s="113">
        <v>99</v>
      </c>
      <c r="E418" s="114">
        <v>93</v>
      </c>
      <c r="F418" s="113">
        <v>43</v>
      </c>
      <c r="G418" s="114">
        <v>20</v>
      </c>
      <c r="H418" s="113">
        <v>9</v>
      </c>
      <c r="I418" s="115">
        <v>9.0909090909090917</v>
      </c>
    </row>
    <row r="419" spans="1:9" ht="15" hidden="1" customHeight="1" x14ac:dyDescent="0.25">
      <c r="A419" s="111">
        <v>417</v>
      </c>
      <c r="B419" s="112" t="s">
        <v>455</v>
      </c>
      <c r="C419" s="112" t="s">
        <v>473</v>
      </c>
      <c r="D419" s="113">
        <v>55</v>
      </c>
      <c r="E419" s="114">
        <v>50</v>
      </c>
      <c r="F419" s="113">
        <v>29</v>
      </c>
      <c r="G419" s="114">
        <v>15</v>
      </c>
      <c r="H419" s="113">
        <v>8</v>
      </c>
      <c r="I419" s="115">
        <v>14.545454545454545</v>
      </c>
    </row>
    <row r="420" spans="1:9" ht="15" hidden="1" customHeight="1" x14ac:dyDescent="0.25">
      <c r="A420" s="111">
        <v>418</v>
      </c>
      <c r="B420" s="112" t="s">
        <v>455</v>
      </c>
      <c r="C420" s="112" t="s">
        <v>474</v>
      </c>
      <c r="D420" s="113">
        <v>82</v>
      </c>
      <c r="E420" s="114">
        <v>79</v>
      </c>
      <c r="F420" s="113">
        <v>37</v>
      </c>
      <c r="G420" s="114">
        <v>22</v>
      </c>
      <c r="H420" s="113">
        <v>8</v>
      </c>
      <c r="I420" s="115">
        <v>9.7560975609756095</v>
      </c>
    </row>
    <row r="421" spans="1:9" ht="15" hidden="1" customHeight="1" x14ac:dyDescent="0.25">
      <c r="A421" s="111">
        <v>419</v>
      </c>
      <c r="B421" s="112" t="s">
        <v>455</v>
      </c>
      <c r="C421" s="112" t="s">
        <v>475</v>
      </c>
      <c r="D421" s="113">
        <v>124</v>
      </c>
      <c r="E421" s="114">
        <v>116</v>
      </c>
      <c r="F421" s="113">
        <v>67</v>
      </c>
      <c r="G421" s="114">
        <v>26</v>
      </c>
      <c r="H421" s="113">
        <v>8</v>
      </c>
      <c r="I421" s="115">
        <v>6.4516129032258061</v>
      </c>
    </row>
    <row r="422" spans="1:9" ht="15" hidden="1" customHeight="1" x14ac:dyDescent="0.25">
      <c r="A422" s="111">
        <v>420</v>
      </c>
      <c r="B422" s="112" t="s">
        <v>455</v>
      </c>
      <c r="C422" s="112" t="s">
        <v>476</v>
      </c>
      <c r="D422" s="113">
        <v>65</v>
      </c>
      <c r="E422" s="114">
        <v>62</v>
      </c>
      <c r="F422" s="113">
        <v>30</v>
      </c>
      <c r="G422" s="114">
        <v>13</v>
      </c>
      <c r="H422" s="113">
        <v>8</v>
      </c>
      <c r="I422" s="115">
        <v>12.307692307692308</v>
      </c>
    </row>
    <row r="423" spans="1:9" ht="15" hidden="1" customHeight="1" x14ac:dyDescent="0.25">
      <c r="A423" s="111">
        <v>421</v>
      </c>
      <c r="B423" s="112" t="s">
        <v>455</v>
      </c>
      <c r="C423" s="112" t="s">
        <v>477</v>
      </c>
      <c r="D423" s="113">
        <v>83</v>
      </c>
      <c r="E423" s="114">
        <v>69</v>
      </c>
      <c r="F423" s="113">
        <v>31</v>
      </c>
      <c r="G423" s="114">
        <v>17</v>
      </c>
      <c r="H423" s="113">
        <v>7</v>
      </c>
      <c r="I423" s="115">
        <v>8.4337349397590362</v>
      </c>
    </row>
    <row r="424" spans="1:9" ht="15" hidden="1" customHeight="1" x14ac:dyDescent="0.25">
      <c r="A424" s="111">
        <v>422</v>
      </c>
      <c r="B424" s="112" t="s">
        <v>455</v>
      </c>
      <c r="C424" s="112" t="s">
        <v>478</v>
      </c>
      <c r="D424" s="113">
        <v>99</v>
      </c>
      <c r="E424" s="114">
        <v>93</v>
      </c>
      <c r="F424" s="113">
        <v>41</v>
      </c>
      <c r="G424" s="114">
        <v>16</v>
      </c>
      <c r="H424" s="113">
        <v>6</v>
      </c>
      <c r="I424" s="115">
        <v>6.0606060606060606</v>
      </c>
    </row>
    <row r="425" spans="1:9" ht="15" hidden="1" customHeight="1" x14ac:dyDescent="0.25">
      <c r="A425" s="111">
        <v>423</v>
      </c>
      <c r="B425" s="112" t="s">
        <v>455</v>
      </c>
      <c r="C425" s="112" t="s">
        <v>479</v>
      </c>
      <c r="D425" s="113">
        <v>70</v>
      </c>
      <c r="E425" s="114">
        <v>67</v>
      </c>
      <c r="F425" s="113">
        <v>32</v>
      </c>
      <c r="G425" s="114">
        <v>15</v>
      </c>
      <c r="H425" s="113">
        <v>5</v>
      </c>
      <c r="I425" s="115">
        <v>7.1428571428571423</v>
      </c>
    </row>
    <row r="426" spans="1:9" ht="15" customHeight="1" x14ac:dyDescent="0.25">
      <c r="A426" s="111">
        <v>434</v>
      </c>
      <c r="B426" s="112" t="s">
        <v>455</v>
      </c>
      <c r="C426" s="112" t="s">
        <v>480</v>
      </c>
      <c r="D426" s="113">
        <v>49</v>
      </c>
      <c r="E426" s="114">
        <v>43</v>
      </c>
      <c r="F426" s="113">
        <v>19</v>
      </c>
      <c r="G426" s="114">
        <v>10</v>
      </c>
      <c r="H426" s="113">
        <v>4</v>
      </c>
      <c r="I426" s="115">
        <v>8.1632653061224492</v>
      </c>
    </row>
    <row r="427" spans="1:9" ht="15" hidden="1" customHeight="1" x14ac:dyDescent="0.25">
      <c r="A427" s="111">
        <v>425</v>
      </c>
      <c r="B427" s="112" t="s">
        <v>455</v>
      </c>
      <c r="C427" s="112" t="s">
        <v>481</v>
      </c>
      <c r="D427" s="113">
        <v>61</v>
      </c>
      <c r="E427" s="114">
        <v>60</v>
      </c>
      <c r="F427" s="113">
        <v>28</v>
      </c>
      <c r="G427" s="114">
        <v>17</v>
      </c>
      <c r="H427" s="113">
        <v>5</v>
      </c>
      <c r="I427" s="115">
        <v>8.1967213114754092</v>
      </c>
    </row>
    <row r="428" spans="1:9" ht="15" hidden="1" customHeight="1" x14ac:dyDescent="0.25">
      <c r="A428" s="111">
        <v>426</v>
      </c>
      <c r="B428" s="112" t="s">
        <v>455</v>
      </c>
      <c r="C428" s="112" t="s">
        <v>482</v>
      </c>
      <c r="D428" s="113">
        <v>120</v>
      </c>
      <c r="E428" s="114">
        <v>112</v>
      </c>
      <c r="F428" s="113">
        <v>46</v>
      </c>
      <c r="G428" s="114">
        <v>24</v>
      </c>
      <c r="H428" s="113">
        <v>5</v>
      </c>
      <c r="I428" s="115">
        <v>4.1666666666666661</v>
      </c>
    </row>
    <row r="429" spans="1:9" ht="15" hidden="1" customHeight="1" x14ac:dyDescent="0.25">
      <c r="A429" s="111">
        <v>427</v>
      </c>
      <c r="B429" s="112" t="s">
        <v>455</v>
      </c>
      <c r="C429" s="112" t="s">
        <v>483</v>
      </c>
      <c r="D429" s="113">
        <v>82</v>
      </c>
      <c r="E429" s="114">
        <v>74</v>
      </c>
      <c r="F429" s="113">
        <v>28</v>
      </c>
      <c r="G429" s="114">
        <v>11</v>
      </c>
      <c r="H429" s="113">
        <v>4</v>
      </c>
      <c r="I429" s="115">
        <v>4.8780487804878048</v>
      </c>
    </row>
    <row r="430" spans="1:9" ht="15" customHeight="1" x14ac:dyDescent="0.25">
      <c r="A430" s="111">
        <v>442</v>
      </c>
      <c r="B430" s="112" t="s">
        <v>455</v>
      </c>
      <c r="C430" s="112" t="s">
        <v>484</v>
      </c>
      <c r="D430" s="113">
        <v>46</v>
      </c>
      <c r="E430" s="114">
        <v>41</v>
      </c>
      <c r="F430" s="113">
        <v>15</v>
      </c>
      <c r="G430" s="114">
        <v>4</v>
      </c>
      <c r="H430" s="113">
        <v>2</v>
      </c>
      <c r="I430" s="115">
        <v>4.3478260869565215</v>
      </c>
    </row>
    <row r="431" spans="1:9" ht="15" hidden="1" customHeight="1" x14ac:dyDescent="0.25">
      <c r="A431" s="111">
        <v>429</v>
      </c>
      <c r="B431" s="112" t="s">
        <v>455</v>
      </c>
      <c r="C431" s="112" t="s">
        <v>485</v>
      </c>
      <c r="D431" s="113">
        <v>19</v>
      </c>
      <c r="E431" s="114">
        <v>17</v>
      </c>
      <c r="F431" s="113">
        <v>10</v>
      </c>
      <c r="G431" s="114">
        <v>7</v>
      </c>
      <c r="H431" s="113">
        <v>2</v>
      </c>
      <c r="I431" s="115">
        <v>10.526315789473683</v>
      </c>
    </row>
    <row r="432" spans="1:9" ht="15" hidden="1" customHeight="1" x14ac:dyDescent="0.25">
      <c r="A432" s="111">
        <v>430</v>
      </c>
      <c r="B432" s="112" t="s">
        <v>455</v>
      </c>
      <c r="C432" s="112" t="s">
        <v>486</v>
      </c>
      <c r="D432" s="113">
        <v>72</v>
      </c>
      <c r="E432" s="114">
        <v>64</v>
      </c>
      <c r="F432" s="113">
        <v>31</v>
      </c>
      <c r="G432" s="114">
        <v>13</v>
      </c>
      <c r="H432" s="113">
        <v>3</v>
      </c>
      <c r="I432" s="115">
        <v>4.1666666666666661</v>
      </c>
    </row>
    <row r="433" spans="1:9" ht="15" hidden="1" customHeight="1" x14ac:dyDescent="0.25">
      <c r="A433" s="111">
        <v>431</v>
      </c>
      <c r="B433" s="112" t="s">
        <v>455</v>
      </c>
      <c r="C433" s="112" t="s">
        <v>487</v>
      </c>
      <c r="D433" s="113">
        <v>79</v>
      </c>
      <c r="E433" s="114">
        <v>66</v>
      </c>
      <c r="F433" s="113">
        <v>29</v>
      </c>
      <c r="G433" s="114">
        <v>8</v>
      </c>
      <c r="H433" s="113">
        <v>3</v>
      </c>
      <c r="I433" s="115">
        <v>3.79746835443038</v>
      </c>
    </row>
    <row r="434" spans="1:9" ht="15" hidden="1" customHeight="1" x14ac:dyDescent="0.25">
      <c r="A434" s="111">
        <v>432</v>
      </c>
      <c r="B434" s="112" t="s">
        <v>455</v>
      </c>
      <c r="C434" s="112" t="s">
        <v>488</v>
      </c>
      <c r="D434" s="113">
        <v>75</v>
      </c>
      <c r="E434" s="114">
        <v>69</v>
      </c>
      <c r="F434" s="113">
        <v>22</v>
      </c>
      <c r="G434" s="114">
        <v>7</v>
      </c>
      <c r="H434" s="113">
        <v>3</v>
      </c>
      <c r="I434" s="115">
        <v>4</v>
      </c>
    </row>
    <row r="435" spans="1:9" ht="15" hidden="1" customHeight="1" x14ac:dyDescent="0.25">
      <c r="A435" s="111">
        <v>433</v>
      </c>
      <c r="B435" s="112" t="s">
        <v>455</v>
      </c>
      <c r="C435" s="112" t="s">
        <v>489</v>
      </c>
      <c r="D435" s="113">
        <v>12</v>
      </c>
      <c r="E435" s="114">
        <v>12</v>
      </c>
      <c r="F435" s="113">
        <v>5</v>
      </c>
      <c r="G435" s="114">
        <v>3</v>
      </c>
      <c r="H435" s="113">
        <v>1</v>
      </c>
      <c r="I435" s="115">
        <v>8.3333333333333321</v>
      </c>
    </row>
    <row r="436" spans="1:9" ht="15" customHeight="1" x14ac:dyDescent="0.25">
      <c r="A436" s="111">
        <v>445</v>
      </c>
      <c r="B436" s="112" t="s">
        <v>455</v>
      </c>
      <c r="C436" s="112" t="s">
        <v>490</v>
      </c>
      <c r="D436" s="113">
        <v>40</v>
      </c>
      <c r="E436" s="114">
        <v>34</v>
      </c>
      <c r="F436" s="113">
        <v>11</v>
      </c>
      <c r="G436" s="114">
        <v>4</v>
      </c>
      <c r="H436" s="113">
        <v>0</v>
      </c>
      <c r="I436" s="115">
        <v>0</v>
      </c>
    </row>
    <row r="437" spans="1:9" ht="15" hidden="1" customHeight="1" x14ac:dyDescent="0.25">
      <c r="A437" s="111">
        <v>435</v>
      </c>
      <c r="B437" s="112" t="s">
        <v>455</v>
      </c>
      <c r="C437" s="112" t="s">
        <v>491</v>
      </c>
      <c r="D437" s="113">
        <v>59</v>
      </c>
      <c r="E437" s="114">
        <v>47</v>
      </c>
      <c r="F437" s="113">
        <v>16</v>
      </c>
      <c r="G437" s="114">
        <v>7</v>
      </c>
      <c r="H437" s="113">
        <v>2</v>
      </c>
      <c r="I437" s="115">
        <v>3.3898305084745761</v>
      </c>
    </row>
    <row r="438" spans="1:9" ht="15" customHeight="1" x14ac:dyDescent="0.25">
      <c r="A438" s="111">
        <v>440</v>
      </c>
      <c r="B438" s="112" t="s">
        <v>455</v>
      </c>
      <c r="C438" s="112" t="s">
        <v>492</v>
      </c>
      <c r="D438" s="113">
        <v>39</v>
      </c>
      <c r="E438" s="114">
        <v>39</v>
      </c>
      <c r="F438" s="113">
        <v>15</v>
      </c>
      <c r="G438" s="114">
        <v>4</v>
      </c>
      <c r="H438" s="113">
        <v>2</v>
      </c>
      <c r="I438" s="115">
        <v>5.1282051282051277</v>
      </c>
    </row>
    <row r="439" spans="1:9" ht="15" hidden="1" customHeight="1" x14ac:dyDescent="0.25">
      <c r="A439" s="111">
        <v>437</v>
      </c>
      <c r="B439" s="112" t="s">
        <v>455</v>
      </c>
      <c r="C439" s="112" t="s">
        <v>493</v>
      </c>
      <c r="D439" s="113">
        <v>15</v>
      </c>
      <c r="E439" s="114">
        <v>10</v>
      </c>
      <c r="F439" s="113">
        <v>5</v>
      </c>
      <c r="G439" s="114">
        <v>3</v>
      </c>
      <c r="H439" s="113">
        <v>1</v>
      </c>
      <c r="I439" s="115">
        <v>6.666666666666667</v>
      </c>
    </row>
    <row r="440" spans="1:9" ht="15" hidden="1" customHeight="1" x14ac:dyDescent="0.25">
      <c r="A440" s="111">
        <v>438</v>
      </c>
      <c r="B440" s="112" t="s">
        <v>455</v>
      </c>
      <c r="C440" s="112" t="s">
        <v>494</v>
      </c>
      <c r="D440" s="113">
        <v>97</v>
      </c>
      <c r="E440" s="114">
        <v>80</v>
      </c>
      <c r="F440" s="113">
        <v>20</v>
      </c>
      <c r="G440" s="114">
        <v>5</v>
      </c>
      <c r="H440" s="113">
        <v>1</v>
      </c>
      <c r="I440" s="115">
        <v>1.0309278350515463</v>
      </c>
    </row>
    <row r="441" spans="1:9" ht="15" hidden="1" customHeight="1" x14ac:dyDescent="0.25">
      <c r="A441" s="111">
        <v>439</v>
      </c>
      <c r="B441" s="112" t="s">
        <v>455</v>
      </c>
      <c r="C441" s="112" t="s">
        <v>495</v>
      </c>
      <c r="D441" s="113">
        <v>9</v>
      </c>
      <c r="E441" s="114">
        <v>8</v>
      </c>
      <c r="F441" s="113">
        <v>6</v>
      </c>
      <c r="G441" s="114">
        <v>5</v>
      </c>
      <c r="H441" s="113">
        <v>1</v>
      </c>
      <c r="I441" s="115">
        <v>11.111111111111111</v>
      </c>
    </row>
    <row r="442" spans="1:9" ht="15" customHeight="1" x14ac:dyDescent="0.25">
      <c r="A442" s="111">
        <v>451</v>
      </c>
      <c r="B442" s="112" t="s">
        <v>455</v>
      </c>
      <c r="C442" s="112" t="s">
        <v>496</v>
      </c>
      <c r="D442" s="113">
        <v>37</v>
      </c>
      <c r="E442" s="114">
        <v>27</v>
      </c>
      <c r="F442" s="113">
        <v>12</v>
      </c>
      <c r="G442" s="114">
        <v>4</v>
      </c>
      <c r="H442" s="113">
        <v>0</v>
      </c>
      <c r="I442" s="115">
        <v>0</v>
      </c>
    </row>
    <row r="443" spans="1:9" ht="15" hidden="1" customHeight="1" x14ac:dyDescent="0.25">
      <c r="A443" s="111">
        <v>441</v>
      </c>
      <c r="B443" s="112" t="s">
        <v>455</v>
      </c>
      <c r="C443" s="112" t="s">
        <v>497</v>
      </c>
      <c r="D443" s="113">
        <v>76</v>
      </c>
      <c r="E443" s="114">
        <v>52</v>
      </c>
      <c r="F443" s="113">
        <v>16</v>
      </c>
      <c r="G443" s="114">
        <v>6</v>
      </c>
      <c r="H443" s="113">
        <v>1</v>
      </c>
      <c r="I443" s="115">
        <v>1.3157894736842104</v>
      </c>
    </row>
    <row r="444" spans="1:9" ht="15" customHeight="1" x14ac:dyDescent="0.25">
      <c r="A444" s="111">
        <v>424</v>
      </c>
      <c r="B444" s="112" t="s">
        <v>455</v>
      </c>
      <c r="C444" s="112" t="s">
        <v>498</v>
      </c>
      <c r="D444" s="113">
        <v>36</v>
      </c>
      <c r="E444" s="114">
        <v>35</v>
      </c>
      <c r="F444" s="113">
        <v>22</v>
      </c>
      <c r="G444" s="114">
        <v>13</v>
      </c>
      <c r="H444" s="113">
        <v>5</v>
      </c>
      <c r="I444" s="115">
        <v>13.888888888888889</v>
      </c>
    </row>
    <row r="445" spans="1:9" ht="15" customHeight="1" x14ac:dyDescent="0.25">
      <c r="A445" s="111">
        <v>452</v>
      </c>
      <c r="B445" s="112" t="s">
        <v>455</v>
      </c>
      <c r="C445" s="112" t="s">
        <v>499</v>
      </c>
      <c r="D445" s="113">
        <v>35</v>
      </c>
      <c r="E445" s="114">
        <v>33</v>
      </c>
      <c r="F445" s="113">
        <v>7</v>
      </c>
      <c r="G445" s="114">
        <v>3</v>
      </c>
      <c r="H445" s="113">
        <v>0</v>
      </c>
      <c r="I445" s="115">
        <v>0</v>
      </c>
    </row>
    <row r="446" spans="1:9" ht="15" hidden="1" customHeight="1" x14ac:dyDescent="0.25">
      <c r="A446" s="111">
        <v>444</v>
      </c>
      <c r="B446" s="112" t="s">
        <v>455</v>
      </c>
      <c r="C446" s="112" t="s">
        <v>500</v>
      </c>
      <c r="D446" s="113">
        <v>4</v>
      </c>
      <c r="E446" s="114">
        <v>2</v>
      </c>
      <c r="F446" s="113">
        <v>2</v>
      </c>
      <c r="G446" s="114">
        <v>0</v>
      </c>
      <c r="H446" s="113">
        <v>0</v>
      </c>
      <c r="I446" s="115">
        <v>0</v>
      </c>
    </row>
    <row r="447" spans="1:9" ht="15" customHeight="1" x14ac:dyDescent="0.25">
      <c r="A447" s="111">
        <v>428</v>
      </c>
      <c r="B447" s="112" t="s">
        <v>455</v>
      </c>
      <c r="C447" s="112" t="s">
        <v>501</v>
      </c>
      <c r="D447" s="113">
        <v>30</v>
      </c>
      <c r="E447" s="114">
        <v>30</v>
      </c>
      <c r="F447" s="113">
        <v>24</v>
      </c>
      <c r="G447" s="114">
        <v>12</v>
      </c>
      <c r="H447" s="113">
        <v>4</v>
      </c>
      <c r="I447" s="115">
        <v>13.333333333333334</v>
      </c>
    </row>
    <row r="448" spans="1:9" ht="15" customHeight="1" x14ac:dyDescent="0.25">
      <c r="A448" s="111">
        <v>436</v>
      </c>
      <c r="B448" s="112" t="s">
        <v>455</v>
      </c>
      <c r="C448" s="112" t="s">
        <v>502</v>
      </c>
      <c r="D448" s="113">
        <v>28</v>
      </c>
      <c r="E448" s="114">
        <v>27</v>
      </c>
      <c r="F448" s="113">
        <v>13</v>
      </c>
      <c r="G448" s="114">
        <v>4</v>
      </c>
      <c r="H448" s="113">
        <v>2</v>
      </c>
      <c r="I448" s="115">
        <v>7.1428571428571423</v>
      </c>
    </row>
    <row r="449" spans="1:9" ht="15" hidden="1" customHeight="1" x14ac:dyDescent="0.25">
      <c r="A449" s="111">
        <v>447</v>
      </c>
      <c r="B449" s="112" t="s">
        <v>455</v>
      </c>
      <c r="C449" s="112" t="s">
        <v>503</v>
      </c>
      <c r="D449" s="113">
        <v>73</v>
      </c>
      <c r="E449" s="114">
        <v>63</v>
      </c>
      <c r="F449" s="113">
        <v>24</v>
      </c>
      <c r="G449" s="114">
        <v>7</v>
      </c>
      <c r="H449" s="113">
        <v>0</v>
      </c>
      <c r="I449" s="115">
        <v>0</v>
      </c>
    </row>
    <row r="450" spans="1:9" ht="15" customHeight="1" x14ac:dyDescent="0.25">
      <c r="A450" s="111">
        <v>446</v>
      </c>
      <c r="B450" s="112" t="s">
        <v>455</v>
      </c>
      <c r="C450" s="112" t="s">
        <v>504</v>
      </c>
      <c r="D450" s="113">
        <v>24</v>
      </c>
      <c r="E450" s="114">
        <v>19</v>
      </c>
      <c r="F450" s="113">
        <v>4</v>
      </c>
      <c r="G450" s="114">
        <v>0</v>
      </c>
      <c r="H450" s="113">
        <v>0</v>
      </c>
      <c r="I450" s="115">
        <v>0</v>
      </c>
    </row>
    <row r="451" spans="1:9" ht="15" hidden="1" customHeight="1" x14ac:dyDescent="0.25">
      <c r="A451" s="111">
        <v>449</v>
      </c>
      <c r="B451" s="112" t="s">
        <v>455</v>
      </c>
      <c r="C451" s="112" t="s">
        <v>505</v>
      </c>
      <c r="D451" s="113">
        <v>1</v>
      </c>
      <c r="E451" s="114">
        <v>1</v>
      </c>
      <c r="F451" s="113">
        <v>0</v>
      </c>
      <c r="G451" s="114">
        <v>0</v>
      </c>
      <c r="H451" s="113">
        <v>0</v>
      </c>
      <c r="I451" s="115">
        <v>0</v>
      </c>
    </row>
    <row r="452" spans="1:9" ht="15" hidden="1" customHeight="1" x14ac:dyDescent="0.25">
      <c r="A452" s="111">
        <v>450</v>
      </c>
      <c r="B452" s="112" t="s">
        <v>455</v>
      </c>
      <c r="C452" s="112" t="s">
        <v>506</v>
      </c>
      <c r="D452" s="113">
        <v>6</v>
      </c>
      <c r="E452" s="114">
        <v>6</v>
      </c>
      <c r="F452" s="113">
        <v>3</v>
      </c>
      <c r="G452" s="114">
        <v>1</v>
      </c>
      <c r="H452" s="113">
        <v>0</v>
      </c>
      <c r="I452" s="115">
        <v>0</v>
      </c>
    </row>
    <row r="453" spans="1:9" ht="15" customHeight="1" x14ac:dyDescent="0.25">
      <c r="A453" s="111">
        <v>443</v>
      </c>
      <c r="B453" s="112" t="s">
        <v>455</v>
      </c>
      <c r="C453" s="112" t="s">
        <v>507</v>
      </c>
      <c r="D453" s="113">
        <v>24</v>
      </c>
      <c r="E453" s="114">
        <v>24</v>
      </c>
      <c r="F453" s="113">
        <v>17</v>
      </c>
      <c r="G453" s="114">
        <v>7</v>
      </c>
      <c r="H453" s="113">
        <v>1</v>
      </c>
      <c r="I453" s="115">
        <v>4.1666666666666661</v>
      </c>
    </row>
    <row r="454" spans="1:9" ht="15" customHeight="1" x14ac:dyDescent="0.25">
      <c r="A454" s="111">
        <v>456</v>
      </c>
      <c r="B454" s="112" t="s">
        <v>455</v>
      </c>
      <c r="C454" s="112" t="s">
        <v>508</v>
      </c>
      <c r="D454" s="113">
        <v>22</v>
      </c>
      <c r="E454" s="114">
        <v>18</v>
      </c>
      <c r="F454" s="113">
        <v>6</v>
      </c>
      <c r="G454" s="114">
        <v>0</v>
      </c>
      <c r="H454" s="113">
        <v>0</v>
      </c>
      <c r="I454" s="115">
        <v>0</v>
      </c>
    </row>
    <row r="455" spans="1:9" ht="15" customHeight="1" x14ac:dyDescent="0.25">
      <c r="A455" s="111">
        <v>448</v>
      </c>
      <c r="B455" s="112" t="s">
        <v>455</v>
      </c>
      <c r="C455" s="112" t="s">
        <v>512</v>
      </c>
      <c r="D455" s="113">
        <v>21</v>
      </c>
      <c r="E455" s="114">
        <v>17</v>
      </c>
      <c r="F455" s="113">
        <v>2</v>
      </c>
      <c r="G455" s="114">
        <v>0</v>
      </c>
      <c r="H455" s="113">
        <v>0</v>
      </c>
      <c r="I455" s="115">
        <v>0</v>
      </c>
    </row>
    <row r="456" spans="1:9" ht="15" hidden="1" customHeight="1" x14ac:dyDescent="0.25">
      <c r="A456" s="111">
        <v>454</v>
      </c>
      <c r="B456" s="112" t="s">
        <v>455</v>
      </c>
      <c r="C456" s="112" t="s">
        <v>510</v>
      </c>
      <c r="D456" s="113">
        <v>2</v>
      </c>
      <c r="E456" s="114">
        <v>0</v>
      </c>
      <c r="F456" s="113">
        <v>0</v>
      </c>
      <c r="G456" s="114">
        <v>0</v>
      </c>
      <c r="H456" s="113">
        <v>0</v>
      </c>
      <c r="I456" s="115">
        <v>0</v>
      </c>
    </row>
    <row r="457" spans="1:9" ht="15" hidden="1" customHeight="1" x14ac:dyDescent="0.25">
      <c r="A457" s="111">
        <v>455</v>
      </c>
      <c r="B457" s="112" t="s">
        <v>455</v>
      </c>
      <c r="C457" s="112" t="s">
        <v>511</v>
      </c>
      <c r="D457" s="113">
        <v>12</v>
      </c>
      <c r="E457" s="114">
        <v>8</v>
      </c>
      <c r="F457" s="113">
        <v>0</v>
      </c>
      <c r="G457" s="114">
        <v>0</v>
      </c>
      <c r="H457" s="113">
        <v>0</v>
      </c>
      <c r="I457" s="115">
        <v>0</v>
      </c>
    </row>
    <row r="458" spans="1:9" ht="15" customHeight="1" x14ac:dyDescent="0.25">
      <c r="A458" s="111">
        <v>453</v>
      </c>
      <c r="B458" s="112" t="s">
        <v>455</v>
      </c>
      <c r="C458" s="112" t="s">
        <v>509</v>
      </c>
      <c r="D458" s="113">
        <v>20</v>
      </c>
      <c r="E458" s="114">
        <v>20</v>
      </c>
      <c r="F458" s="113">
        <v>12</v>
      </c>
      <c r="G458" s="114">
        <v>2</v>
      </c>
      <c r="H458" s="113">
        <v>0</v>
      </c>
      <c r="I458" s="115">
        <v>0</v>
      </c>
    </row>
    <row r="459" spans="1:9" ht="15" hidden="1" customHeight="1" x14ac:dyDescent="0.25">
      <c r="A459" s="111">
        <v>457</v>
      </c>
      <c r="B459" s="112" t="s">
        <v>513</v>
      </c>
      <c r="C459" s="112" t="s">
        <v>514</v>
      </c>
      <c r="D459" s="113">
        <v>27</v>
      </c>
      <c r="E459" s="114">
        <v>26</v>
      </c>
      <c r="F459" s="113">
        <v>9</v>
      </c>
      <c r="G459" s="114">
        <v>2</v>
      </c>
      <c r="H459" s="113">
        <v>0</v>
      </c>
      <c r="I459" s="115">
        <v>0</v>
      </c>
    </row>
    <row r="460" spans="1:9" ht="15" hidden="1" customHeight="1" x14ac:dyDescent="0.25">
      <c r="A460" s="111">
        <v>458</v>
      </c>
      <c r="B460" s="112" t="s">
        <v>513</v>
      </c>
      <c r="C460" s="112" t="s">
        <v>515</v>
      </c>
      <c r="D460" s="113">
        <v>7</v>
      </c>
      <c r="E460" s="114">
        <v>7</v>
      </c>
      <c r="F460" s="113">
        <v>3</v>
      </c>
      <c r="G460" s="114">
        <v>0</v>
      </c>
      <c r="H460" s="113">
        <v>0</v>
      </c>
      <c r="I460" s="115">
        <v>0</v>
      </c>
    </row>
    <row r="461" spans="1:9" ht="15" hidden="1" customHeight="1" x14ac:dyDescent="0.25">
      <c r="A461" s="111">
        <v>459</v>
      </c>
      <c r="B461" s="112" t="s">
        <v>513</v>
      </c>
      <c r="C461" s="112" t="s">
        <v>516</v>
      </c>
      <c r="D461" s="113">
        <v>51</v>
      </c>
      <c r="E461" s="114">
        <v>50</v>
      </c>
      <c r="F461" s="113">
        <v>27</v>
      </c>
      <c r="G461" s="114">
        <v>19</v>
      </c>
      <c r="H461" s="113">
        <v>12</v>
      </c>
      <c r="I461" s="115">
        <v>23.52941176470588</v>
      </c>
    </row>
    <row r="462" spans="1:9" ht="15" hidden="1" customHeight="1" x14ac:dyDescent="0.25">
      <c r="A462" s="111">
        <v>460</v>
      </c>
      <c r="B462" s="112" t="s">
        <v>513</v>
      </c>
      <c r="C462" s="112" t="s">
        <v>517</v>
      </c>
      <c r="D462" s="113">
        <v>4</v>
      </c>
      <c r="E462" s="114">
        <v>3</v>
      </c>
      <c r="F462" s="113">
        <v>1</v>
      </c>
      <c r="G462" s="114">
        <v>0</v>
      </c>
      <c r="H462" s="113">
        <v>0</v>
      </c>
      <c r="I462" s="115">
        <v>0</v>
      </c>
    </row>
    <row r="463" spans="1:9" ht="15" hidden="1" customHeight="1" x14ac:dyDescent="0.25">
      <c r="A463" s="111">
        <v>461</v>
      </c>
      <c r="B463" s="112" t="s">
        <v>513</v>
      </c>
      <c r="C463" s="112" t="s">
        <v>518</v>
      </c>
      <c r="D463" s="113">
        <v>8</v>
      </c>
      <c r="E463" s="114">
        <v>8</v>
      </c>
      <c r="F463" s="113">
        <v>4</v>
      </c>
      <c r="G463" s="114">
        <v>2</v>
      </c>
      <c r="H463" s="113">
        <v>1</v>
      </c>
      <c r="I463" s="115">
        <v>12.5</v>
      </c>
    </row>
    <row r="464" spans="1:9" ht="15" hidden="1" customHeight="1" x14ac:dyDescent="0.25">
      <c r="A464" s="111">
        <v>462</v>
      </c>
      <c r="B464" s="112" t="s">
        <v>513</v>
      </c>
      <c r="C464" s="112" t="s">
        <v>519</v>
      </c>
      <c r="D464" s="113">
        <v>3</v>
      </c>
      <c r="E464" s="114">
        <v>3</v>
      </c>
      <c r="F464" s="113">
        <v>1</v>
      </c>
      <c r="G464" s="114">
        <v>1</v>
      </c>
      <c r="H464" s="113">
        <v>1</v>
      </c>
      <c r="I464" s="115">
        <v>33.333333333333329</v>
      </c>
    </row>
    <row r="465" spans="1:9" ht="15" hidden="1" customHeight="1" x14ac:dyDescent="0.25">
      <c r="A465" s="111">
        <v>463</v>
      </c>
      <c r="B465" s="112" t="s">
        <v>513</v>
      </c>
      <c r="C465" s="112" t="s">
        <v>520</v>
      </c>
      <c r="D465" s="113">
        <v>40</v>
      </c>
      <c r="E465" s="114">
        <v>34</v>
      </c>
      <c r="F465" s="113">
        <v>10</v>
      </c>
      <c r="G465" s="114">
        <v>2</v>
      </c>
      <c r="H465" s="113">
        <v>1</v>
      </c>
      <c r="I465" s="115">
        <v>2.5</v>
      </c>
    </row>
    <row r="466" spans="1:9" ht="15" hidden="1" customHeight="1" x14ac:dyDescent="0.25">
      <c r="A466" s="111">
        <v>464</v>
      </c>
      <c r="B466" s="112" t="s">
        <v>513</v>
      </c>
      <c r="C466" s="112" t="s">
        <v>521</v>
      </c>
      <c r="D466" s="113">
        <v>6</v>
      </c>
      <c r="E466" s="114">
        <v>4</v>
      </c>
      <c r="F466" s="113">
        <v>0</v>
      </c>
      <c r="G466" s="114">
        <v>0</v>
      </c>
      <c r="H466" s="113">
        <v>0</v>
      </c>
      <c r="I466" s="115">
        <v>0</v>
      </c>
    </row>
    <row r="467" spans="1:9" ht="15" hidden="1" customHeight="1" x14ac:dyDescent="0.25">
      <c r="A467" s="111">
        <v>465</v>
      </c>
      <c r="B467" s="112" t="s">
        <v>513</v>
      </c>
      <c r="C467" s="112" t="s">
        <v>522</v>
      </c>
      <c r="D467" s="113">
        <v>3</v>
      </c>
      <c r="E467" s="114">
        <v>3</v>
      </c>
      <c r="F467" s="113">
        <v>1</v>
      </c>
      <c r="G467" s="114">
        <v>0</v>
      </c>
      <c r="H467" s="113">
        <v>0</v>
      </c>
      <c r="I467" s="115">
        <v>0</v>
      </c>
    </row>
    <row r="468" spans="1:9" ht="15" hidden="1" customHeight="1" x14ac:dyDescent="0.25">
      <c r="A468" s="111">
        <v>466</v>
      </c>
      <c r="B468" s="112" t="s">
        <v>513</v>
      </c>
      <c r="C468" s="112" t="s">
        <v>523</v>
      </c>
      <c r="D468" s="113">
        <v>12</v>
      </c>
      <c r="E468" s="114">
        <v>12</v>
      </c>
      <c r="F468" s="113">
        <v>3</v>
      </c>
      <c r="G468" s="114">
        <v>2</v>
      </c>
      <c r="H468" s="113">
        <v>1</v>
      </c>
      <c r="I468" s="115">
        <v>8.3333333333333321</v>
      </c>
    </row>
    <row r="469" spans="1:9" ht="15" hidden="1" customHeight="1" x14ac:dyDescent="0.25">
      <c r="A469" s="111">
        <v>467</v>
      </c>
      <c r="B469" s="112" t="s">
        <v>513</v>
      </c>
      <c r="C469" s="112" t="s">
        <v>524</v>
      </c>
      <c r="D469" s="113">
        <v>28</v>
      </c>
      <c r="E469" s="114">
        <v>22</v>
      </c>
      <c r="F469" s="113">
        <v>12</v>
      </c>
      <c r="G469" s="114">
        <v>6</v>
      </c>
      <c r="H469" s="113">
        <v>3</v>
      </c>
      <c r="I469" s="115">
        <v>10.714285714285714</v>
      </c>
    </row>
    <row r="470" spans="1:9" ht="15" hidden="1" customHeight="1" x14ac:dyDescent="0.25">
      <c r="A470" s="111">
        <v>468</v>
      </c>
      <c r="B470" s="112" t="s">
        <v>513</v>
      </c>
      <c r="C470" s="112" t="s">
        <v>525</v>
      </c>
      <c r="D470" s="113">
        <v>54</v>
      </c>
      <c r="E470" s="114">
        <v>46</v>
      </c>
      <c r="F470" s="113">
        <v>16</v>
      </c>
      <c r="G470" s="114">
        <v>9</v>
      </c>
      <c r="H470" s="113">
        <v>2</v>
      </c>
      <c r="I470" s="115">
        <v>3.7037037037037033</v>
      </c>
    </row>
    <row r="471" spans="1:9" ht="15" hidden="1" customHeight="1" x14ac:dyDescent="0.25">
      <c r="A471" s="111">
        <v>469</v>
      </c>
      <c r="B471" s="112" t="s">
        <v>513</v>
      </c>
      <c r="C471" s="112" t="s">
        <v>526</v>
      </c>
      <c r="D471" s="113">
        <v>5</v>
      </c>
      <c r="E471" s="114">
        <v>5</v>
      </c>
      <c r="F471" s="113">
        <v>1</v>
      </c>
      <c r="G471" s="114">
        <v>0</v>
      </c>
      <c r="H471" s="113">
        <v>0</v>
      </c>
      <c r="I471" s="115">
        <v>0</v>
      </c>
    </row>
    <row r="472" spans="1:9" ht="15" hidden="1" customHeight="1" x14ac:dyDescent="0.25">
      <c r="A472" s="111">
        <v>470</v>
      </c>
      <c r="B472" s="112" t="s">
        <v>513</v>
      </c>
      <c r="C472" s="112" t="s">
        <v>527</v>
      </c>
      <c r="D472" s="113">
        <v>13</v>
      </c>
      <c r="E472" s="114">
        <v>12</v>
      </c>
      <c r="F472" s="113">
        <v>2</v>
      </c>
      <c r="G472" s="114">
        <v>2</v>
      </c>
      <c r="H472" s="113">
        <v>1</v>
      </c>
      <c r="I472" s="115">
        <v>7.6923076923076925</v>
      </c>
    </row>
    <row r="473" spans="1:9" ht="15" hidden="1" customHeight="1" x14ac:dyDescent="0.25">
      <c r="A473" s="111">
        <v>471</v>
      </c>
      <c r="B473" s="112" t="s">
        <v>528</v>
      </c>
      <c r="C473" s="112" t="s">
        <v>529</v>
      </c>
      <c r="D473" s="113">
        <v>37</v>
      </c>
      <c r="E473" s="114">
        <v>35</v>
      </c>
      <c r="F473" s="113">
        <v>18</v>
      </c>
      <c r="G473" s="114">
        <v>6</v>
      </c>
      <c r="H473" s="113">
        <v>3</v>
      </c>
      <c r="I473" s="115">
        <v>8.1081081081081088</v>
      </c>
    </row>
    <row r="474" spans="1:9" ht="15" hidden="1" customHeight="1" x14ac:dyDescent="0.25">
      <c r="A474" s="111">
        <v>472</v>
      </c>
      <c r="B474" s="112" t="s">
        <v>530</v>
      </c>
      <c r="C474" s="112" t="s">
        <v>531</v>
      </c>
      <c r="D474" s="113">
        <v>7</v>
      </c>
      <c r="E474" s="114">
        <v>7</v>
      </c>
      <c r="F474" s="113">
        <v>7</v>
      </c>
      <c r="G474" s="114">
        <v>5</v>
      </c>
      <c r="H474" s="113">
        <v>1</v>
      </c>
      <c r="I474" s="115">
        <v>14.285714285714285</v>
      </c>
    </row>
    <row r="475" spans="1:9" ht="15" hidden="1" customHeight="1" x14ac:dyDescent="0.25">
      <c r="A475" s="111">
        <v>473</v>
      </c>
      <c r="B475" s="112" t="s">
        <v>530</v>
      </c>
      <c r="C475" s="112" t="s">
        <v>532</v>
      </c>
      <c r="D475" s="113">
        <v>21</v>
      </c>
      <c r="E475" s="114">
        <v>21</v>
      </c>
      <c r="F475" s="113">
        <v>12</v>
      </c>
      <c r="G475" s="114">
        <v>3</v>
      </c>
      <c r="H475" s="113">
        <v>1</v>
      </c>
      <c r="I475" s="115">
        <v>4.7619047619047619</v>
      </c>
    </row>
    <row r="476" spans="1:9" ht="15" hidden="1" customHeight="1" x14ac:dyDescent="0.25">
      <c r="A476" s="111">
        <v>474</v>
      </c>
      <c r="B476" s="112" t="s">
        <v>530</v>
      </c>
      <c r="C476" s="112" t="s">
        <v>533</v>
      </c>
      <c r="D476" s="113">
        <v>90</v>
      </c>
      <c r="E476" s="114">
        <v>86</v>
      </c>
      <c r="F476" s="113">
        <v>52</v>
      </c>
      <c r="G476" s="114">
        <v>27</v>
      </c>
      <c r="H476" s="113">
        <v>12</v>
      </c>
      <c r="I476" s="115">
        <v>13.333333333333334</v>
      </c>
    </row>
  </sheetData>
  <autoFilter ref="A2:I476" xr:uid="{733D3E22-2425-42CF-8759-0C65E1C83397}">
    <filterColumn colId="1">
      <filters>
        <filter val="Vilniaus m."/>
      </filters>
    </filterColumn>
    <filterColumn colId="3">
      <filters>
        <filter val="20"/>
        <filter val="21"/>
        <filter val="22"/>
        <filter val="24"/>
        <filter val="28"/>
        <filter val="30"/>
        <filter val="35"/>
        <filter val="36"/>
        <filter val="37"/>
        <filter val="39"/>
        <filter val="40"/>
        <filter val="46"/>
        <filter val="49"/>
      </filters>
    </filterColumn>
  </autoFilter>
  <sortState xmlns:xlrd2="http://schemas.microsoft.com/office/spreadsheetml/2017/richdata2" ref="A426:I458">
    <sortCondition descending="1" ref="D3:D476"/>
    <sortCondition ref="C3:C476"/>
  </sortState>
  <mergeCells count="1">
    <mergeCell ref="A1:I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6"/>
  <sheetViews>
    <sheetView workbookViewId="0">
      <selection activeCell="H19" sqref="H19"/>
    </sheetView>
  </sheetViews>
  <sheetFormatPr defaultRowHeight="15" x14ac:dyDescent="0.25"/>
  <cols>
    <col min="1" max="1" width="16.7109375" customWidth="1"/>
    <col min="2" max="2" width="15.85546875" customWidth="1"/>
    <col min="3" max="6" width="12.7109375" customWidth="1"/>
    <col min="7" max="7" width="20.7109375" customWidth="1"/>
  </cols>
  <sheetData>
    <row r="1" spans="1:11" ht="15.75" x14ac:dyDescent="0.25">
      <c r="A1" s="168" t="s">
        <v>117</v>
      </c>
      <c r="B1" s="168"/>
      <c r="C1" s="168"/>
      <c r="D1" s="168"/>
      <c r="E1" s="168"/>
      <c r="F1" s="168"/>
      <c r="G1" s="168"/>
      <c r="H1" s="118"/>
      <c r="I1" s="118"/>
      <c r="J1" s="168"/>
      <c r="K1" s="168"/>
    </row>
    <row r="2" spans="1:11" ht="47.25" x14ac:dyDescent="0.25">
      <c r="A2" s="119" t="s">
        <v>534</v>
      </c>
      <c r="B2" s="119" t="s">
        <v>535</v>
      </c>
      <c r="C2" s="119" t="s">
        <v>536</v>
      </c>
      <c r="D2" s="119" t="s">
        <v>122</v>
      </c>
      <c r="E2" s="119" t="s">
        <v>123</v>
      </c>
      <c r="F2" s="119" t="s">
        <v>124</v>
      </c>
      <c r="G2" s="119" t="s">
        <v>125</v>
      </c>
    </row>
    <row r="3" spans="1:11" ht="15.75" x14ac:dyDescent="0.25">
      <c r="A3" s="120" t="s">
        <v>133</v>
      </c>
      <c r="B3" s="114">
        <v>785</v>
      </c>
      <c r="C3" s="114">
        <v>745</v>
      </c>
      <c r="D3" s="114">
        <v>396</v>
      </c>
      <c r="E3" s="114">
        <v>216</v>
      </c>
      <c r="F3" s="114">
        <v>83</v>
      </c>
      <c r="G3" s="121">
        <v>10.5732484076433</v>
      </c>
    </row>
    <row r="4" spans="1:11" ht="15.75" x14ac:dyDescent="0.25">
      <c r="A4" s="120" t="s">
        <v>155</v>
      </c>
      <c r="B4" s="114">
        <v>100</v>
      </c>
      <c r="C4" s="114">
        <v>97</v>
      </c>
      <c r="D4" s="114">
        <v>36</v>
      </c>
      <c r="E4" s="114">
        <v>20</v>
      </c>
      <c r="F4" s="114">
        <v>7</v>
      </c>
      <c r="G4" s="121">
        <v>7.0000000000000009</v>
      </c>
    </row>
    <row r="5" spans="1:11" ht="15.75" x14ac:dyDescent="0.25">
      <c r="A5" s="120" t="s">
        <v>205</v>
      </c>
      <c r="B5" s="114">
        <v>3247</v>
      </c>
      <c r="C5" s="114">
        <v>3062</v>
      </c>
      <c r="D5" s="114">
        <v>1659</v>
      </c>
      <c r="E5" s="114">
        <v>905</v>
      </c>
      <c r="F5" s="114">
        <v>370</v>
      </c>
      <c r="G5" s="121">
        <v>11.395133969818295</v>
      </c>
      <c r="H5" s="122"/>
      <c r="I5" s="122"/>
      <c r="J5" s="122"/>
    </row>
    <row r="6" spans="1:11" ht="15.75" x14ac:dyDescent="0.25">
      <c r="A6" s="120" t="s">
        <v>254</v>
      </c>
      <c r="B6" s="114">
        <v>1305</v>
      </c>
      <c r="C6" s="114">
        <v>1200</v>
      </c>
      <c r="D6" s="114">
        <v>608</v>
      </c>
      <c r="E6" s="114">
        <v>323</v>
      </c>
      <c r="F6" s="114">
        <v>136</v>
      </c>
      <c r="G6" s="121">
        <v>10.421455938697317</v>
      </c>
      <c r="H6" s="122"/>
      <c r="I6" s="122"/>
      <c r="J6" s="122"/>
    </row>
    <row r="7" spans="1:11" ht="15.75" x14ac:dyDescent="0.25">
      <c r="A7" s="120" t="s">
        <v>318</v>
      </c>
      <c r="B7" s="114">
        <v>10</v>
      </c>
      <c r="C7" s="114">
        <v>9</v>
      </c>
      <c r="D7" s="114">
        <v>4</v>
      </c>
      <c r="E7" s="114">
        <v>0</v>
      </c>
      <c r="F7" s="114">
        <v>0</v>
      </c>
      <c r="G7" s="121">
        <v>0</v>
      </c>
      <c r="H7" s="122"/>
      <c r="I7" s="122"/>
      <c r="J7" s="122"/>
    </row>
    <row r="8" spans="1:11" ht="15.75" x14ac:dyDescent="0.25">
      <c r="A8" s="120" t="s">
        <v>330</v>
      </c>
      <c r="B8" s="114">
        <v>175</v>
      </c>
      <c r="C8" s="114">
        <v>165</v>
      </c>
      <c r="D8" s="114">
        <v>88</v>
      </c>
      <c r="E8" s="114">
        <v>45</v>
      </c>
      <c r="F8" s="114">
        <v>15</v>
      </c>
      <c r="G8" s="121">
        <v>8.5714285714285712</v>
      </c>
    </row>
    <row r="9" spans="1:11" ht="15.75" x14ac:dyDescent="0.25">
      <c r="A9" s="120" t="s">
        <v>332</v>
      </c>
      <c r="B9" s="114">
        <v>1292</v>
      </c>
      <c r="C9" s="114">
        <v>1211</v>
      </c>
      <c r="D9" s="114">
        <v>660</v>
      </c>
      <c r="E9" s="114">
        <v>361</v>
      </c>
      <c r="F9" s="114">
        <v>166</v>
      </c>
      <c r="G9" s="121">
        <v>12.848297213622292</v>
      </c>
    </row>
    <row r="10" spans="1:11" ht="15.75" x14ac:dyDescent="0.25">
      <c r="A10" s="120" t="s">
        <v>386</v>
      </c>
      <c r="B10" s="114">
        <v>1367</v>
      </c>
      <c r="C10" s="114">
        <v>1247</v>
      </c>
      <c r="D10" s="114">
        <v>619</v>
      </c>
      <c r="E10" s="114">
        <v>334</v>
      </c>
      <c r="F10" s="114">
        <v>143</v>
      </c>
      <c r="G10" s="121">
        <v>10.460863204096562</v>
      </c>
    </row>
    <row r="11" spans="1:11" ht="15.75" x14ac:dyDescent="0.25">
      <c r="A11" s="120" t="s">
        <v>455</v>
      </c>
      <c r="B11" s="114">
        <v>4421</v>
      </c>
      <c r="C11" s="114">
        <v>4073</v>
      </c>
      <c r="D11" s="114">
        <v>2324</v>
      </c>
      <c r="E11" s="114">
        <v>1310</v>
      </c>
      <c r="F11" s="114">
        <v>610</v>
      </c>
      <c r="G11" s="121">
        <v>13.797783306944131</v>
      </c>
    </row>
    <row r="12" spans="1:11" ht="15.75" x14ac:dyDescent="0.25">
      <c r="A12" s="120" t="s">
        <v>528</v>
      </c>
      <c r="B12" s="114">
        <v>55</v>
      </c>
      <c r="C12" s="114">
        <v>53</v>
      </c>
      <c r="D12" s="114">
        <v>32</v>
      </c>
      <c r="E12" s="114">
        <v>10</v>
      </c>
      <c r="F12" s="114">
        <v>5</v>
      </c>
      <c r="G12" s="121">
        <v>9.0909090909090917</v>
      </c>
    </row>
    <row r="13" spans="1:11" x14ac:dyDescent="0.25">
      <c r="A13" s="123"/>
      <c r="B13" s="123"/>
      <c r="C13" s="123"/>
    </row>
    <row r="14" spans="1:11" x14ac:dyDescent="0.25">
      <c r="A14" s="123"/>
      <c r="B14" s="123"/>
      <c r="C14" s="123"/>
    </row>
    <row r="15" spans="1:11" x14ac:dyDescent="0.25">
      <c r="A15" s="123"/>
      <c r="B15" s="123"/>
      <c r="C15" s="123"/>
    </row>
    <row r="16" spans="1:11" x14ac:dyDescent="0.25">
      <c r="A16" s="123"/>
      <c r="B16" s="123"/>
      <c r="C16" s="123"/>
    </row>
    <row r="17" spans="1:3" x14ac:dyDescent="0.25">
      <c r="A17" s="123"/>
      <c r="B17" s="123"/>
      <c r="C17" s="123"/>
    </row>
    <row r="18" spans="1:3" x14ac:dyDescent="0.25">
      <c r="A18" s="123"/>
      <c r="B18" s="123"/>
      <c r="C18" s="123"/>
    </row>
    <row r="19" spans="1:3" x14ac:dyDescent="0.25">
      <c r="A19" s="123"/>
      <c r="B19" s="123"/>
      <c r="C19" s="123"/>
    </row>
    <row r="20" spans="1:3" x14ac:dyDescent="0.25">
      <c r="A20" s="123"/>
      <c r="B20" s="123"/>
      <c r="C20" s="123"/>
    </row>
    <row r="21" spans="1:3" x14ac:dyDescent="0.25">
      <c r="A21" s="123"/>
      <c r="B21" s="123"/>
      <c r="C21" s="123"/>
    </row>
    <row r="22" spans="1:3" x14ac:dyDescent="0.25">
      <c r="A22" s="123"/>
      <c r="B22" s="123"/>
      <c r="C22" s="123"/>
    </row>
    <row r="23" spans="1:3" x14ac:dyDescent="0.25">
      <c r="A23" s="123"/>
      <c r="B23" s="123"/>
      <c r="C23" s="123"/>
    </row>
    <row r="24" spans="1:3" x14ac:dyDescent="0.25">
      <c r="A24" s="124"/>
      <c r="B24" s="124"/>
      <c r="C24" s="124"/>
    </row>
    <row r="25" spans="1:3" x14ac:dyDescent="0.25">
      <c r="A25" s="124"/>
      <c r="B25" s="124"/>
      <c r="C25" s="124"/>
    </row>
    <row r="26" spans="1:3" x14ac:dyDescent="0.25">
      <c r="A26" s="124"/>
      <c r="B26" s="124"/>
      <c r="C26" s="124"/>
    </row>
  </sheetData>
  <mergeCells count="2">
    <mergeCell ref="A1:G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Lapas1</vt:lpstr>
      <vt:lpstr>Lapas2</vt:lpstr>
      <vt:lpstr>Lapas3</vt:lpstr>
      <vt:lpstr>Lapas4</vt:lpstr>
      <vt:lpstr>Lapas5</vt:lpstr>
      <vt:lpstr>Lapas6</vt:lpstr>
      <vt:lpstr>Lapas7</vt:lpstr>
      <vt:lpstr>Rezultatai</vt:lpstr>
      <vt:lpstr>Diagrama</vt:lpstr>
      <vt:lpstr>Skaičiavimai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Serapinaitė</dc:creator>
  <cp:lastModifiedBy>Labas</cp:lastModifiedBy>
  <cp:lastPrinted>2021-02-27T12:44:18Z</cp:lastPrinted>
  <dcterms:created xsi:type="dcterms:W3CDTF">2018-11-29T08:07:06Z</dcterms:created>
  <dcterms:modified xsi:type="dcterms:W3CDTF">2021-02-27T12:45:20Z</dcterms:modified>
</cp:coreProperties>
</file>