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13_ncr:1_{25362E4D-EED0-4D21-AF3F-CCE2BA1AC1F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2.1.1" sheetId="1" r:id="rId1"/>
    <sheet name="2.1.2" sheetId="4" r:id="rId2"/>
    <sheet name="2.1.3" sheetId="2" r:id="rId3"/>
    <sheet name="2.2" sheetId="3" r:id="rId4"/>
    <sheet name="2.3" sheetId="5" r:id="rId5"/>
    <sheet name="2.4" sheetId="6" r:id="rId6"/>
    <sheet name="2.5.2" sheetId="7" r:id="rId7"/>
    <sheet name="2.5.3" sheetId="10" r:id="rId8"/>
    <sheet name="2.6" sheetId="8" r:id="rId9"/>
    <sheet name="2.6 (2)" sheetId="11" r:id="rId10"/>
    <sheet name="2.7" sheetId="9" r:id="rId11"/>
  </sheets>
  <definedNames>
    <definedName name="_xlnm._FilterDatabase" localSheetId="6" hidden="1">'2.5.2'!$B$8:$H$108</definedName>
    <definedName name="_xlnm._FilterDatabase" localSheetId="7" hidden="1">'2.5.3'!$B$8:$H$108</definedName>
  </definedNames>
  <calcPr calcId="191029"/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12" i="5"/>
  <c r="H16" i="5"/>
  <c r="I16" i="5"/>
  <c r="J16" i="5"/>
  <c r="H15" i="5"/>
  <c r="I15" i="5"/>
  <c r="J15" i="5"/>
  <c r="H14" i="5"/>
  <c r="I14" i="5"/>
  <c r="J14" i="5"/>
  <c r="H13" i="5"/>
  <c r="I13" i="5"/>
  <c r="J13" i="5"/>
  <c r="G13" i="5"/>
  <c r="G14" i="5"/>
  <c r="G15" i="5"/>
  <c r="G16" i="5"/>
  <c r="F13" i="5"/>
  <c r="F14" i="5"/>
  <c r="F15" i="5"/>
  <c r="F16" i="5"/>
  <c r="G12" i="5"/>
  <c r="H12" i="5"/>
  <c r="I12" i="5"/>
  <c r="J12" i="5"/>
  <c r="F12" i="5"/>
  <c r="H11" i="3"/>
  <c r="H12" i="3"/>
  <c r="H13" i="3"/>
  <c r="H14" i="3"/>
  <c r="H10" i="3"/>
  <c r="G11" i="3"/>
  <c r="G12" i="3"/>
  <c r="G13" i="3"/>
  <c r="G14" i="3"/>
  <c r="G10" i="3"/>
  <c r="F11" i="3"/>
  <c r="F12" i="3"/>
  <c r="F13" i="3"/>
  <c r="F14" i="3"/>
  <c r="F10" i="3"/>
  <c r="E11" i="3"/>
  <c r="E12" i="3"/>
  <c r="E13" i="3"/>
  <c r="E14" i="3"/>
  <c r="E10" i="3"/>
  <c r="H12" i="2"/>
  <c r="D9" i="2"/>
  <c r="D13" i="2" s="1"/>
  <c r="G22" i="4"/>
  <c r="G23" i="4"/>
  <c r="G21" i="4"/>
  <c r="G18" i="4"/>
  <c r="G19" i="4"/>
  <c r="G16" i="4"/>
  <c r="G17" i="4"/>
  <c r="G15" i="4"/>
  <c r="G12" i="4"/>
  <c r="G11" i="4"/>
  <c r="G10" i="4"/>
  <c r="G9" i="4"/>
  <c r="D11" i="1"/>
  <c r="D12" i="1"/>
  <c r="D13" i="1"/>
  <c r="D14" i="1"/>
  <c r="D15" i="1"/>
  <c r="D16" i="1"/>
  <c r="D17" i="1"/>
  <c r="D18" i="1"/>
  <c r="D19" i="1"/>
  <c r="D20" i="1"/>
  <c r="D10" i="1"/>
  <c r="H11" i="1"/>
  <c r="H12" i="1"/>
  <c r="H13" i="1"/>
  <c r="H14" i="1"/>
  <c r="H15" i="1"/>
  <c r="H16" i="1"/>
  <c r="H17" i="1"/>
  <c r="H18" i="1"/>
  <c r="H10" i="1"/>
  <c r="I11" i="1"/>
  <c r="I12" i="1"/>
  <c r="I13" i="1"/>
  <c r="I14" i="1"/>
  <c r="I15" i="1"/>
  <c r="I16" i="1"/>
  <c r="I17" i="1"/>
  <c r="I18" i="1"/>
  <c r="I10" i="1"/>
  <c r="G11" i="1"/>
  <c r="G12" i="1"/>
  <c r="G13" i="1"/>
  <c r="G14" i="1"/>
  <c r="G15" i="1"/>
  <c r="G16" i="1"/>
  <c r="G17" i="1"/>
  <c r="G18" i="1"/>
  <c r="G10" i="1"/>
  <c r="C16" i="1"/>
  <c r="C17" i="1"/>
  <c r="C18" i="1"/>
  <c r="C19" i="1"/>
  <c r="C20" i="1"/>
  <c r="C15" i="1"/>
  <c r="K10" i="1"/>
  <c r="R11" i="1"/>
  <c r="R12" i="1"/>
  <c r="R13" i="1"/>
  <c r="R14" i="1"/>
  <c r="R10" i="1"/>
  <c r="Q11" i="1"/>
  <c r="Q12" i="1"/>
  <c r="Q13" i="1"/>
  <c r="Q14" i="1"/>
  <c r="Q10" i="1"/>
  <c r="P11" i="1"/>
  <c r="P12" i="1"/>
  <c r="P13" i="1"/>
  <c r="P14" i="1"/>
  <c r="P10" i="1"/>
  <c r="O11" i="1"/>
  <c r="N11" i="1"/>
  <c r="N12" i="1"/>
  <c r="O12" i="1" s="1"/>
  <c r="N13" i="1"/>
  <c r="O13" i="1" s="1"/>
  <c r="N14" i="1"/>
  <c r="O14" i="1" s="1"/>
  <c r="N10" i="1"/>
  <c r="O10" i="1" s="1"/>
  <c r="D20" i="2" l="1"/>
  <c r="D19" i="2"/>
  <c r="D18" i="2"/>
  <c r="D11" i="2"/>
  <c r="D14" i="2"/>
  <c r="D12" i="2"/>
  <c r="H14" i="11"/>
  <c r="H15" i="11"/>
  <c r="H16" i="11"/>
  <c r="H17" i="11"/>
  <c r="H18" i="11"/>
  <c r="H19" i="11"/>
  <c r="H20" i="11"/>
  <c r="H21" i="11"/>
  <c r="H13" i="11"/>
  <c r="C14" i="11"/>
  <c r="C15" i="11"/>
  <c r="C16" i="11"/>
  <c r="C17" i="11"/>
  <c r="C18" i="11"/>
  <c r="C19" i="11"/>
  <c r="C20" i="11"/>
  <c r="C21" i="11"/>
  <c r="C13" i="11"/>
</calcChain>
</file>

<file path=xl/sharedStrings.xml><?xml version="1.0" encoding="utf-8"?>
<sst xmlns="http://schemas.openxmlformats.org/spreadsheetml/2006/main" count="1389" uniqueCount="155">
  <si>
    <t>2.1.1. Žinoti funkcijų abs, sin, cos, pi, round, sumif, trunc; count, countif; today, date; sum, min, max, average paskirtį.</t>
  </si>
  <si>
    <t>2.1.2. Sprendžiant įvairius uždavinius formulėse taikyti funkcijas abs, sin, cos, pi, round, sumif, trunc; count, countif; today, date, sum, min, max, average.</t>
  </si>
  <si>
    <t>2.1. Naudoti matematines ir trigonometrines, statistines, datos ir laiko funkcijas.</t>
  </si>
  <si>
    <t>x</t>
  </si>
  <si>
    <r>
      <t>|x</t>
    </r>
    <r>
      <rPr>
        <b/>
        <vertAlign val="superscript"/>
        <sz val="11"/>
        <color theme="1"/>
        <rFont val="Calibri"/>
        <family val="2"/>
        <charset val="186"/>
        <scheme val="minor"/>
      </rPr>
      <t>2</t>
    </r>
    <r>
      <rPr>
        <b/>
        <sz val="11"/>
        <color theme="1"/>
        <rFont val="Calibri"/>
        <family val="2"/>
        <charset val="186"/>
        <scheme val="minor"/>
      </rPr>
      <t>+x</t>
    </r>
    <r>
      <rPr>
        <b/>
        <vertAlign val="superscript"/>
        <sz val="11"/>
        <color theme="1"/>
        <rFont val="Calibri"/>
        <family val="2"/>
        <charset val="186"/>
        <scheme val="minor"/>
      </rPr>
      <t>3</t>
    </r>
    <r>
      <rPr>
        <b/>
        <sz val="11"/>
        <color theme="1"/>
        <rFont val="Calibri"/>
        <family val="2"/>
        <charset val="186"/>
        <scheme val="minor"/>
      </rPr>
      <t>|</t>
    </r>
  </si>
  <si>
    <t>laipsniai</t>
  </si>
  <si>
    <t>radianai</t>
  </si>
  <si>
    <t>sin</t>
  </si>
  <si>
    <t>cos</t>
  </si>
  <si>
    <t>pi reikšmė</t>
  </si>
  <si>
    <t>Skaičius</t>
  </si>
  <si>
    <t>Suapvalintas iki šimtųjų</t>
  </si>
  <si>
    <t>Suapvalintas iki dešimčių</t>
  </si>
  <si>
    <t>Sveikoji dalis</t>
  </si>
  <si>
    <t>Suapvalintas iki sveikojo 
ir pavaizduotas šimtųjų tikslumu</t>
  </si>
  <si>
    <r>
      <rPr>
        <b/>
        <sz val="11"/>
        <color theme="1"/>
        <rFont val="Symbol"/>
        <family val="1"/>
        <charset val="2"/>
      </rPr>
      <t>Ö</t>
    </r>
    <r>
      <rPr>
        <b/>
        <sz val="11"/>
        <color theme="1"/>
        <rFont val="Calibri"/>
        <family val="2"/>
        <charset val="186"/>
      </rPr>
      <t>x
(šaknis iš x)</t>
    </r>
  </si>
  <si>
    <r>
      <t xml:space="preserve">Statistinės funkcijos </t>
    </r>
    <r>
      <rPr>
        <sz val="11"/>
        <color rgb="FFFF0000"/>
        <rFont val="Calibri"/>
        <family val="2"/>
        <charset val="186"/>
        <scheme val="minor"/>
      </rPr>
      <t>sum, sumif, min, max, average, count, counta, countblank, countif</t>
    </r>
  </si>
  <si>
    <t>x skaičių suma</t>
  </si>
  <si>
    <t>x skaičių min</t>
  </si>
  <si>
    <t>x skaičių max</t>
  </si>
  <si>
    <t>x skaičių vidurkis</t>
  </si>
  <si>
    <t>b</t>
  </si>
  <si>
    <t>n</t>
  </si>
  <si>
    <t>skaičių</t>
  </si>
  <si>
    <t>netuščių laukelių</t>
  </si>
  <si>
    <t>tuščių laukelių</t>
  </si>
  <si>
    <t>teigiamų skaičių</t>
  </si>
  <si>
    <t>b raidžių</t>
  </si>
  <si>
    <t>teigiamų skaičių x suma</t>
  </si>
  <si>
    <t>kriterijus</t>
  </si>
  <si>
    <t>b kriterijaus x reikšmių suma</t>
  </si>
  <si>
    <t>teigiamų skaičių kriterijaus x reikšmių suma</t>
  </si>
  <si>
    <t>Iš programos</t>
  </si>
  <si>
    <t>Šios dienos data</t>
  </si>
  <si>
    <t>Šios dienos datos metai</t>
  </si>
  <si>
    <t>šios dienos datos mėnuo</t>
  </si>
  <si>
    <t>Šios dienos datos diena</t>
  </si>
  <si>
    <t>Šios dienos datos savaitės dienos nr</t>
  </si>
  <si>
    <t>nuo šiandien iki D16 laukelyje įrašytos datos praėjo:</t>
  </si>
  <si>
    <t>metų</t>
  </si>
  <si>
    <t>dienų</t>
  </si>
  <si>
    <t>mėnesių</t>
  </si>
  <si>
    <t>metai</t>
  </si>
  <si>
    <t>menuo</t>
  </si>
  <si>
    <t>diena</t>
  </si>
  <si>
    <t>data</t>
  </si>
  <si>
    <r>
      <t xml:space="preserve">Datos ir laiko funkcijos </t>
    </r>
    <r>
      <rPr>
        <sz val="11"/>
        <color rgb="FFFF0000"/>
        <rFont val="Calibri"/>
        <family val="2"/>
        <charset val="186"/>
        <scheme val="minor"/>
      </rPr>
      <t>today, date, year, month, day, weekday, datedif</t>
    </r>
  </si>
  <si>
    <t>2.2. Naudoti logines funkcijas.</t>
  </si>
  <si>
    <t>2.2.1. Žinoti loginių funkcijų if, and, or ir not paskirtį.</t>
  </si>
  <si>
    <t>2.2.2. Sprendžiant įvairius uždavinius formulėse taikyti logines funkcijas if, and, or ir not.</t>
  </si>
  <si>
    <t>Skaičius 1</t>
  </si>
  <si>
    <t>Skaičius 2</t>
  </si>
  <si>
    <t>skaičius 3</t>
  </si>
  <si>
    <t>Visi skaičiai lygus 5
(taip/ne)</t>
  </si>
  <si>
    <t>Bent vienas skaičius lygus 5
(taip/ne)</t>
  </si>
  <si>
    <r>
      <t xml:space="preserve">Loginės funkcijos </t>
    </r>
    <r>
      <rPr>
        <b/>
        <sz val="11"/>
        <color theme="1"/>
        <rFont val="Calibri"/>
        <family val="2"/>
        <charset val="186"/>
        <scheme val="minor"/>
      </rPr>
      <t>if, and, or, not</t>
    </r>
  </si>
  <si>
    <t>Skaičius 1 didenis už 0 ir mažesnis už 10
(taip/ne)</t>
  </si>
  <si>
    <t>2.3. Formulėse naudoti santykines, absoliučiąsias ir mišriąsias langelio koordinates.</t>
  </si>
  <si>
    <t>2.3.1. Žinoti skirtumus tarp santykinių, absoliučiųjų ir mišriųjų langelio koordinačių.</t>
  </si>
  <si>
    <t>2.3.2. Sprendžiant įvairius uždavinius naudoti santykines, absoliučiąsias ir mišriąsias langelio koordinates (atliekant skaičiavimus ir kopijuojant formules).</t>
  </si>
  <si>
    <t>2.3.3. Užrašyti sudėtingesnes formules skaičiavimams atlikti.</t>
  </si>
  <si>
    <t>2.4. Rikiuoti duomenis lentelėje pagal kelis raktus.</t>
  </si>
  <si>
    <t>2.4.1. Žinoti rikiavimo rakto sąvoką.</t>
  </si>
  <si>
    <t>2.4.2. Sprendžiant įvairius uždavinius rikiuoti duomenis didėjančiai (abėcėliškai) ir mažėjančiai pagal kelis rikiavimo raktus.</t>
  </si>
  <si>
    <t>2.5.1. Žinoti duomenų atrankos (filtravimo) sąvoką ir jos paskirtį.</t>
  </si>
  <si>
    <t>2.5.2. Sprendžiant įvairius uždavinius atrinkti duomenis pagal skirtingas sąlygas (kriterijus).</t>
  </si>
  <si>
    <t>2.5.3. Sprendžiant įvairius uždavinius atrinkti duomenis, atrankos sąlygoje naudojant logines funkcijas and ar or.</t>
  </si>
  <si>
    <t>2.6. Vaizduoti duomenis diagramomis, juos analizuoti.</t>
  </si>
  <si>
    <t>2.6.1. Iš duomenų lentelės sukurti stulpelinę, juostinę, skritulinę diagramas; linijinę, taškinę (funkcijų grafikų) diagramas.</t>
  </si>
  <si>
    <t>2.6.2. Keisti sukurtos diagramos elementus: pridėti (pašalinti) legendą, keisti diagramos elementų spalvas, dydį, rėmelius ir pan.</t>
  </si>
  <si>
    <t>2.6.3. Skaityti, analizuoti diagrama pateiktus duomenis.</t>
  </si>
  <si>
    <t>2.7. Nustatyti spausdinamo dokumento nuostatas, įdėti puslapines antraštes, poraštes.</t>
  </si>
  <si>
    <t xml:space="preserve">2.7.1. Parinkti puslapio paraščių dydį, puslapio padėtį (stačias, gulsčias). </t>
  </si>
  <si>
    <t>2.7.2. Įdėti puslapines antraštes ir poraštes, jose nurodyti reikiamą informaciją.</t>
  </si>
  <si>
    <t>2.7.3. Išspausdinti dokumento dalį (atverstą lakštą, kelis puslapius, pažymėtą sritį, diagramą, darbo knygą).</t>
  </si>
  <si>
    <t>Savivaldybė</t>
  </si>
  <si>
    <t>Miestas</t>
  </si>
  <si>
    <t>Klasė</t>
  </si>
  <si>
    <t>Kalba</t>
  </si>
  <si>
    <t>Suma</t>
  </si>
  <si>
    <t>Vilniaus m. sav.</t>
  </si>
  <si>
    <t>Vilnius</t>
  </si>
  <si>
    <t>C++</t>
  </si>
  <si>
    <t>Klaipėdos m. sav.</t>
  </si>
  <si>
    <t>Klaipėda</t>
  </si>
  <si>
    <t>Kauno m. sav.</t>
  </si>
  <si>
    <t>Kaunas</t>
  </si>
  <si>
    <t>Ignalinos r. sav.</t>
  </si>
  <si>
    <t>Ignalina</t>
  </si>
  <si>
    <t>Marijampolės sav.</t>
  </si>
  <si>
    <t>Marijampolė</t>
  </si>
  <si>
    <t>Šakių r. sav.</t>
  </si>
  <si>
    <t>Lukšiai</t>
  </si>
  <si>
    <t>Kaišiadorių r. sav.</t>
  </si>
  <si>
    <t>Kaišiadorys</t>
  </si>
  <si>
    <t>Šalčininkų r. sav.</t>
  </si>
  <si>
    <t>Šalčininkai</t>
  </si>
  <si>
    <t>Žiežmariai</t>
  </si>
  <si>
    <t>Klaipeda</t>
  </si>
  <si>
    <t>Šiaulių m. sav.</t>
  </si>
  <si>
    <t>Šiauliai</t>
  </si>
  <si>
    <t>C++/C</t>
  </si>
  <si>
    <t>Kretingos r. sav.</t>
  </si>
  <si>
    <t>Kretinga</t>
  </si>
  <si>
    <t>Klaipėdos r. sav.</t>
  </si>
  <si>
    <t>Ziezmariai</t>
  </si>
  <si>
    <t>Anykščių r. sav.</t>
  </si>
  <si>
    <t>Anykščiai</t>
  </si>
  <si>
    <t>Vilkaviškio r. sav.</t>
  </si>
  <si>
    <t>Vilkaviškis</t>
  </si>
  <si>
    <t>Akmenės r. sav.</t>
  </si>
  <si>
    <t>Venta</t>
  </si>
  <si>
    <t>Rumšiškės</t>
  </si>
  <si>
    <t>Širvintų r. sav.</t>
  </si>
  <si>
    <t>Širvintos</t>
  </si>
  <si>
    <t>Rumsiskes</t>
  </si>
  <si>
    <t>C</t>
  </si>
  <si>
    <t>Išrikiuokite lentelę pagal miestą abėcėlės tvarka ir sumą mažėjančiai</t>
  </si>
  <si>
    <t>Išrikiuokite lentelę pagal klasę didėjančiai ir sumą mažėjančiai</t>
  </si>
  <si>
    <t>Uždavinys 1</t>
  </si>
  <si>
    <t>Uždavinys 2</t>
  </si>
  <si>
    <t>Atrinkite, tuos Kauno miesto dalyvius,  kurie išsprendė viską (suma=80) arba nieko (suma=0)</t>
  </si>
  <si>
    <t>Atrinkite tuos dalyvius, kurių taškai iš uždavinio 1 ir uždavinio 2 yra didesni už 0 ir yra iš Kauno miesto</t>
  </si>
  <si>
    <t>Nubrėžkite stulpelinę diagramą, kurioje būtų pavaizduota sumos pasiskirtymas pagal taškus</t>
  </si>
  <si>
    <t>Pašalinkite legendą</t>
  </si>
  <si>
    <t>Stulpelių viduryje pridėkite duomenų etiketę</t>
  </si>
  <si>
    <t>Pridėkite diagramos pavadinimą "Rezultatai"</t>
  </si>
  <si>
    <t>Diagramos kairysis viršutinis kampas turi būti L22 langelyje</t>
  </si>
  <si>
    <t>Diagramos kairysis viršutinis kampas turi būti B22 langelyje</t>
  </si>
  <si>
    <t>Nubrėžkite skritulinę diagramą, kurioje būtų pavaizduota sumos pasiskirtymas pagal taškus</t>
  </si>
  <si>
    <t>Lukšių diagramos daliai parinkite geltoną užpildo spalvą</t>
  </si>
  <si>
    <t>y=sin(x)</t>
  </si>
  <si>
    <t>y=|x|</t>
  </si>
  <si>
    <t>Nubrėžkite funkcijos y=sin(x) grafiką</t>
  </si>
  <si>
    <t>Diagramos aukštį parinkite 5 cm, plotį 10 cm</t>
  </si>
  <si>
    <t>x ašį nustatykite nuo -360 iki 360, kas 90</t>
  </si>
  <si>
    <t>Nubrėžkite funkcijos y=|x| grafiką</t>
  </si>
  <si>
    <t>Parinkite žalią linijos spalvą</t>
  </si>
  <si>
    <t>Legendą ištrinkite</t>
  </si>
  <si>
    <t>Legendą pateikite grafiko apačioje</t>
  </si>
  <si>
    <t>Parinkite gulsčią puslapio padėtį</t>
  </si>
  <si>
    <t>Puslapinėje antraštėje, centre parašykite "Kartojimas"</t>
  </si>
  <si>
    <t>Puslapinėje poraštėje dešinėje įterkite puslapio nr</t>
  </si>
  <si>
    <t>Puslapinėje poraštėje kairėje įterpkite datą</t>
  </si>
  <si>
    <t>Skaičius pavaizduotas šimtųjų tikslumu</t>
  </si>
  <si>
    <r>
      <t xml:space="preserve">Matematinės formulės ir trigonometrinės funkcijos </t>
    </r>
    <r>
      <rPr>
        <b/>
        <sz val="11"/>
        <color rgb="FFFF0000"/>
        <rFont val="Calibri"/>
        <family val="2"/>
        <charset val="186"/>
        <scheme val="minor"/>
      </rPr>
      <t>abs, sqrt, sin, cos, pi, round, roundup, rounddown, trunc, int</t>
    </r>
  </si>
  <si>
    <t>Skaičius 1 nelygus 5
(taip/ne)</t>
  </si>
  <si>
    <t>Parašykite reikiamas funkcijas žemiau pateiktose lentelėse, pasitikrinkite atsakymus ir sprendimą (sprendimas galimas ir kitoks)</t>
  </si>
  <si>
    <t>kiekbloke B9:B20</t>
  </si>
  <si>
    <t>konstanta</t>
  </si>
  <si>
    <t>skaičius</t>
  </si>
  <si>
    <t>skaičius * konstanta</t>
  </si>
  <si>
    <t>Daugybos lentelė</t>
  </si>
  <si>
    <t xml:space="preserve"> į F12 laukelį parašykite vieną formulę, kurią nukopijuokite į kitus laukelius</t>
  </si>
  <si>
    <t>Pridėkite duomenų etiketę, kurioje turi būti kategorijos pavadinimas ir procentinė reikšmė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</si>
</sst>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m/d/yyyy;@"/>
  </numFmts>
  <fonts count="10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vertAlign val="superscript"/>
      <sz val="11"/>
      <color theme="1"/>
      <name val="Calibri"/>
      <family val="2"/>
      <charset val="186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186"/>
    </font>
    <font>
      <u/>
      <sz val="11"/>
      <color theme="10"/>
      <name val="Calibri"/>
      <family val="2"/>
      <charset val="186"/>
      <scheme val="minor"/>
    </font>
    <font>
      <b/>
      <sz val="11"/>
      <color theme="1"/>
      <name val="Liberation Sans"/>
      <charset val="186"/>
    </font>
    <font>
      <b/>
      <sz val="11"/>
      <color rgb="FFFF0000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right" indent="1"/>
    </xf>
    <xf numFmtId="0" fontId="0" fillId="2" borderId="0" xfId="0" applyFill="1" applyAlignment="1">
      <alignment horizontal="right"/>
    </xf>
    <xf numFmtId="2" fontId="0" fillId="0" borderId="1" xfId="0" applyNumberFormat="1" applyBorder="1"/>
    <xf numFmtId="14" fontId="0" fillId="0" borderId="1" xfId="0" applyNumberFormat="1" applyBorder="1"/>
    <xf numFmtId="0" fontId="6" fillId="0" borderId="0" xfId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0" fillId="2" borderId="5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8" fontId="0" fillId="0" borderId="1" xfId="0" applyNumberFormat="1" applyBorder="1"/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Rezultatai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'2.6'!$E$8:$E$14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3</c:v>
                </c:pt>
                <c:pt idx="3">
                  <c:v>77</c:v>
                </c:pt>
                <c:pt idx="4">
                  <c:v>0</c:v>
                </c:pt>
                <c:pt idx="5">
                  <c:v>80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40DF-B334-9A701FDF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31280"/>
        <c:axId val="636432920"/>
      </c:barChart>
      <c:catAx>
        <c:axId val="63643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32920"/>
        <c:crosses val="autoZero"/>
        <c:auto val="1"/>
        <c:lblAlgn val="ctr"/>
        <c:lblOffset val="100"/>
        <c:noMultiLvlLbl val="0"/>
      </c:catAx>
      <c:valAx>
        <c:axId val="6364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C6-42CE-97D1-F7447249B5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'2.6'!$B$8:$B$14</c:f>
              <c:strCache>
                <c:ptCount val="7"/>
                <c:pt idx="0">
                  <c:v>Klaipėda</c:v>
                </c:pt>
                <c:pt idx="1">
                  <c:v>Vilnius</c:v>
                </c:pt>
                <c:pt idx="2">
                  <c:v>Kaunas</c:v>
                </c:pt>
                <c:pt idx="3">
                  <c:v>Ignalina</c:v>
                </c:pt>
                <c:pt idx="4">
                  <c:v>Marijampolė</c:v>
                </c:pt>
                <c:pt idx="5">
                  <c:v>Lukšiai</c:v>
                </c:pt>
                <c:pt idx="6">
                  <c:v>Kaišiadorys</c:v>
                </c:pt>
              </c:strCache>
            </c:strRef>
          </c:cat>
          <c:val>
            <c:numRef>
              <c:f>'2.6'!$E$8:$E$14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3</c:v>
                </c:pt>
                <c:pt idx="3">
                  <c:v>77</c:v>
                </c:pt>
                <c:pt idx="4">
                  <c:v>0</c:v>
                </c:pt>
                <c:pt idx="5">
                  <c:v>80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6-42CE-97D1-F7447249B5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'2.6 (2)'!$B$13:$B$21</c:f>
              <c:numCache>
                <c:formatCode>General</c:formatCode>
                <c:ptCount val="9"/>
                <c:pt idx="0">
                  <c:v>-360</c:v>
                </c:pt>
                <c:pt idx="1">
                  <c:v>-270</c:v>
                </c:pt>
                <c:pt idx="2">
                  <c:v>-180</c:v>
                </c:pt>
                <c:pt idx="3">
                  <c:v>-90</c:v>
                </c:pt>
                <c:pt idx="4">
                  <c:v>0</c:v>
                </c:pt>
                <c:pt idx="5">
                  <c:v>90</c:v>
                </c:pt>
                <c:pt idx="6">
                  <c:v>180</c:v>
                </c:pt>
                <c:pt idx="7">
                  <c:v>270</c:v>
                </c:pt>
                <c:pt idx="8">
                  <c:v>360</c:v>
                </c:pt>
              </c:numCache>
            </c:numRef>
          </c:xVal>
          <c:yVal>
            <c:numRef>
              <c:f>'2.6 (2)'!$C$13:$C$21</c:f>
              <c:numCache>
                <c:formatCode>0.00</c:formatCode>
                <c:ptCount val="9"/>
                <c:pt idx="0">
                  <c:v>2.45029690981724E-16</c:v>
                </c:pt>
                <c:pt idx="1">
                  <c:v>1</c:v>
                </c:pt>
                <c:pt idx="2">
                  <c:v>-1.22514845490862E-16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1.22514845490862E-16</c:v>
                </c:pt>
                <c:pt idx="7">
                  <c:v>-1</c:v>
                </c:pt>
                <c:pt idx="8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3-4B8C-9355-CA966BFA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56600"/>
        <c:axId val="674553648"/>
      </c:scatterChart>
      <c:valAx>
        <c:axId val="674556600"/>
        <c:scaling>
          <c:orientation val="minMax"/>
          <c:max val="360"/>
          <c:min val="-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53648"/>
        <c:crosses val="autoZero"/>
        <c:crossBetween val="midCat"/>
        <c:majorUnit val="90"/>
      </c:valAx>
      <c:valAx>
        <c:axId val="674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'2.6 (2)'!$H$12</c:f>
              <c:strCache>
                <c:ptCount val="1"/>
                <c:pt idx="0">
                  <c:v>y=|x|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'2.6 (2)'!$G$13:$G$21</c:f>
              <c:numCache>
                <c:formatCode>General</c:formatCode>
                <c:ptCount val="9"/>
                <c:pt idx="0">
                  <c:v>-360</c:v>
                </c:pt>
                <c:pt idx="1">
                  <c:v>-270</c:v>
                </c:pt>
                <c:pt idx="2">
                  <c:v>-180</c:v>
                </c:pt>
                <c:pt idx="3">
                  <c:v>-90</c:v>
                </c:pt>
                <c:pt idx="4">
                  <c:v>0</c:v>
                </c:pt>
                <c:pt idx="5">
                  <c:v>90</c:v>
                </c:pt>
                <c:pt idx="6">
                  <c:v>180</c:v>
                </c:pt>
                <c:pt idx="7">
                  <c:v>270</c:v>
                </c:pt>
                <c:pt idx="8">
                  <c:v>360</c:v>
                </c:pt>
              </c:numCache>
            </c:numRef>
          </c:xVal>
          <c:yVal>
            <c:numRef>
              <c:f>'2.6 (2)'!$H$13:$H$21</c:f>
              <c:numCache>
                <c:formatCode>General</c:formatCode>
                <c:ptCount val="9"/>
                <c:pt idx="0">
                  <c:v>360</c:v>
                </c:pt>
                <c:pt idx="1">
                  <c:v>270</c:v>
                </c:pt>
                <c:pt idx="2">
                  <c:v>180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  <c:pt idx="6">
                  <c:v>180</c:v>
                </c:pt>
                <c:pt idx="7">
                  <c:v>270</c:v>
                </c:pt>
                <c:pt idx="8">
                  <c:v>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7-445E-9FD7-13500EBF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56600"/>
        <c:axId val="674558568"/>
      </c:scatterChart>
      <c:valAx>
        <c:axId val="6745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58568"/>
        <c:crosses val="autoZero"/>
        <c:crossBetween val="midCat"/>
      </c:valAx>
      <c:valAx>
        <c:axId val="6745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5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20</xdr:row>
      <xdr:rowOff>9525</xdr:rowOff>
    </xdr:from>
    <xdr:to>
      <xdr:col>11</xdr:col>
      <xdr:colOff>100853</xdr:colOff>
      <xdr:row>35</xdr:row>
      <xdr:rowOff>56787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681"/>
        <a:stretch/>
      </xdr:blipFill>
      <xdr:spPr>
        <a:xfrm>
          <a:off x="504825" y="4200525"/>
          <a:ext cx="5893734" cy="2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123265</xdr:colOff>
      <xdr:row>20</xdr:row>
      <xdr:rowOff>22410</xdr:rowOff>
    </xdr:from>
    <xdr:to>
      <xdr:col>18</xdr:col>
      <xdr:colOff>163674</xdr:colOff>
      <xdr:row>29</xdr:row>
      <xdr:rowOff>89645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0971" y="4213410"/>
          <a:ext cx="6046762" cy="1781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7</xdr:row>
      <xdr:rowOff>47625</xdr:rowOff>
    </xdr:from>
    <xdr:to>
      <xdr:col>13</xdr:col>
      <xdr:colOff>9207</xdr:colOff>
      <xdr:row>24</xdr:row>
      <xdr:rowOff>142458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381125"/>
          <a:ext cx="2542857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21</xdr:row>
      <xdr:rowOff>47625</xdr:rowOff>
    </xdr:from>
    <xdr:to>
      <xdr:col>8</xdr:col>
      <xdr:colOff>104159</xdr:colOff>
      <xdr:row>35</xdr:row>
      <xdr:rowOff>9197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3857625"/>
          <a:ext cx="4933334" cy="26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847725</xdr:colOff>
      <xdr:row>36</xdr:row>
      <xdr:rowOff>38100</xdr:rowOff>
    </xdr:from>
    <xdr:to>
      <xdr:col>10</xdr:col>
      <xdr:colOff>208792</xdr:colOff>
      <xdr:row>48</xdr:row>
      <xdr:rowOff>180672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705600"/>
          <a:ext cx="6066667" cy="2428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15</xdr:row>
      <xdr:rowOff>9525</xdr:rowOff>
    </xdr:from>
    <xdr:to>
      <xdr:col>8</xdr:col>
      <xdr:colOff>113528</xdr:colOff>
      <xdr:row>24</xdr:row>
      <xdr:rowOff>18835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3057525"/>
          <a:ext cx="6180953" cy="1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232833</xdr:colOff>
      <xdr:row>42</xdr:row>
      <xdr:rowOff>169334</xdr:rowOff>
    </xdr:from>
    <xdr:to>
      <xdr:col>15</xdr:col>
      <xdr:colOff>66393</xdr:colOff>
      <xdr:row>50</xdr:row>
      <xdr:rowOff>188191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833" y="8551334"/>
          <a:ext cx="10723810" cy="15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23</xdr:row>
      <xdr:rowOff>28575</xdr:rowOff>
    </xdr:from>
    <xdr:to>
      <xdr:col>10</xdr:col>
      <xdr:colOff>484968</xdr:colOff>
      <xdr:row>38</xdr:row>
      <xdr:rowOff>190123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10075"/>
          <a:ext cx="6457143" cy="3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16</xdr:col>
      <xdr:colOff>84455</xdr:colOff>
      <xdr:row>58</xdr:row>
      <xdr:rowOff>47265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20075"/>
          <a:ext cx="10161905" cy="28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21</xdr:row>
      <xdr:rowOff>14287</xdr:rowOff>
    </xdr:from>
    <xdr:to>
      <xdr:col>8</xdr:col>
      <xdr:colOff>209550</xdr:colOff>
      <xdr:row>35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52AB2-6BD1-4C52-AA15-58AC409AE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21</xdr:row>
      <xdr:rowOff>52387</xdr:rowOff>
    </xdr:from>
    <xdr:to>
      <xdr:col>18</xdr:col>
      <xdr:colOff>328612</xdr:colOff>
      <xdr:row>35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09068-4338-4DEF-BCD5-878ACE9E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22</xdr:row>
      <xdr:rowOff>61912</xdr:rowOff>
    </xdr:from>
    <xdr:to>
      <xdr:col>6</xdr:col>
      <xdr:colOff>380550</xdr:colOff>
      <xdr:row>31</xdr:row>
      <xdr:rowOff>147412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5E1EB-E2EB-444C-93FC-4EB1083D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11</xdr:row>
      <xdr:rowOff>100012</xdr:rowOff>
    </xdr:from>
    <xdr:to>
      <xdr:col>15</xdr:col>
      <xdr:colOff>451987</xdr:colOff>
      <xdr:row>20</xdr:row>
      <xdr:rowOff>185512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CF166-0D9C-4B79-96B0-621CB4FFE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nec.lt/failai/5817_IT_BE_programa_patvirtinta_2016_m_sausio_7_d.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nec.lt/failai/5817_IT_BE_programa_patvirtinta_2016_m_sausio_7_d.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0"/>
  <sheetViews>
    <sheetView zoomScale="85" zoomScaleNormal="85" workbookViewId="0">
      <selection activeCell="O34" sqref="O34"/>
    </sheetView>
  </sheetViews>
  <sheetFormatPr defaultRowHeight="15"/>
  <cols>
    <col min="3" max="3" width="11.5703125" customWidth="1"/>
    <col min="5" max="5" width="2.5703125" customWidth="1"/>
    <col min="7" max="7" width="9.5703125" bestFit="1" customWidth="1"/>
    <col min="8" max="9" width="10.5703125" customWidth="1"/>
    <col min="10" max="10" width="2.5703125" customWidth="1"/>
    <col min="11" max="11" width="10.7109375" customWidth="1"/>
    <col min="12" max="12" width="2.5703125" customWidth="1"/>
    <col min="14" max="16" width="12.5703125" customWidth="1"/>
    <col min="17" max="17" width="16.42578125" customWidth="1"/>
    <col min="18" max="18" width="24.140625" customWidth="1"/>
  </cols>
  <sheetData>
    <row r="1" spans="2:18">
      <c r="B1" s="19" t="s">
        <v>32</v>
      </c>
    </row>
    <row r="2" spans="2:18">
      <c r="B2" t="s">
        <v>2</v>
      </c>
    </row>
    <row r="3" spans="2:18">
      <c r="B3" t="s">
        <v>0</v>
      </c>
    </row>
    <row r="4" spans="2:18">
      <c r="B4" t="s">
        <v>1</v>
      </c>
    </row>
    <row r="6" spans="2:18">
      <c r="B6" s="25" t="s">
        <v>145</v>
      </c>
    </row>
    <row r="7" spans="2:18">
      <c r="B7" s="29" t="s">
        <v>147</v>
      </c>
    </row>
    <row r="9" spans="2:18" ht="45">
      <c r="B9" s="6" t="s">
        <v>3</v>
      </c>
      <c r="C9" s="11" t="s">
        <v>15</v>
      </c>
      <c r="D9" s="6" t="s">
        <v>4</v>
      </c>
      <c r="E9" s="5"/>
      <c r="F9" s="6" t="s">
        <v>5</v>
      </c>
      <c r="G9" s="6" t="s">
        <v>6</v>
      </c>
      <c r="H9" s="6" t="s">
        <v>7</v>
      </c>
      <c r="I9" s="6" t="s">
        <v>8</v>
      </c>
      <c r="J9" s="5"/>
      <c r="K9" s="6" t="s">
        <v>9</v>
      </c>
      <c r="M9" s="7" t="s">
        <v>10</v>
      </c>
      <c r="N9" s="8" t="s">
        <v>11</v>
      </c>
      <c r="O9" s="7" t="s">
        <v>12</v>
      </c>
      <c r="P9" s="8" t="s">
        <v>13</v>
      </c>
      <c r="Q9" s="7" t="s">
        <v>144</v>
      </c>
      <c r="R9" s="8" t="s">
        <v>14</v>
      </c>
    </row>
    <row r="10" spans="2:18">
      <c r="B10" s="9">
        <v>-5</v>
      </c>
      <c r="C10" s="26"/>
      <c r="D10" s="2">
        <f>ABS(B10*B10+B10*B10*B10)</f>
        <v>100</v>
      </c>
      <c r="F10" s="9">
        <v>360</v>
      </c>
      <c r="G10" s="28">
        <f>RADIANS(F10)</f>
        <v>6.2831853071795862</v>
      </c>
      <c r="H10" s="28">
        <f>SIN(G10)</f>
        <v>-2.45029690981724E-16</v>
      </c>
      <c r="I10" s="28">
        <f>COS(G10)</f>
        <v>1</v>
      </c>
      <c r="K10" s="3">
        <f>PI()</f>
        <v>3.1415926535897931</v>
      </c>
      <c r="M10" s="10">
        <v>-12.666700000000001</v>
      </c>
      <c r="N10" s="3">
        <f>ROUND(M10,2)</f>
        <v>-12.67</v>
      </c>
      <c r="O10" s="3">
        <f>ROUND(N10,-1)</f>
        <v>-10</v>
      </c>
      <c r="P10" s="3">
        <f>TRUNC(M10,0)</f>
        <v>-12</v>
      </c>
      <c r="Q10" s="17">
        <f>M10</f>
        <v>-12.666700000000001</v>
      </c>
      <c r="R10" s="17">
        <f>INT(M10)</f>
        <v>-13</v>
      </c>
    </row>
    <row r="11" spans="2:18">
      <c r="B11" s="9">
        <v>-4</v>
      </c>
      <c r="C11" s="26"/>
      <c r="D11" s="2">
        <f t="shared" ref="D11:D20" si="0">ABS(B11*B11+B11*B11*B11)</f>
        <v>48</v>
      </c>
      <c r="F11" s="9">
        <v>270</v>
      </c>
      <c r="G11" s="28">
        <f t="shared" ref="G11:G18" si="1">RADIANS(F11)</f>
        <v>4.7123889803846897</v>
      </c>
      <c r="H11" s="28">
        <f t="shared" ref="H11:H18" si="2">SIN(G11)</f>
        <v>-1</v>
      </c>
      <c r="I11" s="28">
        <f t="shared" ref="I11:I18" si="3">COS(G11)</f>
        <v>-1.83772268236293E-16</v>
      </c>
      <c r="M11" s="10">
        <v>-13.122199999999999</v>
      </c>
      <c r="N11" s="3">
        <f t="shared" ref="N11:N14" si="4">ROUND(M11,2)</f>
        <v>-13.12</v>
      </c>
      <c r="O11" s="3">
        <f t="shared" ref="O11:O14" si="5">ROUND(N11,-1)</f>
        <v>-10</v>
      </c>
      <c r="P11" s="3">
        <f t="shared" ref="P11:P14" si="6">TRUNC(M11,0)</f>
        <v>-13</v>
      </c>
      <c r="Q11" s="17">
        <f t="shared" ref="Q11:Q14" si="7">M11</f>
        <v>-13.122199999999999</v>
      </c>
      <c r="R11" s="17">
        <f t="shared" ref="R11:R14" si="8">INT(M11)</f>
        <v>-14</v>
      </c>
    </row>
    <row r="12" spans="2:18">
      <c r="B12" s="9">
        <v>-3</v>
      </c>
      <c r="C12" s="26"/>
      <c r="D12" s="2">
        <f t="shared" si="0"/>
        <v>18</v>
      </c>
      <c r="F12" s="9">
        <v>180</v>
      </c>
      <c r="G12" s="28">
        <f t="shared" si="1"/>
        <v>3.1415926535897931</v>
      </c>
      <c r="H12" s="28">
        <f t="shared" si="2"/>
        <v>1.22514845490862E-16</v>
      </c>
      <c r="I12" s="28">
        <f t="shared" si="3"/>
        <v>-1</v>
      </c>
      <c r="M12" s="10">
        <v>145</v>
      </c>
      <c r="N12" s="3">
        <f t="shared" si="4"/>
        <v>145</v>
      </c>
      <c r="O12" s="3">
        <f t="shared" si="5"/>
        <v>150</v>
      </c>
      <c r="P12" s="3">
        <f t="shared" si="6"/>
        <v>145</v>
      </c>
      <c r="Q12" s="17">
        <f t="shared" si="7"/>
        <v>145</v>
      </c>
      <c r="R12" s="17">
        <f t="shared" si="8"/>
        <v>145</v>
      </c>
    </row>
    <row r="13" spans="2:18">
      <c r="B13" s="9">
        <v>-2</v>
      </c>
      <c r="C13" s="26"/>
      <c r="D13" s="2">
        <f t="shared" si="0"/>
        <v>4</v>
      </c>
      <c r="F13" s="9">
        <v>90</v>
      </c>
      <c r="G13" s="28">
        <f t="shared" si="1"/>
        <v>1.5707963267948966</v>
      </c>
      <c r="H13" s="28">
        <f t="shared" si="2"/>
        <v>1</v>
      </c>
      <c r="I13" s="28">
        <f t="shared" si="3"/>
        <v>6.1257422745431001E-17</v>
      </c>
      <c r="M13" s="10">
        <v>159</v>
      </c>
      <c r="N13" s="3">
        <f t="shared" si="4"/>
        <v>159</v>
      </c>
      <c r="O13" s="3">
        <f t="shared" si="5"/>
        <v>160</v>
      </c>
      <c r="P13" s="3">
        <f t="shared" si="6"/>
        <v>159</v>
      </c>
      <c r="Q13" s="17">
        <f t="shared" si="7"/>
        <v>159</v>
      </c>
      <c r="R13" s="17">
        <f t="shared" si="8"/>
        <v>159</v>
      </c>
    </row>
    <row r="14" spans="2:18">
      <c r="B14" s="9">
        <v>-1</v>
      </c>
      <c r="C14" s="26"/>
      <c r="D14" s="2">
        <f t="shared" si="0"/>
        <v>0</v>
      </c>
      <c r="F14" s="9">
        <v>0</v>
      </c>
      <c r="G14" s="28">
        <f t="shared" si="1"/>
        <v>0</v>
      </c>
      <c r="H14" s="28">
        <f t="shared" si="2"/>
        <v>0</v>
      </c>
      <c r="I14" s="28">
        <f t="shared" si="3"/>
        <v>1</v>
      </c>
      <c r="M14" s="10">
        <v>132.44999999999999</v>
      </c>
      <c r="N14" s="3">
        <f t="shared" si="4"/>
        <v>132.44999999999999</v>
      </c>
      <c r="O14" s="3">
        <f t="shared" si="5"/>
        <v>130</v>
      </c>
      <c r="P14" s="3">
        <f t="shared" si="6"/>
        <v>132</v>
      </c>
      <c r="Q14" s="17">
        <f t="shared" si="7"/>
        <v>132.44999999999999</v>
      </c>
      <c r="R14" s="17">
        <f t="shared" si="8"/>
        <v>132</v>
      </c>
    </row>
    <row r="15" spans="2:18">
      <c r="B15" s="9">
        <v>0</v>
      </c>
      <c r="C15" s="27">
        <f>SQRT(B15)</f>
        <v>0</v>
      </c>
      <c r="D15" s="2">
        <f t="shared" si="0"/>
        <v>0</v>
      </c>
      <c r="F15" s="9">
        <v>-90</v>
      </c>
      <c r="G15" s="28">
        <f t="shared" si="1"/>
        <v>-1.5707963267948966</v>
      </c>
      <c r="H15" s="28">
        <f t="shared" si="2"/>
        <v>-1</v>
      </c>
      <c r="I15" s="28">
        <f t="shared" si="3"/>
        <v>6.1257422745431001E-17</v>
      </c>
    </row>
    <row r="16" spans="2:18">
      <c r="B16" s="9">
        <v>1</v>
      </c>
      <c r="C16" s="27">
        <f t="shared" ref="C16:C20" si="9">SQRT(B16)</f>
        <v>1</v>
      </c>
      <c r="D16" s="2">
        <f t="shared" si="0"/>
        <v>2</v>
      </c>
      <c r="F16" s="9">
        <v>-180</v>
      </c>
      <c r="G16" s="28">
        <f t="shared" si="1"/>
        <v>-3.1415926535897931</v>
      </c>
      <c r="H16" s="28">
        <f t="shared" si="2"/>
        <v>-1.22514845490862E-16</v>
      </c>
      <c r="I16" s="28">
        <f t="shared" si="3"/>
        <v>-1</v>
      </c>
    </row>
    <row r="17" spans="2:9">
      <c r="B17" s="9">
        <v>2</v>
      </c>
      <c r="C17" s="27">
        <f t="shared" si="9"/>
        <v>1.4142135623730951</v>
      </c>
      <c r="D17" s="2">
        <f t="shared" si="0"/>
        <v>12</v>
      </c>
      <c r="F17" s="9">
        <v>-270</v>
      </c>
      <c r="G17" s="28">
        <f t="shared" si="1"/>
        <v>-4.7123889803846897</v>
      </c>
      <c r="H17" s="28">
        <f t="shared" si="2"/>
        <v>1</v>
      </c>
      <c r="I17" s="28">
        <f t="shared" si="3"/>
        <v>-1.83772268236293E-16</v>
      </c>
    </row>
    <row r="18" spans="2:9">
      <c r="B18" s="9">
        <v>3</v>
      </c>
      <c r="C18" s="27">
        <f t="shared" si="9"/>
        <v>1.7320508075688772</v>
      </c>
      <c r="D18" s="2">
        <f t="shared" si="0"/>
        <v>36</v>
      </c>
      <c r="F18" s="9">
        <v>-360</v>
      </c>
      <c r="G18" s="28">
        <f t="shared" si="1"/>
        <v>-6.2831853071795862</v>
      </c>
      <c r="H18" s="28">
        <f t="shared" si="2"/>
        <v>2.45029690981724E-16</v>
      </c>
      <c r="I18" s="28">
        <f t="shared" si="3"/>
        <v>1</v>
      </c>
    </row>
    <row r="19" spans="2:9">
      <c r="B19" s="9">
        <v>4</v>
      </c>
      <c r="C19" s="27">
        <f t="shared" si="9"/>
        <v>2</v>
      </c>
      <c r="D19" s="2">
        <f t="shared" si="0"/>
        <v>80</v>
      </c>
    </row>
    <row r="20" spans="2:9">
      <c r="B20" s="9">
        <v>5</v>
      </c>
      <c r="C20" s="27">
        <f t="shared" si="9"/>
        <v>2.2360679774997898</v>
      </c>
      <c r="D20" s="2">
        <f t="shared" si="0"/>
        <v>150</v>
      </c>
    </row>
  </sheetData>
  <hyperlinks>
    <hyperlink ref="B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21"/>
  <sheetViews>
    <sheetView workbookViewId="0">
      <selection activeCell="O9" sqref="O9"/>
    </sheetView>
  </sheetViews>
  <sheetFormatPr defaultRowHeight="15"/>
  <cols>
    <col min="2" max="2" width="14.7109375" customWidth="1"/>
    <col min="3" max="3" width="11.28515625" bestFit="1" customWidth="1"/>
    <col min="6" max="6" width="4.85546875" customWidth="1"/>
    <col min="11" max="11" width="5.28515625" customWidth="1"/>
  </cols>
  <sheetData>
    <row r="1" spans="2:8">
      <c r="B1" s="19" t="s">
        <v>32</v>
      </c>
    </row>
    <row r="2" spans="2:8">
      <c r="B2" t="s">
        <v>67</v>
      </c>
    </row>
    <row r="3" spans="2:8">
      <c r="B3" t="s">
        <v>68</v>
      </c>
    </row>
    <row r="4" spans="2:8">
      <c r="B4" t="s">
        <v>69</v>
      </c>
    </row>
    <row r="5" spans="2:8">
      <c r="B5" t="s">
        <v>70</v>
      </c>
    </row>
    <row r="7" spans="2:8">
      <c r="B7" t="s">
        <v>133</v>
      </c>
      <c r="G7" t="s">
        <v>136</v>
      </c>
    </row>
    <row r="8" spans="2:8">
      <c r="B8" t="s">
        <v>134</v>
      </c>
      <c r="G8" t="s">
        <v>134</v>
      </c>
    </row>
    <row r="9" spans="2:8">
      <c r="B9" t="s">
        <v>135</v>
      </c>
      <c r="G9" t="s">
        <v>137</v>
      </c>
    </row>
    <row r="10" spans="2:8">
      <c r="B10" t="s">
        <v>138</v>
      </c>
      <c r="G10" t="s">
        <v>139</v>
      </c>
    </row>
    <row r="12" spans="2:8">
      <c r="B12" s="9" t="s">
        <v>3</v>
      </c>
      <c r="C12" s="9" t="s">
        <v>131</v>
      </c>
      <c r="G12" s="9" t="s">
        <v>3</v>
      </c>
      <c r="H12" s="9" t="s">
        <v>132</v>
      </c>
    </row>
    <row r="13" spans="2:8">
      <c r="B13" s="9">
        <v>-360</v>
      </c>
      <c r="C13" s="24">
        <f>SIN(RADIANS(B13))</f>
        <v>2.45029690981724E-16</v>
      </c>
      <c r="G13" s="9">
        <v>-360</v>
      </c>
      <c r="H13" s="2">
        <f>ABS(G13)</f>
        <v>360</v>
      </c>
    </row>
    <row r="14" spans="2:8">
      <c r="B14" s="9">
        <v>-270</v>
      </c>
      <c r="C14" s="24">
        <f t="shared" ref="C14:C21" si="0">SIN(RADIANS(B14))</f>
        <v>1</v>
      </c>
      <c r="G14" s="9">
        <v>-270</v>
      </c>
      <c r="H14" s="2">
        <f t="shared" ref="H14:H21" si="1">ABS(G14)</f>
        <v>270</v>
      </c>
    </row>
    <row r="15" spans="2:8">
      <c r="B15" s="9">
        <v>-180</v>
      </c>
      <c r="C15" s="24">
        <f t="shared" si="0"/>
        <v>-1.22514845490862E-16</v>
      </c>
      <c r="G15" s="9">
        <v>-180</v>
      </c>
      <c r="H15" s="2">
        <f t="shared" si="1"/>
        <v>180</v>
      </c>
    </row>
    <row r="16" spans="2:8">
      <c r="B16" s="9">
        <v>-90</v>
      </c>
      <c r="C16" s="24">
        <f t="shared" si="0"/>
        <v>-1</v>
      </c>
      <c r="G16" s="9">
        <v>-90</v>
      </c>
      <c r="H16" s="2">
        <f t="shared" si="1"/>
        <v>90</v>
      </c>
    </row>
    <row r="17" spans="2:8">
      <c r="B17" s="9">
        <v>0</v>
      </c>
      <c r="C17" s="24">
        <f t="shared" si="0"/>
        <v>0</v>
      </c>
      <c r="G17" s="9">
        <v>0</v>
      </c>
      <c r="H17" s="2">
        <f t="shared" si="1"/>
        <v>0</v>
      </c>
    </row>
    <row r="18" spans="2:8">
      <c r="B18" s="9">
        <v>90</v>
      </c>
      <c r="C18" s="24">
        <f t="shared" si="0"/>
        <v>1</v>
      </c>
      <c r="G18" s="9">
        <v>90</v>
      </c>
      <c r="H18" s="2">
        <f t="shared" si="1"/>
        <v>90</v>
      </c>
    </row>
    <row r="19" spans="2:8">
      <c r="B19" s="9">
        <v>180</v>
      </c>
      <c r="C19" s="24">
        <f t="shared" si="0"/>
        <v>1.22514845490862E-16</v>
      </c>
      <c r="G19" s="9">
        <v>180</v>
      </c>
      <c r="H19" s="2">
        <f t="shared" si="1"/>
        <v>180</v>
      </c>
    </row>
    <row r="20" spans="2:8">
      <c r="B20" s="9">
        <v>270</v>
      </c>
      <c r="C20" s="24">
        <f t="shared" si="0"/>
        <v>-1</v>
      </c>
      <c r="G20" s="9">
        <v>270</v>
      </c>
      <c r="H20" s="2">
        <f t="shared" si="1"/>
        <v>270</v>
      </c>
    </row>
    <row r="21" spans="2:8">
      <c r="B21" s="9">
        <v>360</v>
      </c>
      <c r="C21" s="24">
        <f t="shared" si="0"/>
        <v>-2.45029690981724E-16</v>
      </c>
      <c r="G21" s="9">
        <v>360</v>
      </c>
      <c r="H21" s="2">
        <f t="shared" si="1"/>
        <v>360</v>
      </c>
    </row>
  </sheetData>
  <hyperlinks>
    <hyperlink ref="B1" r:id="rId1" xr:uid="{00000000-0004-0000-0900-00000000000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11"/>
  <sheetViews>
    <sheetView zoomScaleNormal="100" workbookViewId="0">
      <selection activeCell="E8" sqref="E8"/>
    </sheetView>
  </sheetViews>
  <sheetFormatPr defaultRowHeight="15"/>
  <sheetData>
    <row r="1" spans="2:2">
      <c r="B1" s="19" t="s">
        <v>32</v>
      </c>
    </row>
    <row r="2" spans="2:2">
      <c r="B2" t="s">
        <v>71</v>
      </c>
    </row>
    <row r="3" spans="2:2">
      <c r="B3" t="s">
        <v>72</v>
      </c>
    </row>
    <row r="4" spans="2:2">
      <c r="B4" t="s">
        <v>73</v>
      </c>
    </row>
    <row r="5" spans="2:2">
      <c r="B5" t="s">
        <v>74</v>
      </c>
    </row>
    <row r="8" spans="2:2">
      <c r="B8" t="s">
        <v>140</v>
      </c>
    </row>
    <row r="9" spans="2:2">
      <c r="B9" t="s">
        <v>141</v>
      </c>
    </row>
    <row r="10" spans="2:2">
      <c r="B10" t="s">
        <v>142</v>
      </c>
    </row>
    <row r="11" spans="2:2">
      <c r="B11" t="s">
        <v>143</v>
      </c>
    </row>
  </sheetData>
  <hyperlinks>
    <hyperlink ref="B1" r:id="rId1" xr:uid="{00000000-0004-0000-0A00-000000000000}"/>
  </hyperlinks>
  <pageMargins left="0.7" right="0.7" top="0.75" bottom="0.75" header="0.3" footer="0.3"/>
  <pageSetup paperSize="9" orientation="portrait" r:id="rId2"/>
  <headerFooter>
    <oddHeader>&amp;CKartojimas</oddHeader>
    <oddFooter>&amp;L&amp;D&amp;R&amp;P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3"/>
  <sheetViews>
    <sheetView workbookViewId="0">
      <selection activeCell="E27" sqref="E27"/>
    </sheetView>
  </sheetViews>
  <sheetFormatPr defaultRowHeight="15"/>
  <cols>
    <col min="3" max="3" width="11.5703125" customWidth="1"/>
    <col min="5" max="5" width="2.5703125" customWidth="1"/>
    <col min="6" max="6" width="17.7109375" bestFit="1" customWidth="1"/>
    <col min="10" max="10" width="2.5703125" customWidth="1"/>
    <col min="11" max="11" width="10.7109375" customWidth="1"/>
    <col min="12" max="12" width="2.5703125" customWidth="1"/>
    <col min="14" max="17" width="12.5703125" customWidth="1"/>
    <col min="18" max="18" width="24.140625" customWidth="1"/>
  </cols>
  <sheetData>
    <row r="1" spans="2:7">
      <c r="B1" s="19" t="s">
        <v>32</v>
      </c>
    </row>
    <row r="2" spans="2:7">
      <c r="B2" t="s">
        <v>2</v>
      </c>
    </row>
    <row r="3" spans="2:7">
      <c r="B3" t="s">
        <v>0</v>
      </c>
    </row>
    <row r="4" spans="2:7">
      <c r="B4" t="s">
        <v>1</v>
      </c>
    </row>
    <row r="6" spans="2:7">
      <c r="B6" t="s">
        <v>16</v>
      </c>
    </row>
    <row r="7" spans="2:7">
      <c r="B7" s="29" t="s">
        <v>147</v>
      </c>
    </row>
    <row r="8" spans="2:7">
      <c r="B8" s="29"/>
    </row>
    <row r="9" spans="2:7">
      <c r="B9" s="6" t="s">
        <v>29</v>
      </c>
      <c r="C9" s="6" t="s">
        <v>3</v>
      </c>
      <c r="F9" s="12" t="s">
        <v>17</v>
      </c>
      <c r="G9" s="3">
        <f>SUM(C10:C20)</f>
        <v>0</v>
      </c>
    </row>
    <row r="10" spans="2:7">
      <c r="B10" s="13">
        <v>5</v>
      </c>
      <c r="C10" s="9">
        <v>-5</v>
      </c>
      <c r="F10" s="12" t="s">
        <v>18</v>
      </c>
      <c r="G10" s="3">
        <f>MIN(C10:C20)</f>
        <v>-5</v>
      </c>
    </row>
    <row r="11" spans="2:7">
      <c r="B11" s="13">
        <v>-4</v>
      </c>
      <c r="C11" s="9">
        <v>-4</v>
      </c>
      <c r="F11" s="12" t="s">
        <v>19</v>
      </c>
      <c r="G11" s="3">
        <f>MAX(C10:C20)</f>
        <v>5</v>
      </c>
    </row>
    <row r="12" spans="2:7">
      <c r="B12" s="13"/>
      <c r="C12" s="9">
        <v>-3</v>
      </c>
      <c r="F12" s="12" t="s">
        <v>20</v>
      </c>
      <c r="G12" s="3">
        <f>AVERAGE(C10:C20)</f>
        <v>0</v>
      </c>
    </row>
    <row r="13" spans="2:7">
      <c r="B13" s="13"/>
      <c r="C13" s="9">
        <v>-2</v>
      </c>
    </row>
    <row r="14" spans="2:7">
      <c r="B14" s="13" t="s">
        <v>21</v>
      </c>
      <c r="C14" s="9">
        <v>-1</v>
      </c>
      <c r="F14" s="32" t="s">
        <v>148</v>
      </c>
      <c r="G14" s="33"/>
    </row>
    <row r="15" spans="2:7">
      <c r="B15" s="13" t="s">
        <v>22</v>
      </c>
      <c r="C15" s="9">
        <v>0</v>
      </c>
      <c r="F15" s="14" t="s">
        <v>23</v>
      </c>
      <c r="G15" s="3">
        <f>COUNT(B10:B20)</f>
        <v>5</v>
      </c>
    </row>
    <row r="16" spans="2:7">
      <c r="B16" s="13" t="s">
        <v>21</v>
      </c>
      <c r="C16" s="9">
        <v>1</v>
      </c>
      <c r="F16" s="14" t="s">
        <v>24</v>
      </c>
      <c r="G16" s="3">
        <f>COUNTA(B10:B20)</f>
        <v>8</v>
      </c>
    </row>
    <row r="17" spans="2:7">
      <c r="B17" s="13"/>
      <c r="C17" s="9">
        <v>2</v>
      </c>
      <c r="F17" s="14" t="s">
        <v>25</v>
      </c>
      <c r="G17" s="3">
        <f>COUNTBLANK(B10:B20)</f>
        <v>3</v>
      </c>
    </row>
    <row r="18" spans="2:7">
      <c r="B18" s="13">
        <v>10</v>
      </c>
      <c r="C18" s="9">
        <v>3</v>
      </c>
      <c r="F18" s="14" t="s">
        <v>26</v>
      </c>
      <c r="G18" s="3">
        <f>COUNTIF(B10:B20,"&gt;0")</f>
        <v>2</v>
      </c>
    </row>
    <row r="19" spans="2:7">
      <c r="B19" s="13">
        <v>-5</v>
      </c>
      <c r="C19" s="9">
        <v>4</v>
      </c>
      <c r="F19" s="14" t="s">
        <v>27</v>
      </c>
      <c r="G19" s="3">
        <f>COUNTIF(B10:B20, "b")</f>
        <v>2</v>
      </c>
    </row>
    <row r="20" spans="2:7">
      <c r="B20" s="13">
        <v>0</v>
      </c>
      <c r="C20" s="9">
        <v>5</v>
      </c>
    </row>
    <row r="21" spans="2:7">
      <c r="F21" s="15" t="s">
        <v>28</v>
      </c>
      <c r="G21" s="3">
        <f>SUMIF(C10:C20,"&gt;0",C10:C20)</f>
        <v>15</v>
      </c>
    </row>
    <row r="22" spans="2:7">
      <c r="F22" s="15" t="s">
        <v>30</v>
      </c>
      <c r="G22" s="3">
        <f>SUMIF(B10:B20,"b", C10:C20)</f>
        <v>0</v>
      </c>
    </row>
    <row r="23" spans="2:7">
      <c r="F23" s="15" t="s">
        <v>31</v>
      </c>
      <c r="G23" s="3">
        <f>SUMIF(B10:B20,"&gt;0",C10:C20)</f>
        <v>-2</v>
      </c>
    </row>
  </sheetData>
  <mergeCells count="1">
    <mergeCell ref="F14:G14"/>
  </mergeCells>
  <hyperlinks>
    <hyperlink ref="B1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0"/>
  <sheetViews>
    <sheetView tabSelected="1" topLeftCell="A7" workbookViewId="0">
      <selection activeCell="I16" sqref="I16"/>
    </sheetView>
  </sheetViews>
  <sheetFormatPr defaultRowHeight="15"/>
  <cols>
    <col min="1" max="1" width="13.28515625" customWidth="1"/>
    <col min="4" max="6" width="10.28515625" customWidth="1"/>
    <col min="8" max="8" width="10.7109375" bestFit="1" customWidth="1"/>
  </cols>
  <sheetData>
    <row r="1" spans="2:8">
      <c r="B1" s="19" t="s">
        <v>32</v>
      </c>
    </row>
    <row r="2" spans="2:8">
      <c r="B2" t="s">
        <v>2</v>
      </c>
    </row>
    <row r="3" spans="2:8">
      <c r="B3" t="s">
        <v>0</v>
      </c>
    </row>
    <row r="4" spans="2:8">
      <c r="B4" t="s">
        <v>1</v>
      </c>
    </row>
    <row r="6" spans="2:8">
      <c r="B6" t="s">
        <v>46</v>
      </c>
    </row>
    <row r="7" spans="2:8">
      <c r="B7" s="29" t="s">
        <v>147</v>
      </c>
    </row>
    <row r="8" spans="2:8">
      <c r="B8" s="29"/>
    </row>
    <row r="9" spans="2:8">
      <c r="C9" s="16" t="s">
        <v>33</v>
      </c>
      <c r="D9" s="18">
        <f ca="1">TODAY()</f>
        <v>44324</v>
      </c>
      <c r="G9" s="12" t="s">
        <v>42</v>
      </c>
      <c r="H9" s="12">
        <v>2019</v>
      </c>
    </row>
    <row r="10" spans="2:8">
      <c r="G10" s="12" t="s">
        <v>43</v>
      </c>
      <c r="H10" s="12">
        <v>12</v>
      </c>
    </row>
    <row r="11" spans="2:8">
      <c r="C11" s="16" t="s">
        <v>34</v>
      </c>
      <c r="D11" s="35">
        <f ca="1">YEAR(D9)</f>
        <v>2021</v>
      </c>
      <c r="G11" s="12" t="s">
        <v>44</v>
      </c>
      <c r="H11" s="12">
        <v>23</v>
      </c>
    </row>
    <row r="12" spans="2:8">
      <c r="C12" s="16" t="s">
        <v>35</v>
      </c>
      <c r="D12" s="3">
        <f ca="1">MONTH(D9)</f>
        <v>5</v>
      </c>
      <c r="G12" s="10" t="s">
        <v>45</v>
      </c>
      <c r="H12" s="34">
        <f>DATE(H9,H10,H11)</f>
        <v>43822</v>
      </c>
    </row>
    <row r="13" spans="2:8">
      <c r="C13" s="16" t="s">
        <v>36</v>
      </c>
      <c r="D13" s="3">
        <f ca="1">DAY(D9)</f>
        <v>8</v>
      </c>
    </row>
    <row r="14" spans="2:8">
      <c r="C14" s="16" t="s">
        <v>37</v>
      </c>
      <c r="D14" s="3">
        <f ca="1">WEEKDAY(D9)</f>
        <v>7</v>
      </c>
    </row>
    <row r="16" spans="2:8">
      <c r="D16" s="18">
        <v>42248</v>
      </c>
    </row>
    <row r="17" spans="2:4">
      <c r="B17" t="s">
        <v>38</v>
      </c>
    </row>
    <row r="18" spans="2:4">
      <c r="C18" s="16" t="s">
        <v>39</v>
      </c>
      <c r="D18" s="3">
        <f ca="1">DATEDIF(D16,D9,"y")</f>
        <v>5</v>
      </c>
    </row>
    <row r="19" spans="2:4">
      <c r="C19" s="16" t="s">
        <v>41</v>
      </c>
      <c r="D19" s="3">
        <f ca="1">DATEDIF(D16,D9,"m")</f>
        <v>68</v>
      </c>
    </row>
    <row r="20" spans="2:4">
      <c r="C20" s="16" t="s">
        <v>40</v>
      </c>
      <c r="D20" s="3">
        <f ca="1">DATEDIF(D16,D9,"d")</f>
        <v>2076</v>
      </c>
    </row>
  </sheetData>
  <hyperlinks>
    <hyperlink ref="B1" r:id="rId1" xr:uid="{00000000-0004-0000-0200-000000000000}"/>
  </hyperlinks>
  <pageMargins left="0.7" right="0.7" top="0.75" bottom="0.75" header="0.3" footer="0.3"/>
  <pageSetup paperSize="0" orientation="portrait" horizontalDpi="0" verticalDpi="0" copies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4"/>
  <sheetViews>
    <sheetView zoomScaleNormal="100" workbookViewId="0">
      <selection activeCell="G10" sqref="G10"/>
    </sheetView>
  </sheetViews>
  <sheetFormatPr defaultRowHeight="15"/>
  <cols>
    <col min="2" max="2" width="9.28515625" customWidth="1"/>
    <col min="3" max="3" width="9" customWidth="1"/>
    <col min="4" max="4" width="9.42578125" customWidth="1"/>
    <col min="5" max="5" width="13" customWidth="1"/>
    <col min="6" max="6" width="14.7109375" customWidth="1"/>
    <col min="7" max="7" width="13.85546875" customWidth="1"/>
    <col min="8" max="8" width="20.28515625" customWidth="1"/>
  </cols>
  <sheetData>
    <row r="1" spans="2:9">
      <c r="B1" s="19" t="s">
        <v>32</v>
      </c>
    </row>
    <row r="2" spans="2:9">
      <c r="B2" t="s">
        <v>47</v>
      </c>
    </row>
    <row r="3" spans="2:9">
      <c r="B3" t="s">
        <v>48</v>
      </c>
    </row>
    <row r="4" spans="2:9">
      <c r="B4" t="s">
        <v>49</v>
      </c>
    </row>
    <row r="6" spans="2:9">
      <c r="B6" t="s">
        <v>55</v>
      </c>
    </row>
    <row r="7" spans="2:9">
      <c r="B7" s="29" t="s">
        <v>147</v>
      </c>
    </row>
    <row r="8" spans="2:9">
      <c r="B8" s="29"/>
    </row>
    <row r="9" spans="2:9" ht="45">
      <c r="B9" s="6" t="s">
        <v>50</v>
      </c>
      <c r="C9" s="6" t="s">
        <v>51</v>
      </c>
      <c r="D9" s="6" t="s">
        <v>52</v>
      </c>
      <c r="E9" s="7" t="s">
        <v>53</v>
      </c>
      <c r="F9" s="7" t="s">
        <v>54</v>
      </c>
      <c r="G9" s="7" t="s">
        <v>146</v>
      </c>
      <c r="H9" s="7" t="s">
        <v>56</v>
      </c>
      <c r="I9" s="4"/>
    </row>
    <row r="10" spans="2:9">
      <c r="B10" s="9">
        <v>-5</v>
      </c>
      <c r="C10" s="9">
        <v>5</v>
      </c>
      <c r="D10" s="9">
        <v>-1</v>
      </c>
      <c r="E10" s="3" t="str">
        <f>IF(AND(B10=5,C10=5,D10=5),"taip", "ne")</f>
        <v>ne</v>
      </c>
      <c r="F10" s="3" t="str">
        <f>IF(OR(B10=5,C10=5,D10=5),"taip","ne")</f>
        <v>taip</v>
      </c>
      <c r="G10" s="3" t="str">
        <f>IF(NOT(B10=5),"taip","ne")</f>
        <v>taip</v>
      </c>
      <c r="H10" s="3" t="str">
        <f>IF(AND(B10&gt;0,B10&lt;10),"taip", "ne")</f>
        <v>ne</v>
      </c>
    </row>
    <row r="11" spans="2:9">
      <c r="B11" s="9">
        <v>5</v>
      </c>
      <c r="C11" s="9">
        <v>5</v>
      </c>
      <c r="D11" s="9">
        <v>5</v>
      </c>
      <c r="E11" s="3" t="str">
        <f t="shared" ref="E11:E14" si="0">IF(AND(B11=5,C11=5,D11=5),"taip", "ne")</f>
        <v>taip</v>
      </c>
      <c r="F11" s="3" t="str">
        <f t="shared" ref="F11:F14" si="1">IF(OR(B11=5,C11=5,D11=5),"taip","ne")</f>
        <v>taip</v>
      </c>
      <c r="G11" s="3" t="str">
        <f t="shared" ref="G11:G14" si="2">IF(NOT(B11=5),"taip","ne")</f>
        <v>ne</v>
      </c>
      <c r="H11" s="3" t="str">
        <f t="shared" ref="H11:H14" si="3">IF(AND(B11&gt;0,B11&lt;10),"taip", "ne")</f>
        <v>taip</v>
      </c>
    </row>
    <row r="12" spans="2:9">
      <c r="B12" s="9">
        <v>0</v>
      </c>
      <c r="C12" s="9">
        <v>2</v>
      </c>
      <c r="D12" s="9">
        <v>5</v>
      </c>
      <c r="E12" s="3" t="str">
        <f t="shared" si="0"/>
        <v>ne</v>
      </c>
      <c r="F12" s="3" t="str">
        <f t="shared" si="1"/>
        <v>taip</v>
      </c>
      <c r="G12" s="3" t="str">
        <f t="shared" si="2"/>
        <v>taip</v>
      </c>
      <c r="H12" s="3" t="str">
        <f t="shared" si="3"/>
        <v>ne</v>
      </c>
    </row>
    <row r="13" spans="2:9">
      <c r="B13" s="9">
        <v>-10</v>
      </c>
      <c r="C13" s="9">
        <v>45</v>
      </c>
      <c r="D13" s="9">
        <v>20</v>
      </c>
      <c r="E13" s="3" t="str">
        <f t="shared" si="0"/>
        <v>ne</v>
      </c>
      <c r="F13" s="3" t="str">
        <f t="shared" si="1"/>
        <v>ne</v>
      </c>
      <c r="G13" s="3" t="str">
        <f t="shared" si="2"/>
        <v>taip</v>
      </c>
      <c r="H13" s="3" t="str">
        <f t="shared" si="3"/>
        <v>ne</v>
      </c>
    </row>
    <row r="14" spans="2:9">
      <c r="B14" s="9">
        <v>45</v>
      </c>
      <c r="C14" s="9">
        <v>1</v>
      </c>
      <c r="D14" s="9">
        <v>12</v>
      </c>
      <c r="E14" s="3" t="str">
        <f t="shared" si="0"/>
        <v>ne</v>
      </c>
      <c r="F14" s="3" t="str">
        <f t="shared" si="1"/>
        <v>ne</v>
      </c>
      <c r="G14" s="3" t="str">
        <f t="shared" si="2"/>
        <v>taip</v>
      </c>
      <c r="H14" s="3" t="str">
        <f t="shared" si="3"/>
        <v>ne</v>
      </c>
    </row>
  </sheetData>
  <hyperlinks>
    <hyperlink ref="B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workbookViewId="0">
      <selection activeCell="F12" sqref="F12"/>
    </sheetView>
  </sheetViews>
  <sheetFormatPr defaultRowHeight="15"/>
  <cols>
    <col min="3" max="3" width="19.140625" customWidth="1"/>
    <col min="4" max="4" width="3.85546875" customWidth="1"/>
    <col min="5" max="5" width="9.28515625" customWidth="1"/>
  </cols>
  <sheetData>
    <row r="1" spans="2:10">
      <c r="B1" s="19" t="s">
        <v>32</v>
      </c>
    </row>
    <row r="2" spans="2:10">
      <c r="B2" t="s">
        <v>57</v>
      </c>
    </row>
    <row r="3" spans="2:10">
      <c r="B3" t="s">
        <v>58</v>
      </c>
    </row>
    <row r="4" spans="2:10">
      <c r="B4" t="s">
        <v>59</v>
      </c>
    </row>
    <row r="5" spans="2:10">
      <c r="B5" t="s">
        <v>60</v>
      </c>
    </row>
    <row r="9" spans="2:10">
      <c r="B9" s="30" t="s">
        <v>149</v>
      </c>
      <c r="C9" s="9">
        <v>5</v>
      </c>
      <c r="F9" t="s">
        <v>152</v>
      </c>
    </row>
    <row r="10" spans="2:10">
      <c r="F10" t="s">
        <v>153</v>
      </c>
    </row>
    <row r="11" spans="2:10">
      <c r="B11" s="30" t="s">
        <v>150</v>
      </c>
      <c r="C11" s="12" t="s">
        <v>151</v>
      </c>
      <c r="E11" s="31"/>
      <c r="F11" s="30">
        <v>1</v>
      </c>
      <c r="G11" s="30">
        <v>2</v>
      </c>
      <c r="H11" s="30">
        <v>3</v>
      </c>
      <c r="I11" s="30">
        <v>4</v>
      </c>
      <c r="J11" s="30">
        <v>5</v>
      </c>
    </row>
    <row r="12" spans="2:10">
      <c r="B12" s="9">
        <v>-5</v>
      </c>
      <c r="C12" s="2">
        <f>B12*$C$9</f>
        <v>-25</v>
      </c>
      <c r="E12" s="31">
        <v>1</v>
      </c>
      <c r="F12" s="2">
        <f>$E12*F$11</f>
        <v>1</v>
      </c>
      <c r="G12" s="2">
        <f t="shared" ref="G12:J16" si="0">$E12*G$11</f>
        <v>2</v>
      </c>
      <c r="H12" s="2">
        <f t="shared" si="0"/>
        <v>3</v>
      </c>
      <c r="I12" s="2">
        <f t="shared" si="0"/>
        <v>4</v>
      </c>
      <c r="J12" s="2">
        <f t="shared" si="0"/>
        <v>5</v>
      </c>
    </row>
    <row r="13" spans="2:10">
      <c r="B13" s="9">
        <v>-4</v>
      </c>
      <c r="C13" s="2">
        <f t="shared" ref="C13:C22" si="1">B13*$C$9</f>
        <v>-20</v>
      </c>
      <c r="E13" s="31">
        <v>2</v>
      </c>
      <c r="F13" s="2">
        <f t="shared" ref="F13:F16" si="2">$E13*F$11</f>
        <v>2</v>
      </c>
      <c r="G13" s="2">
        <f t="shared" si="0"/>
        <v>4</v>
      </c>
      <c r="H13" s="2">
        <f t="shared" si="0"/>
        <v>6</v>
      </c>
      <c r="I13" s="2">
        <f t="shared" si="0"/>
        <v>8</v>
      </c>
      <c r="J13" s="2">
        <f t="shared" si="0"/>
        <v>10</v>
      </c>
    </row>
    <row r="14" spans="2:10">
      <c r="B14" s="9">
        <v>-3</v>
      </c>
      <c r="C14" s="2">
        <f t="shared" si="1"/>
        <v>-15</v>
      </c>
      <c r="E14" s="31">
        <v>3</v>
      </c>
      <c r="F14" s="2">
        <f t="shared" si="2"/>
        <v>3</v>
      </c>
      <c r="G14" s="2">
        <f t="shared" si="0"/>
        <v>6</v>
      </c>
      <c r="H14" s="2">
        <f t="shared" si="0"/>
        <v>9</v>
      </c>
      <c r="I14" s="2">
        <f t="shared" si="0"/>
        <v>12</v>
      </c>
      <c r="J14" s="2">
        <f t="shared" si="0"/>
        <v>15</v>
      </c>
    </row>
    <row r="15" spans="2:10">
      <c r="B15" s="9">
        <v>-2</v>
      </c>
      <c r="C15" s="2">
        <f t="shared" si="1"/>
        <v>-10</v>
      </c>
      <c r="E15" s="31">
        <v>4</v>
      </c>
      <c r="F15" s="2">
        <f t="shared" si="2"/>
        <v>4</v>
      </c>
      <c r="G15" s="2">
        <f t="shared" si="0"/>
        <v>8</v>
      </c>
      <c r="H15" s="2">
        <f t="shared" si="0"/>
        <v>12</v>
      </c>
      <c r="I15" s="2">
        <f t="shared" si="0"/>
        <v>16</v>
      </c>
      <c r="J15" s="2">
        <f t="shared" si="0"/>
        <v>20</v>
      </c>
    </row>
    <row r="16" spans="2:10">
      <c r="B16" s="9">
        <v>-1</v>
      </c>
      <c r="C16" s="2">
        <f t="shared" si="1"/>
        <v>-5</v>
      </c>
      <c r="E16" s="31">
        <v>5</v>
      </c>
      <c r="F16" s="2">
        <f t="shared" si="2"/>
        <v>5</v>
      </c>
      <c r="G16" s="2">
        <f t="shared" si="0"/>
        <v>10</v>
      </c>
      <c r="H16" s="2">
        <f t="shared" si="0"/>
        <v>15</v>
      </c>
      <c r="I16" s="2">
        <f t="shared" si="0"/>
        <v>20</v>
      </c>
      <c r="J16" s="2">
        <f t="shared" si="0"/>
        <v>25</v>
      </c>
    </row>
    <row r="17" spans="2:3">
      <c r="B17" s="9">
        <v>0</v>
      </c>
      <c r="C17" s="2">
        <f t="shared" si="1"/>
        <v>0</v>
      </c>
    </row>
    <row r="18" spans="2:3">
      <c r="B18" s="9">
        <v>1</v>
      </c>
      <c r="C18" s="2">
        <f t="shared" si="1"/>
        <v>5</v>
      </c>
    </row>
    <row r="19" spans="2:3">
      <c r="B19" s="9">
        <v>2</v>
      </c>
      <c r="C19" s="2">
        <f t="shared" si="1"/>
        <v>10</v>
      </c>
    </row>
    <row r="20" spans="2:3">
      <c r="B20" s="9">
        <v>3</v>
      </c>
      <c r="C20" s="2">
        <f t="shared" si="1"/>
        <v>15</v>
      </c>
    </row>
    <row r="21" spans="2:3">
      <c r="B21" s="9">
        <v>4</v>
      </c>
      <c r="C21" s="2">
        <f t="shared" si="1"/>
        <v>20</v>
      </c>
    </row>
    <row r="22" spans="2:3">
      <c r="B22" s="9">
        <v>5</v>
      </c>
      <c r="C22" s="2">
        <f t="shared" si="1"/>
        <v>25</v>
      </c>
    </row>
  </sheetData>
  <hyperlinks>
    <hyperlink ref="B1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108"/>
  <sheetViews>
    <sheetView workbookViewId="0">
      <selection activeCell="J8" sqref="J8:P108"/>
    </sheetView>
  </sheetViews>
  <sheetFormatPr defaultRowHeight="15"/>
  <cols>
    <col min="1" max="1" width="3.85546875" customWidth="1"/>
    <col min="2" max="2" width="19.85546875" customWidth="1"/>
    <col min="3" max="3" width="12.28515625" bestFit="1" customWidth="1"/>
    <col min="6" max="6" width="9.28515625" style="1" customWidth="1"/>
    <col min="7" max="8" width="13.42578125" style="1" customWidth="1"/>
    <col min="9" max="9" width="4.42578125" customWidth="1"/>
    <col min="10" max="10" width="19.85546875" customWidth="1"/>
    <col min="11" max="11" width="12.28515625" bestFit="1" customWidth="1"/>
    <col min="14" max="14" width="9.28515625" customWidth="1"/>
    <col min="15" max="16" width="13" customWidth="1"/>
  </cols>
  <sheetData>
    <row r="1" spans="2:16">
      <c r="B1" s="19" t="s">
        <v>32</v>
      </c>
    </row>
    <row r="2" spans="2:16">
      <c r="B2" t="s">
        <v>61</v>
      </c>
    </row>
    <row r="3" spans="2:16">
      <c r="B3" t="s">
        <v>62</v>
      </c>
    </row>
    <row r="4" spans="2:16">
      <c r="B4" t="s">
        <v>63</v>
      </c>
    </row>
    <row r="6" spans="2:16">
      <c r="B6" t="s">
        <v>118</v>
      </c>
      <c r="J6" t="s">
        <v>117</v>
      </c>
    </row>
    <row r="8" spans="2:16" ht="30">
      <c r="B8" s="22" t="s">
        <v>75</v>
      </c>
      <c r="C8" s="22" t="s">
        <v>76</v>
      </c>
      <c r="D8" s="23" t="s">
        <v>77</v>
      </c>
      <c r="E8" s="23" t="s">
        <v>78</v>
      </c>
      <c r="F8" s="23" t="s">
        <v>79</v>
      </c>
      <c r="G8" s="23" t="s">
        <v>119</v>
      </c>
      <c r="H8" s="23" t="s">
        <v>120</v>
      </c>
      <c r="J8" s="22" t="s">
        <v>75</v>
      </c>
      <c r="K8" s="22" t="s">
        <v>76</v>
      </c>
      <c r="L8" s="23" t="s">
        <v>77</v>
      </c>
      <c r="M8" s="23" t="s">
        <v>78</v>
      </c>
      <c r="N8" s="23" t="s">
        <v>79</v>
      </c>
      <c r="O8" s="23" t="s">
        <v>119</v>
      </c>
      <c r="P8" s="23" t="s">
        <v>120</v>
      </c>
    </row>
    <row r="9" spans="2:16">
      <c r="B9" s="20" t="s">
        <v>85</v>
      </c>
      <c r="C9" s="20" t="s">
        <v>86</v>
      </c>
      <c r="D9" s="21">
        <v>6</v>
      </c>
      <c r="E9" s="21" t="s">
        <v>82</v>
      </c>
      <c r="F9" s="21">
        <v>0</v>
      </c>
      <c r="G9" s="21">
        <v>0</v>
      </c>
      <c r="H9" s="21">
        <v>0</v>
      </c>
      <c r="J9" s="20" t="s">
        <v>106</v>
      </c>
      <c r="K9" s="20" t="s">
        <v>107</v>
      </c>
      <c r="L9" s="21">
        <v>9</v>
      </c>
      <c r="M9" s="21" t="s">
        <v>82</v>
      </c>
      <c r="N9" s="21">
        <v>0</v>
      </c>
      <c r="O9" s="21">
        <v>0</v>
      </c>
      <c r="P9" s="21">
        <v>0</v>
      </c>
    </row>
    <row r="10" spans="2:16">
      <c r="B10" s="20" t="s">
        <v>85</v>
      </c>
      <c r="C10" s="20" t="s">
        <v>86</v>
      </c>
      <c r="D10" s="21">
        <v>6</v>
      </c>
      <c r="E10" s="21" t="s">
        <v>82</v>
      </c>
      <c r="F10" s="21">
        <v>0</v>
      </c>
      <c r="G10" s="21">
        <v>0</v>
      </c>
      <c r="H10" s="21">
        <v>0</v>
      </c>
      <c r="J10" s="20" t="s">
        <v>106</v>
      </c>
      <c r="K10" s="20" t="s">
        <v>107</v>
      </c>
      <c r="L10" s="21">
        <v>9</v>
      </c>
      <c r="M10" s="21" t="s">
        <v>82</v>
      </c>
      <c r="N10" s="21">
        <v>0</v>
      </c>
      <c r="O10" s="21">
        <v>0</v>
      </c>
      <c r="P10" s="21">
        <v>0</v>
      </c>
    </row>
    <row r="11" spans="2:16">
      <c r="B11" s="20" t="s">
        <v>85</v>
      </c>
      <c r="C11" s="20" t="s">
        <v>86</v>
      </c>
      <c r="D11" s="21">
        <v>7</v>
      </c>
      <c r="E11" s="21" t="s">
        <v>82</v>
      </c>
      <c r="F11" s="21">
        <v>14</v>
      </c>
      <c r="G11" s="21">
        <v>14</v>
      </c>
      <c r="H11" s="21">
        <v>0</v>
      </c>
      <c r="J11" s="20" t="s">
        <v>106</v>
      </c>
      <c r="K11" s="20" t="s">
        <v>107</v>
      </c>
      <c r="L11" s="21">
        <v>9</v>
      </c>
      <c r="M11" s="21" t="s">
        <v>82</v>
      </c>
      <c r="N11" s="21">
        <v>0</v>
      </c>
      <c r="O11" s="21">
        <v>0</v>
      </c>
      <c r="P11" s="21">
        <v>0</v>
      </c>
    </row>
    <row r="12" spans="2:16">
      <c r="B12" s="20" t="s">
        <v>80</v>
      </c>
      <c r="C12" s="20" t="s">
        <v>81</v>
      </c>
      <c r="D12" s="21">
        <v>7</v>
      </c>
      <c r="E12" s="21" t="s">
        <v>82</v>
      </c>
      <c r="F12" s="21">
        <v>11</v>
      </c>
      <c r="G12" s="21">
        <v>11</v>
      </c>
      <c r="H12" s="21">
        <v>0</v>
      </c>
      <c r="J12" s="20" t="s">
        <v>87</v>
      </c>
      <c r="K12" s="20" t="s">
        <v>88</v>
      </c>
      <c r="L12" s="21">
        <v>8</v>
      </c>
      <c r="M12" s="21" t="s">
        <v>82</v>
      </c>
      <c r="N12" s="21">
        <v>77</v>
      </c>
      <c r="O12" s="21">
        <v>37</v>
      </c>
      <c r="P12" s="21">
        <v>40</v>
      </c>
    </row>
    <row r="13" spans="2:16">
      <c r="B13" s="20" t="s">
        <v>91</v>
      </c>
      <c r="C13" s="20" t="s">
        <v>92</v>
      </c>
      <c r="D13" s="21">
        <v>7</v>
      </c>
      <c r="E13" s="21" t="s">
        <v>82</v>
      </c>
      <c r="F13" s="21">
        <v>10</v>
      </c>
      <c r="G13" s="21">
        <v>10</v>
      </c>
      <c r="H13" s="21">
        <v>0</v>
      </c>
      <c r="J13" s="20" t="s">
        <v>93</v>
      </c>
      <c r="K13" s="20" t="s">
        <v>94</v>
      </c>
      <c r="L13" s="21">
        <v>9</v>
      </c>
      <c r="M13" s="21" t="s">
        <v>82</v>
      </c>
      <c r="N13" s="21">
        <v>0</v>
      </c>
      <c r="O13" s="21">
        <v>0</v>
      </c>
      <c r="P13" s="21">
        <v>0</v>
      </c>
    </row>
    <row r="14" spans="2:16">
      <c r="B14" s="20" t="s">
        <v>83</v>
      </c>
      <c r="C14" s="20" t="s">
        <v>84</v>
      </c>
      <c r="D14" s="21">
        <v>7</v>
      </c>
      <c r="E14" s="21" t="s">
        <v>82</v>
      </c>
      <c r="F14" s="21">
        <v>10</v>
      </c>
      <c r="G14" s="21">
        <v>10</v>
      </c>
      <c r="H14" s="21">
        <v>0</v>
      </c>
      <c r="J14" s="20" t="s">
        <v>85</v>
      </c>
      <c r="K14" s="20" t="s">
        <v>86</v>
      </c>
      <c r="L14" s="21">
        <v>9</v>
      </c>
      <c r="M14" s="21" t="s">
        <v>82</v>
      </c>
      <c r="N14" s="21">
        <v>80</v>
      </c>
      <c r="O14" s="21">
        <v>40</v>
      </c>
      <c r="P14" s="21">
        <v>40</v>
      </c>
    </row>
    <row r="15" spans="2:16">
      <c r="B15" s="20" t="s">
        <v>83</v>
      </c>
      <c r="C15" s="20" t="s">
        <v>84</v>
      </c>
      <c r="D15" s="21">
        <v>7</v>
      </c>
      <c r="E15" s="21" t="s">
        <v>82</v>
      </c>
      <c r="F15" s="21">
        <v>0</v>
      </c>
      <c r="G15" s="21">
        <v>0</v>
      </c>
      <c r="H15" s="21">
        <v>0</v>
      </c>
      <c r="J15" s="20" t="s">
        <v>85</v>
      </c>
      <c r="K15" s="20" t="s">
        <v>86</v>
      </c>
      <c r="L15" s="21">
        <v>9</v>
      </c>
      <c r="M15" s="21" t="s">
        <v>82</v>
      </c>
      <c r="N15" s="21">
        <v>80</v>
      </c>
      <c r="O15" s="21">
        <v>40</v>
      </c>
      <c r="P15" s="21">
        <v>40</v>
      </c>
    </row>
    <row r="16" spans="2:16">
      <c r="B16" s="20" t="s">
        <v>91</v>
      </c>
      <c r="C16" s="20" t="s">
        <v>92</v>
      </c>
      <c r="D16" s="21">
        <v>7</v>
      </c>
      <c r="E16" s="21" t="s">
        <v>82</v>
      </c>
      <c r="F16" s="21">
        <v>0</v>
      </c>
      <c r="G16" s="21">
        <v>0</v>
      </c>
      <c r="H16" s="21">
        <v>0</v>
      </c>
      <c r="J16" s="20" t="s">
        <v>85</v>
      </c>
      <c r="K16" s="20" t="s">
        <v>86</v>
      </c>
      <c r="L16" s="21">
        <v>9</v>
      </c>
      <c r="M16" s="21" t="s">
        <v>82</v>
      </c>
      <c r="N16" s="21">
        <v>55</v>
      </c>
      <c r="O16" s="21">
        <v>40</v>
      </c>
      <c r="P16" s="21">
        <v>15</v>
      </c>
    </row>
    <row r="17" spans="2:16">
      <c r="B17" s="20" t="s">
        <v>83</v>
      </c>
      <c r="C17" s="20" t="s">
        <v>84</v>
      </c>
      <c r="D17" s="21">
        <v>7</v>
      </c>
      <c r="E17" s="21" t="s">
        <v>82</v>
      </c>
      <c r="F17" s="21">
        <v>0</v>
      </c>
      <c r="G17" s="21">
        <v>0</v>
      </c>
      <c r="H17" s="21">
        <v>0</v>
      </c>
      <c r="J17" s="20" t="s">
        <v>85</v>
      </c>
      <c r="K17" s="20" t="s">
        <v>86</v>
      </c>
      <c r="L17" s="21">
        <v>9</v>
      </c>
      <c r="M17" s="21" t="s">
        <v>82</v>
      </c>
      <c r="N17" s="21">
        <v>54</v>
      </c>
      <c r="O17" s="21">
        <v>14</v>
      </c>
      <c r="P17" s="21">
        <v>40</v>
      </c>
    </row>
    <row r="18" spans="2:16">
      <c r="B18" s="20" t="s">
        <v>104</v>
      </c>
      <c r="C18" s="20" t="s">
        <v>84</v>
      </c>
      <c r="D18" s="21">
        <v>7</v>
      </c>
      <c r="E18" s="21" t="s">
        <v>82</v>
      </c>
      <c r="F18" s="21">
        <v>0</v>
      </c>
      <c r="G18" s="21">
        <v>0</v>
      </c>
      <c r="H18" s="21">
        <v>0</v>
      </c>
      <c r="J18" s="20" t="s">
        <v>85</v>
      </c>
      <c r="K18" s="20" t="s">
        <v>86</v>
      </c>
      <c r="L18" s="21">
        <v>9</v>
      </c>
      <c r="M18" s="21" t="s">
        <v>82</v>
      </c>
      <c r="N18" s="21">
        <v>52</v>
      </c>
      <c r="O18" s="21">
        <v>12</v>
      </c>
      <c r="P18" s="21">
        <v>40</v>
      </c>
    </row>
    <row r="19" spans="2:16">
      <c r="B19" s="20" t="s">
        <v>80</v>
      </c>
      <c r="C19" s="20" t="s">
        <v>81</v>
      </c>
      <c r="D19" s="21">
        <v>7</v>
      </c>
      <c r="E19" s="21" t="s">
        <v>82</v>
      </c>
      <c r="F19" s="21">
        <v>0</v>
      </c>
      <c r="G19" s="21">
        <v>0</v>
      </c>
      <c r="H19" s="21">
        <v>0</v>
      </c>
      <c r="J19" s="20" t="s">
        <v>85</v>
      </c>
      <c r="K19" s="20" t="s">
        <v>86</v>
      </c>
      <c r="L19" s="21">
        <v>9</v>
      </c>
      <c r="M19" s="21" t="s">
        <v>82</v>
      </c>
      <c r="N19" s="21">
        <v>31</v>
      </c>
      <c r="O19" s="21">
        <v>10</v>
      </c>
      <c r="P19" s="21">
        <v>21</v>
      </c>
    </row>
    <row r="20" spans="2:16">
      <c r="B20" s="20" t="s">
        <v>91</v>
      </c>
      <c r="C20" s="20" t="s">
        <v>92</v>
      </c>
      <c r="D20" s="21">
        <v>7</v>
      </c>
      <c r="E20" s="21" t="s">
        <v>116</v>
      </c>
      <c r="F20" s="21">
        <v>0</v>
      </c>
      <c r="G20" s="21">
        <v>0</v>
      </c>
      <c r="H20" s="21">
        <v>0</v>
      </c>
      <c r="J20" s="20" t="s">
        <v>85</v>
      </c>
      <c r="K20" s="20" t="s">
        <v>86</v>
      </c>
      <c r="L20" s="21">
        <v>9</v>
      </c>
      <c r="M20" s="21" t="s">
        <v>82</v>
      </c>
      <c r="N20" s="21">
        <v>17</v>
      </c>
      <c r="O20" s="21">
        <v>17</v>
      </c>
      <c r="P20" s="21">
        <v>0</v>
      </c>
    </row>
    <row r="21" spans="2:16">
      <c r="B21" s="20" t="s">
        <v>91</v>
      </c>
      <c r="C21" s="20" t="s">
        <v>92</v>
      </c>
      <c r="D21" s="21">
        <v>8</v>
      </c>
      <c r="E21" s="21" t="s">
        <v>82</v>
      </c>
      <c r="F21" s="21">
        <v>80</v>
      </c>
      <c r="G21" s="21">
        <v>40</v>
      </c>
      <c r="H21" s="21">
        <v>40</v>
      </c>
      <c r="J21" s="20" t="s">
        <v>85</v>
      </c>
      <c r="K21" s="20" t="s">
        <v>86</v>
      </c>
      <c r="L21" s="21">
        <v>9</v>
      </c>
      <c r="M21" s="21" t="s">
        <v>82</v>
      </c>
      <c r="N21" s="21">
        <v>15</v>
      </c>
      <c r="O21" s="21">
        <v>0</v>
      </c>
      <c r="P21" s="21">
        <v>15</v>
      </c>
    </row>
    <row r="22" spans="2:16">
      <c r="B22" s="20" t="s">
        <v>113</v>
      </c>
      <c r="C22" s="20" t="s">
        <v>114</v>
      </c>
      <c r="D22" s="21">
        <v>8</v>
      </c>
      <c r="E22" s="21" t="s">
        <v>82</v>
      </c>
      <c r="F22" s="21">
        <v>80</v>
      </c>
      <c r="G22" s="21">
        <v>40</v>
      </c>
      <c r="H22" s="21">
        <v>40</v>
      </c>
      <c r="J22" s="20" t="s">
        <v>85</v>
      </c>
      <c r="K22" s="20" t="s">
        <v>86</v>
      </c>
      <c r="L22" s="21">
        <v>8</v>
      </c>
      <c r="M22" s="21" t="s">
        <v>82</v>
      </c>
      <c r="N22" s="21">
        <v>14</v>
      </c>
      <c r="O22" s="21">
        <v>14</v>
      </c>
      <c r="P22" s="21">
        <v>0</v>
      </c>
    </row>
    <row r="23" spans="2:16">
      <c r="B23" s="20" t="s">
        <v>87</v>
      </c>
      <c r="C23" s="20" t="s">
        <v>88</v>
      </c>
      <c r="D23" s="21">
        <v>8</v>
      </c>
      <c r="E23" s="21" t="s">
        <v>82</v>
      </c>
      <c r="F23" s="21">
        <v>77</v>
      </c>
      <c r="G23" s="21">
        <v>37</v>
      </c>
      <c r="H23" s="21">
        <v>40</v>
      </c>
      <c r="J23" s="20" t="s">
        <v>85</v>
      </c>
      <c r="K23" s="20" t="s">
        <v>86</v>
      </c>
      <c r="L23" s="21">
        <v>7</v>
      </c>
      <c r="M23" s="21" t="s">
        <v>82</v>
      </c>
      <c r="N23" s="21">
        <v>14</v>
      </c>
      <c r="O23" s="21">
        <v>14</v>
      </c>
      <c r="P23" s="21">
        <v>0</v>
      </c>
    </row>
    <row r="24" spans="2:16">
      <c r="B24" s="20" t="s">
        <v>93</v>
      </c>
      <c r="C24" s="20" t="s">
        <v>112</v>
      </c>
      <c r="D24" s="21">
        <v>8</v>
      </c>
      <c r="E24" s="21" t="s">
        <v>82</v>
      </c>
      <c r="F24" s="21">
        <v>50</v>
      </c>
      <c r="G24" s="21">
        <v>10</v>
      </c>
      <c r="H24" s="21">
        <v>40</v>
      </c>
      <c r="J24" s="20" t="s">
        <v>85</v>
      </c>
      <c r="K24" s="20" t="s">
        <v>86</v>
      </c>
      <c r="L24" s="21">
        <v>9</v>
      </c>
      <c r="M24" s="21" t="s">
        <v>82</v>
      </c>
      <c r="N24" s="21">
        <v>10</v>
      </c>
      <c r="O24" s="21">
        <v>10</v>
      </c>
      <c r="P24" s="21">
        <v>0</v>
      </c>
    </row>
    <row r="25" spans="2:16">
      <c r="B25" s="20" t="s">
        <v>99</v>
      </c>
      <c r="C25" s="20" t="s">
        <v>100</v>
      </c>
      <c r="D25" s="21">
        <v>8</v>
      </c>
      <c r="E25" s="21" t="s">
        <v>82</v>
      </c>
      <c r="F25" s="21">
        <v>40</v>
      </c>
      <c r="G25" s="21">
        <v>0</v>
      </c>
      <c r="H25" s="21">
        <v>40</v>
      </c>
      <c r="J25" s="20" t="s">
        <v>85</v>
      </c>
      <c r="K25" s="20" t="s">
        <v>86</v>
      </c>
      <c r="L25" s="21">
        <v>9</v>
      </c>
      <c r="M25" s="21" t="s">
        <v>82</v>
      </c>
      <c r="N25" s="21">
        <v>10</v>
      </c>
      <c r="O25" s="21">
        <v>10</v>
      </c>
      <c r="P25" s="21">
        <v>0</v>
      </c>
    </row>
    <row r="26" spans="2:16">
      <c r="B26" s="20" t="s">
        <v>85</v>
      </c>
      <c r="C26" s="20" t="s">
        <v>86</v>
      </c>
      <c r="D26" s="21">
        <v>8</v>
      </c>
      <c r="E26" s="21" t="s">
        <v>82</v>
      </c>
      <c r="F26" s="21">
        <v>14</v>
      </c>
      <c r="G26" s="21">
        <v>14</v>
      </c>
      <c r="H26" s="21">
        <v>0</v>
      </c>
      <c r="J26" s="20" t="s">
        <v>85</v>
      </c>
      <c r="K26" s="20" t="s">
        <v>86</v>
      </c>
      <c r="L26" s="21">
        <v>9</v>
      </c>
      <c r="M26" s="21" t="s">
        <v>82</v>
      </c>
      <c r="N26" s="21">
        <v>3</v>
      </c>
      <c r="O26" s="21">
        <v>3</v>
      </c>
      <c r="P26" s="21">
        <v>0</v>
      </c>
    </row>
    <row r="27" spans="2:16">
      <c r="B27" s="20" t="s">
        <v>83</v>
      </c>
      <c r="C27" s="20" t="s">
        <v>84</v>
      </c>
      <c r="D27" s="21">
        <v>8</v>
      </c>
      <c r="E27" s="21" t="s">
        <v>101</v>
      </c>
      <c r="F27" s="21">
        <v>10</v>
      </c>
      <c r="G27" s="21">
        <v>10</v>
      </c>
      <c r="H27" s="21">
        <v>0</v>
      </c>
      <c r="J27" s="20" t="s">
        <v>85</v>
      </c>
      <c r="K27" s="20" t="s">
        <v>86</v>
      </c>
      <c r="L27" s="21">
        <v>9</v>
      </c>
      <c r="M27" s="21" t="s">
        <v>82</v>
      </c>
      <c r="N27" s="21">
        <v>0</v>
      </c>
      <c r="O27" s="21">
        <v>0</v>
      </c>
      <c r="P27" s="21">
        <v>0</v>
      </c>
    </row>
    <row r="28" spans="2:16">
      <c r="B28" s="20" t="s">
        <v>83</v>
      </c>
      <c r="C28" s="20" t="s">
        <v>84</v>
      </c>
      <c r="D28" s="21">
        <v>8</v>
      </c>
      <c r="E28" s="21" t="s">
        <v>82</v>
      </c>
      <c r="F28" s="21">
        <v>10</v>
      </c>
      <c r="G28" s="21">
        <v>10</v>
      </c>
      <c r="H28" s="21">
        <v>0</v>
      </c>
      <c r="J28" s="20" t="s">
        <v>85</v>
      </c>
      <c r="K28" s="20" t="s">
        <v>86</v>
      </c>
      <c r="L28" s="21">
        <v>9</v>
      </c>
      <c r="M28" s="21" t="s">
        <v>82</v>
      </c>
      <c r="N28" s="21">
        <v>0</v>
      </c>
      <c r="O28" s="21">
        <v>0</v>
      </c>
      <c r="P28" s="21">
        <v>0</v>
      </c>
    </row>
    <row r="29" spans="2:16">
      <c r="B29" s="20" t="s">
        <v>93</v>
      </c>
      <c r="C29" s="20" t="s">
        <v>115</v>
      </c>
      <c r="D29" s="21">
        <v>8</v>
      </c>
      <c r="E29" s="21" t="s">
        <v>82</v>
      </c>
      <c r="F29" s="21">
        <v>0</v>
      </c>
      <c r="G29" s="21">
        <v>0</v>
      </c>
      <c r="H29" s="21">
        <v>0</v>
      </c>
      <c r="J29" s="20" t="s">
        <v>85</v>
      </c>
      <c r="K29" s="20" t="s">
        <v>86</v>
      </c>
      <c r="L29" s="21">
        <v>9</v>
      </c>
      <c r="M29" s="21" t="s">
        <v>82</v>
      </c>
      <c r="N29" s="21">
        <v>0</v>
      </c>
      <c r="O29" s="21">
        <v>0</v>
      </c>
      <c r="P29" s="21">
        <v>0</v>
      </c>
    </row>
    <row r="30" spans="2:16">
      <c r="B30" s="20" t="s">
        <v>85</v>
      </c>
      <c r="C30" s="20" t="s">
        <v>86</v>
      </c>
      <c r="D30" s="21">
        <v>9</v>
      </c>
      <c r="E30" s="21" t="s">
        <v>82</v>
      </c>
      <c r="F30" s="21">
        <v>80</v>
      </c>
      <c r="G30" s="21">
        <v>40</v>
      </c>
      <c r="H30" s="21">
        <v>40</v>
      </c>
      <c r="J30" s="20" t="s">
        <v>85</v>
      </c>
      <c r="K30" s="20" t="s">
        <v>86</v>
      </c>
      <c r="L30" s="21">
        <v>6</v>
      </c>
      <c r="M30" s="21" t="s">
        <v>82</v>
      </c>
      <c r="N30" s="21">
        <v>0</v>
      </c>
      <c r="O30" s="21">
        <v>0</v>
      </c>
      <c r="P30" s="21">
        <v>0</v>
      </c>
    </row>
    <row r="31" spans="2:16">
      <c r="B31" s="20" t="s">
        <v>85</v>
      </c>
      <c r="C31" s="20" t="s">
        <v>86</v>
      </c>
      <c r="D31" s="21">
        <v>9</v>
      </c>
      <c r="E31" s="21" t="s">
        <v>82</v>
      </c>
      <c r="F31" s="21">
        <v>80</v>
      </c>
      <c r="G31" s="21">
        <v>40</v>
      </c>
      <c r="H31" s="21">
        <v>40</v>
      </c>
      <c r="J31" s="20" t="s">
        <v>85</v>
      </c>
      <c r="K31" s="20" t="s">
        <v>86</v>
      </c>
      <c r="L31" s="21">
        <v>6</v>
      </c>
      <c r="M31" s="21" t="s">
        <v>82</v>
      </c>
      <c r="N31" s="21">
        <v>0</v>
      </c>
      <c r="O31" s="21">
        <v>0</v>
      </c>
      <c r="P31" s="21">
        <v>0</v>
      </c>
    </row>
    <row r="32" spans="2:16">
      <c r="B32" s="20" t="s">
        <v>83</v>
      </c>
      <c r="C32" s="20" t="s">
        <v>84</v>
      </c>
      <c r="D32" s="21">
        <v>9</v>
      </c>
      <c r="E32" s="21" t="s">
        <v>82</v>
      </c>
      <c r="F32" s="21">
        <v>80</v>
      </c>
      <c r="G32" s="21">
        <v>40</v>
      </c>
      <c r="H32" s="21">
        <v>40</v>
      </c>
      <c r="J32" s="20" t="s">
        <v>85</v>
      </c>
      <c r="K32" s="20" t="s">
        <v>86</v>
      </c>
      <c r="L32" s="21">
        <v>9</v>
      </c>
      <c r="M32" s="21" t="s">
        <v>82</v>
      </c>
      <c r="N32" s="21">
        <v>0</v>
      </c>
      <c r="O32" s="21">
        <v>0</v>
      </c>
      <c r="P32" s="21">
        <v>0</v>
      </c>
    </row>
    <row r="33" spans="2:16">
      <c r="B33" s="20" t="s">
        <v>83</v>
      </c>
      <c r="C33" s="20" t="s">
        <v>84</v>
      </c>
      <c r="D33" s="21">
        <v>9</v>
      </c>
      <c r="E33" s="21" t="s">
        <v>82</v>
      </c>
      <c r="F33" s="21">
        <v>80</v>
      </c>
      <c r="G33" s="21">
        <v>40</v>
      </c>
      <c r="H33" s="21">
        <v>40</v>
      </c>
      <c r="J33" s="20" t="s">
        <v>83</v>
      </c>
      <c r="K33" s="20" t="s">
        <v>98</v>
      </c>
      <c r="L33" s="21">
        <v>9</v>
      </c>
      <c r="M33" s="21" t="s">
        <v>82</v>
      </c>
      <c r="N33" s="21">
        <v>10</v>
      </c>
      <c r="O33" s="21">
        <v>10</v>
      </c>
      <c r="P33" s="21">
        <v>0</v>
      </c>
    </row>
    <row r="34" spans="2:16">
      <c r="B34" s="20" t="s">
        <v>93</v>
      </c>
      <c r="C34" s="20" t="s">
        <v>97</v>
      </c>
      <c r="D34" s="21">
        <v>9</v>
      </c>
      <c r="E34" s="21" t="s">
        <v>82</v>
      </c>
      <c r="F34" s="21">
        <v>62</v>
      </c>
      <c r="G34" s="21">
        <v>36</v>
      </c>
      <c r="H34" s="21">
        <v>26</v>
      </c>
      <c r="J34" s="20" t="s">
        <v>83</v>
      </c>
      <c r="K34" s="20" t="s">
        <v>98</v>
      </c>
      <c r="L34" s="21">
        <v>9</v>
      </c>
      <c r="M34" s="21" t="s">
        <v>82</v>
      </c>
      <c r="N34" s="21">
        <v>0</v>
      </c>
      <c r="O34" s="21">
        <v>0</v>
      </c>
      <c r="P34" s="21">
        <v>0</v>
      </c>
    </row>
    <row r="35" spans="2:16">
      <c r="B35" s="20" t="s">
        <v>85</v>
      </c>
      <c r="C35" s="20" t="s">
        <v>86</v>
      </c>
      <c r="D35" s="21">
        <v>9</v>
      </c>
      <c r="E35" s="21" t="s">
        <v>82</v>
      </c>
      <c r="F35" s="21">
        <v>55</v>
      </c>
      <c r="G35" s="21">
        <v>40</v>
      </c>
      <c r="H35" s="21">
        <v>15</v>
      </c>
      <c r="J35" s="20" t="s">
        <v>83</v>
      </c>
      <c r="K35" s="20" t="s">
        <v>98</v>
      </c>
      <c r="L35" s="21">
        <v>9</v>
      </c>
      <c r="M35" s="21" t="s">
        <v>82</v>
      </c>
      <c r="N35" s="21">
        <v>0</v>
      </c>
      <c r="O35" s="21">
        <v>0</v>
      </c>
      <c r="P35" s="21">
        <v>0</v>
      </c>
    </row>
    <row r="36" spans="2:16">
      <c r="B36" s="20" t="s">
        <v>83</v>
      </c>
      <c r="C36" s="20" t="s">
        <v>84</v>
      </c>
      <c r="D36" s="21">
        <v>9</v>
      </c>
      <c r="E36" s="21" t="s">
        <v>82</v>
      </c>
      <c r="F36" s="21">
        <v>54</v>
      </c>
      <c r="G36" s="21">
        <v>14</v>
      </c>
      <c r="H36" s="21">
        <v>40</v>
      </c>
      <c r="J36" s="20" t="s">
        <v>83</v>
      </c>
      <c r="K36" s="20" t="s">
        <v>84</v>
      </c>
      <c r="L36" s="21">
        <v>9</v>
      </c>
      <c r="M36" s="21" t="s">
        <v>82</v>
      </c>
      <c r="N36" s="21">
        <v>80</v>
      </c>
      <c r="O36" s="21">
        <v>40</v>
      </c>
      <c r="P36" s="21">
        <v>40</v>
      </c>
    </row>
    <row r="37" spans="2:16">
      <c r="B37" s="20" t="s">
        <v>85</v>
      </c>
      <c r="C37" s="20" t="s">
        <v>86</v>
      </c>
      <c r="D37" s="21">
        <v>9</v>
      </c>
      <c r="E37" s="21" t="s">
        <v>82</v>
      </c>
      <c r="F37" s="21">
        <v>54</v>
      </c>
      <c r="G37" s="21">
        <v>14</v>
      </c>
      <c r="H37" s="21">
        <v>40</v>
      </c>
      <c r="J37" s="20" t="s">
        <v>83</v>
      </c>
      <c r="K37" s="20" t="s">
        <v>84</v>
      </c>
      <c r="L37" s="21">
        <v>9</v>
      </c>
      <c r="M37" s="21" t="s">
        <v>82</v>
      </c>
      <c r="N37" s="21">
        <v>80</v>
      </c>
      <c r="O37" s="21">
        <v>40</v>
      </c>
      <c r="P37" s="21">
        <v>40</v>
      </c>
    </row>
    <row r="38" spans="2:16">
      <c r="B38" s="20" t="s">
        <v>85</v>
      </c>
      <c r="C38" s="20" t="s">
        <v>86</v>
      </c>
      <c r="D38" s="21">
        <v>9</v>
      </c>
      <c r="E38" s="21" t="s">
        <v>82</v>
      </c>
      <c r="F38" s="21">
        <v>52</v>
      </c>
      <c r="G38" s="21">
        <v>12</v>
      </c>
      <c r="H38" s="21">
        <v>40</v>
      </c>
      <c r="J38" s="20" t="s">
        <v>83</v>
      </c>
      <c r="K38" s="20" t="s">
        <v>84</v>
      </c>
      <c r="L38" s="21">
        <v>9</v>
      </c>
      <c r="M38" s="21" t="s">
        <v>82</v>
      </c>
      <c r="N38" s="21">
        <v>54</v>
      </c>
      <c r="O38" s="21">
        <v>14</v>
      </c>
      <c r="P38" s="21">
        <v>40</v>
      </c>
    </row>
    <row r="39" spans="2:16">
      <c r="B39" s="20" t="s">
        <v>80</v>
      </c>
      <c r="C39" s="20" t="s">
        <v>81</v>
      </c>
      <c r="D39" s="21">
        <v>9</v>
      </c>
      <c r="E39" s="21" t="s">
        <v>82</v>
      </c>
      <c r="F39" s="21">
        <v>50</v>
      </c>
      <c r="G39" s="21">
        <v>10</v>
      </c>
      <c r="H39" s="21">
        <v>40</v>
      </c>
      <c r="J39" s="20" t="s">
        <v>83</v>
      </c>
      <c r="K39" s="20" t="s">
        <v>84</v>
      </c>
      <c r="L39" s="21">
        <v>9</v>
      </c>
      <c r="M39" s="21" t="s">
        <v>82</v>
      </c>
      <c r="N39" s="21">
        <v>44</v>
      </c>
      <c r="O39" s="21">
        <v>8</v>
      </c>
      <c r="P39" s="21">
        <v>36</v>
      </c>
    </row>
    <row r="40" spans="2:16">
      <c r="B40" s="20" t="s">
        <v>80</v>
      </c>
      <c r="C40" s="20" t="s">
        <v>81</v>
      </c>
      <c r="D40" s="21">
        <v>9</v>
      </c>
      <c r="E40" s="21" t="s">
        <v>82</v>
      </c>
      <c r="F40" s="21">
        <v>50</v>
      </c>
      <c r="G40" s="21">
        <v>10</v>
      </c>
      <c r="H40" s="21">
        <v>40</v>
      </c>
      <c r="J40" s="20" t="s">
        <v>83</v>
      </c>
      <c r="K40" s="20" t="s">
        <v>84</v>
      </c>
      <c r="L40" s="21">
        <v>9</v>
      </c>
      <c r="M40" s="21" t="s">
        <v>82</v>
      </c>
      <c r="N40" s="21">
        <v>10</v>
      </c>
      <c r="O40" s="21">
        <v>10</v>
      </c>
      <c r="P40" s="21">
        <v>0</v>
      </c>
    </row>
    <row r="41" spans="2:16">
      <c r="B41" s="20" t="s">
        <v>91</v>
      </c>
      <c r="C41" s="20" t="s">
        <v>92</v>
      </c>
      <c r="D41" s="21">
        <v>9</v>
      </c>
      <c r="E41" s="21" t="s">
        <v>82</v>
      </c>
      <c r="F41" s="21">
        <v>50</v>
      </c>
      <c r="G41" s="21">
        <v>10</v>
      </c>
      <c r="H41" s="21">
        <v>40</v>
      </c>
      <c r="J41" s="20" t="s">
        <v>83</v>
      </c>
      <c r="K41" s="20" t="s">
        <v>84</v>
      </c>
      <c r="L41" s="21">
        <v>9</v>
      </c>
      <c r="M41" s="21" t="s">
        <v>82</v>
      </c>
      <c r="N41" s="21">
        <v>10</v>
      </c>
      <c r="O41" s="21">
        <v>10</v>
      </c>
      <c r="P41" s="21">
        <v>0</v>
      </c>
    </row>
    <row r="42" spans="2:16">
      <c r="B42" s="20" t="s">
        <v>93</v>
      </c>
      <c r="C42" s="20" t="s">
        <v>97</v>
      </c>
      <c r="D42" s="21">
        <v>9</v>
      </c>
      <c r="E42" s="21" t="s">
        <v>82</v>
      </c>
      <c r="F42" s="21">
        <v>45</v>
      </c>
      <c r="G42" s="21">
        <v>10</v>
      </c>
      <c r="H42" s="21">
        <v>35</v>
      </c>
      <c r="J42" s="20" t="s">
        <v>83</v>
      </c>
      <c r="K42" s="20" t="s">
        <v>84</v>
      </c>
      <c r="L42" s="21">
        <v>8</v>
      </c>
      <c r="M42" s="21" t="s">
        <v>101</v>
      </c>
      <c r="N42" s="21">
        <v>10</v>
      </c>
      <c r="O42" s="21">
        <v>10</v>
      </c>
      <c r="P42" s="21">
        <v>0</v>
      </c>
    </row>
    <row r="43" spans="2:16">
      <c r="B43" s="20" t="s">
        <v>83</v>
      </c>
      <c r="C43" s="20" t="s">
        <v>84</v>
      </c>
      <c r="D43" s="21">
        <v>9</v>
      </c>
      <c r="E43" s="21" t="s">
        <v>82</v>
      </c>
      <c r="F43" s="21">
        <v>44</v>
      </c>
      <c r="G43" s="21">
        <v>8</v>
      </c>
      <c r="H43" s="21">
        <v>36</v>
      </c>
      <c r="J43" s="20" t="s">
        <v>83</v>
      </c>
      <c r="K43" s="20" t="s">
        <v>84</v>
      </c>
      <c r="L43" s="21">
        <v>9</v>
      </c>
      <c r="M43" s="21" t="s">
        <v>82</v>
      </c>
      <c r="N43" s="21">
        <v>10</v>
      </c>
      <c r="O43" s="21">
        <v>10</v>
      </c>
      <c r="P43" s="21">
        <v>0</v>
      </c>
    </row>
    <row r="44" spans="2:16">
      <c r="B44" s="20" t="s">
        <v>93</v>
      </c>
      <c r="C44" s="20" t="s">
        <v>105</v>
      </c>
      <c r="D44" s="21">
        <v>9</v>
      </c>
      <c r="E44" s="21" t="s">
        <v>82</v>
      </c>
      <c r="F44" s="21">
        <v>42</v>
      </c>
      <c r="G44" s="21">
        <v>10</v>
      </c>
      <c r="H44" s="21">
        <v>32</v>
      </c>
      <c r="J44" s="20" t="s">
        <v>83</v>
      </c>
      <c r="K44" s="20" t="s">
        <v>84</v>
      </c>
      <c r="L44" s="21">
        <v>9</v>
      </c>
      <c r="M44" s="21" t="s">
        <v>82</v>
      </c>
      <c r="N44" s="21">
        <v>10</v>
      </c>
      <c r="O44" s="21">
        <v>10</v>
      </c>
      <c r="P44" s="21">
        <v>0</v>
      </c>
    </row>
    <row r="45" spans="2:16">
      <c r="B45" s="20" t="s">
        <v>80</v>
      </c>
      <c r="C45" s="20" t="s">
        <v>81</v>
      </c>
      <c r="D45" s="21">
        <v>9</v>
      </c>
      <c r="E45" s="21" t="s">
        <v>82</v>
      </c>
      <c r="F45" s="21">
        <v>40</v>
      </c>
      <c r="G45" s="21">
        <v>0</v>
      </c>
      <c r="H45" s="21">
        <v>40</v>
      </c>
      <c r="J45" s="20" t="s">
        <v>83</v>
      </c>
      <c r="K45" s="20" t="s">
        <v>84</v>
      </c>
      <c r="L45" s="21">
        <v>7</v>
      </c>
      <c r="M45" s="21" t="s">
        <v>82</v>
      </c>
      <c r="N45" s="21">
        <v>10</v>
      </c>
      <c r="O45" s="21">
        <v>10</v>
      </c>
      <c r="P45" s="21">
        <v>0</v>
      </c>
    </row>
    <row r="46" spans="2:16">
      <c r="B46" s="20" t="s">
        <v>80</v>
      </c>
      <c r="C46" s="20" t="s">
        <v>81</v>
      </c>
      <c r="D46" s="21">
        <v>9</v>
      </c>
      <c r="E46" s="21" t="s">
        <v>82</v>
      </c>
      <c r="F46" s="21">
        <v>40</v>
      </c>
      <c r="G46" s="21">
        <v>0</v>
      </c>
      <c r="H46" s="21">
        <v>40</v>
      </c>
      <c r="J46" s="20" t="s">
        <v>83</v>
      </c>
      <c r="K46" s="20" t="s">
        <v>84</v>
      </c>
      <c r="L46" s="21">
        <v>9</v>
      </c>
      <c r="M46" s="21" t="s">
        <v>82</v>
      </c>
      <c r="N46" s="21">
        <v>10</v>
      </c>
      <c r="O46" s="21">
        <v>10</v>
      </c>
      <c r="P46" s="21">
        <v>0</v>
      </c>
    </row>
    <row r="47" spans="2:16">
      <c r="B47" s="20" t="s">
        <v>91</v>
      </c>
      <c r="C47" s="20" t="s">
        <v>92</v>
      </c>
      <c r="D47" s="21">
        <v>9</v>
      </c>
      <c r="E47" s="21" t="s">
        <v>82</v>
      </c>
      <c r="F47" s="21">
        <v>34</v>
      </c>
      <c r="G47" s="21">
        <v>10</v>
      </c>
      <c r="H47" s="21">
        <v>24</v>
      </c>
      <c r="J47" s="20" t="s">
        <v>83</v>
      </c>
      <c r="K47" s="20" t="s">
        <v>84</v>
      </c>
      <c r="L47" s="21">
        <v>8</v>
      </c>
      <c r="M47" s="21" t="s">
        <v>82</v>
      </c>
      <c r="N47" s="21">
        <v>10</v>
      </c>
      <c r="O47" s="21">
        <v>10</v>
      </c>
      <c r="P47" s="21">
        <v>0</v>
      </c>
    </row>
    <row r="48" spans="2:16">
      <c r="B48" s="20" t="s">
        <v>80</v>
      </c>
      <c r="C48" s="20" t="s">
        <v>81</v>
      </c>
      <c r="D48" s="21">
        <v>9</v>
      </c>
      <c r="E48" s="21" t="s">
        <v>82</v>
      </c>
      <c r="F48" s="21">
        <v>32</v>
      </c>
      <c r="G48" s="21">
        <v>0</v>
      </c>
      <c r="H48" s="21">
        <v>32</v>
      </c>
      <c r="J48" s="20" t="s">
        <v>83</v>
      </c>
      <c r="K48" s="20" t="s">
        <v>84</v>
      </c>
      <c r="L48" s="21">
        <v>7</v>
      </c>
      <c r="M48" s="21" t="s">
        <v>82</v>
      </c>
      <c r="N48" s="21">
        <v>0</v>
      </c>
      <c r="O48" s="21">
        <v>0</v>
      </c>
      <c r="P48" s="21">
        <v>0</v>
      </c>
    </row>
    <row r="49" spans="2:16">
      <c r="B49" s="20" t="s">
        <v>80</v>
      </c>
      <c r="C49" s="20" t="s">
        <v>81</v>
      </c>
      <c r="D49" s="21">
        <v>9</v>
      </c>
      <c r="E49" s="21" t="s">
        <v>82</v>
      </c>
      <c r="F49" s="21">
        <v>32</v>
      </c>
      <c r="G49" s="21">
        <v>0</v>
      </c>
      <c r="H49" s="21">
        <v>32</v>
      </c>
      <c r="J49" s="20" t="s">
        <v>83</v>
      </c>
      <c r="K49" s="20" t="s">
        <v>84</v>
      </c>
      <c r="L49" s="21">
        <v>7</v>
      </c>
      <c r="M49" s="21" t="s">
        <v>82</v>
      </c>
      <c r="N49" s="21">
        <v>0</v>
      </c>
      <c r="O49" s="21">
        <v>0</v>
      </c>
      <c r="P49" s="21">
        <v>0</v>
      </c>
    </row>
    <row r="50" spans="2:16">
      <c r="B50" s="20" t="s">
        <v>85</v>
      </c>
      <c r="C50" s="20" t="s">
        <v>86</v>
      </c>
      <c r="D50" s="21">
        <v>9</v>
      </c>
      <c r="E50" s="21" t="s">
        <v>82</v>
      </c>
      <c r="F50" s="21">
        <v>31</v>
      </c>
      <c r="G50" s="21">
        <v>10</v>
      </c>
      <c r="H50" s="21">
        <v>21</v>
      </c>
      <c r="J50" s="20" t="s">
        <v>104</v>
      </c>
      <c r="K50" s="20" t="s">
        <v>84</v>
      </c>
      <c r="L50" s="21">
        <v>7</v>
      </c>
      <c r="M50" s="21" t="s">
        <v>82</v>
      </c>
      <c r="N50" s="21">
        <v>0</v>
      </c>
      <c r="O50" s="21">
        <v>0</v>
      </c>
      <c r="P50" s="21">
        <v>0</v>
      </c>
    </row>
    <row r="51" spans="2:16">
      <c r="B51" s="20" t="s">
        <v>80</v>
      </c>
      <c r="C51" s="20" t="s">
        <v>81</v>
      </c>
      <c r="D51" s="21">
        <v>9</v>
      </c>
      <c r="E51" s="21" t="s">
        <v>82</v>
      </c>
      <c r="F51" s="21">
        <v>31</v>
      </c>
      <c r="G51" s="21">
        <v>31</v>
      </c>
      <c r="H51" s="21">
        <v>0</v>
      </c>
      <c r="J51" s="20" t="s">
        <v>83</v>
      </c>
      <c r="K51" s="20" t="s">
        <v>84</v>
      </c>
      <c r="L51" s="21">
        <v>9</v>
      </c>
      <c r="M51" s="21" t="s">
        <v>82</v>
      </c>
      <c r="N51" s="21">
        <v>0</v>
      </c>
      <c r="O51" s="21">
        <v>0</v>
      </c>
      <c r="P51" s="21">
        <v>0</v>
      </c>
    </row>
    <row r="52" spans="2:16">
      <c r="B52" s="20" t="s">
        <v>80</v>
      </c>
      <c r="C52" s="20" t="s">
        <v>81</v>
      </c>
      <c r="D52" s="21">
        <v>9</v>
      </c>
      <c r="E52" s="21" t="s">
        <v>82</v>
      </c>
      <c r="F52" s="21">
        <v>17</v>
      </c>
      <c r="G52" s="21">
        <v>17</v>
      </c>
      <c r="H52" s="21">
        <v>0</v>
      </c>
      <c r="J52" s="20" t="s">
        <v>83</v>
      </c>
      <c r="K52" s="20" t="s">
        <v>84</v>
      </c>
      <c r="L52" s="21">
        <v>9</v>
      </c>
      <c r="M52" s="21" t="s">
        <v>82</v>
      </c>
      <c r="N52" s="21">
        <v>0</v>
      </c>
      <c r="O52" s="21">
        <v>0</v>
      </c>
      <c r="P52" s="21">
        <v>0</v>
      </c>
    </row>
    <row r="53" spans="2:16">
      <c r="B53" s="20" t="s">
        <v>85</v>
      </c>
      <c r="C53" s="20" t="s">
        <v>86</v>
      </c>
      <c r="D53" s="21">
        <v>9</v>
      </c>
      <c r="E53" s="21" t="s">
        <v>82</v>
      </c>
      <c r="F53" s="21">
        <v>17</v>
      </c>
      <c r="G53" s="21">
        <v>17</v>
      </c>
      <c r="H53" s="21">
        <v>0</v>
      </c>
      <c r="J53" s="20" t="s">
        <v>102</v>
      </c>
      <c r="K53" s="20" t="s">
        <v>103</v>
      </c>
      <c r="L53" s="21">
        <v>9</v>
      </c>
      <c r="M53" s="21" t="s">
        <v>82</v>
      </c>
      <c r="N53" s="21">
        <v>0</v>
      </c>
      <c r="O53" s="21">
        <v>0</v>
      </c>
      <c r="P53" s="21">
        <v>0</v>
      </c>
    </row>
    <row r="54" spans="2:16">
      <c r="B54" s="20" t="s">
        <v>80</v>
      </c>
      <c r="C54" s="20" t="s">
        <v>81</v>
      </c>
      <c r="D54" s="21">
        <v>9</v>
      </c>
      <c r="E54" s="21" t="s">
        <v>82</v>
      </c>
      <c r="F54" s="21">
        <v>17</v>
      </c>
      <c r="G54" s="21">
        <v>17</v>
      </c>
      <c r="H54" s="21">
        <v>0</v>
      </c>
      <c r="J54" s="20" t="s">
        <v>102</v>
      </c>
      <c r="K54" s="20" t="s">
        <v>103</v>
      </c>
      <c r="L54" s="21">
        <v>9</v>
      </c>
      <c r="M54" s="21" t="s">
        <v>82</v>
      </c>
      <c r="N54" s="21">
        <v>0</v>
      </c>
      <c r="O54" s="21">
        <v>0</v>
      </c>
      <c r="P54" s="21">
        <v>0</v>
      </c>
    </row>
    <row r="55" spans="2:16">
      <c r="B55" s="20" t="s">
        <v>85</v>
      </c>
      <c r="C55" s="20" t="s">
        <v>86</v>
      </c>
      <c r="D55" s="21">
        <v>9</v>
      </c>
      <c r="E55" s="21" t="s">
        <v>82</v>
      </c>
      <c r="F55" s="21">
        <v>15</v>
      </c>
      <c r="G55" s="21">
        <v>0</v>
      </c>
      <c r="H55" s="21">
        <v>15</v>
      </c>
      <c r="J55" s="20" t="s">
        <v>91</v>
      </c>
      <c r="K55" s="20" t="s">
        <v>92</v>
      </c>
      <c r="L55" s="21">
        <v>8</v>
      </c>
      <c r="M55" s="21" t="s">
        <v>82</v>
      </c>
      <c r="N55" s="21">
        <v>80</v>
      </c>
      <c r="O55" s="21">
        <v>40</v>
      </c>
      <c r="P55" s="21">
        <v>40</v>
      </c>
    </row>
    <row r="56" spans="2:16">
      <c r="B56" s="20" t="s">
        <v>80</v>
      </c>
      <c r="C56" s="20" t="s">
        <v>81</v>
      </c>
      <c r="D56" s="21">
        <v>9</v>
      </c>
      <c r="E56" s="21" t="s">
        <v>82</v>
      </c>
      <c r="F56" s="21">
        <v>14</v>
      </c>
      <c r="G56" s="21">
        <v>14</v>
      </c>
      <c r="H56" s="21">
        <v>0</v>
      </c>
      <c r="J56" s="20" t="s">
        <v>91</v>
      </c>
      <c r="K56" s="20" t="s">
        <v>92</v>
      </c>
      <c r="L56" s="21">
        <v>9</v>
      </c>
      <c r="M56" s="21" t="s">
        <v>82</v>
      </c>
      <c r="N56" s="21">
        <v>50</v>
      </c>
      <c r="O56" s="21">
        <v>10</v>
      </c>
      <c r="P56" s="21">
        <v>40</v>
      </c>
    </row>
    <row r="57" spans="2:16">
      <c r="B57" s="20" t="s">
        <v>80</v>
      </c>
      <c r="C57" s="20" t="s">
        <v>81</v>
      </c>
      <c r="D57" s="21">
        <v>9</v>
      </c>
      <c r="E57" s="21" t="s">
        <v>82</v>
      </c>
      <c r="F57" s="21">
        <v>14</v>
      </c>
      <c r="G57" s="21">
        <v>14</v>
      </c>
      <c r="H57" s="21">
        <v>0</v>
      </c>
      <c r="J57" s="20" t="s">
        <v>91</v>
      </c>
      <c r="K57" s="20" t="s">
        <v>92</v>
      </c>
      <c r="L57" s="21">
        <v>9</v>
      </c>
      <c r="M57" s="21" t="s">
        <v>82</v>
      </c>
      <c r="N57" s="21">
        <v>34</v>
      </c>
      <c r="O57" s="21">
        <v>10</v>
      </c>
      <c r="P57" s="21">
        <v>24</v>
      </c>
    </row>
    <row r="58" spans="2:16">
      <c r="B58" s="20" t="s">
        <v>83</v>
      </c>
      <c r="C58" s="20" t="s">
        <v>84</v>
      </c>
      <c r="D58" s="21">
        <v>9</v>
      </c>
      <c r="E58" s="21" t="s">
        <v>82</v>
      </c>
      <c r="F58" s="21">
        <v>10</v>
      </c>
      <c r="G58" s="21">
        <v>10</v>
      </c>
      <c r="H58" s="21">
        <v>0</v>
      </c>
      <c r="J58" s="20" t="s">
        <v>91</v>
      </c>
      <c r="K58" s="20" t="s">
        <v>92</v>
      </c>
      <c r="L58" s="21">
        <v>7</v>
      </c>
      <c r="M58" s="21" t="s">
        <v>82</v>
      </c>
      <c r="N58" s="21">
        <v>10</v>
      </c>
      <c r="O58" s="21">
        <v>10</v>
      </c>
      <c r="P58" s="21">
        <v>0</v>
      </c>
    </row>
    <row r="59" spans="2:16">
      <c r="B59" s="20" t="s">
        <v>83</v>
      </c>
      <c r="C59" s="20" t="s">
        <v>84</v>
      </c>
      <c r="D59" s="21">
        <v>9</v>
      </c>
      <c r="E59" s="21" t="s">
        <v>82</v>
      </c>
      <c r="F59" s="21">
        <v>10</v>
      </c>
      <c r="G59" s="21">
        <v>10</v>
      </c>
      <c r="H59" s="21">
        <v>0</v>
      </c>
      <c r="J59" s="20" t="s">
        <v>91</v>
      </c>
      <c r="K59" s="20" t="s">
        <v>92</v>
      </c>
      <c r="L59" s="21">
        <v>7</v>
      </c>
      <c r="M59" s="21" t="s">
        <v>82</v>
      </c>
      <c r="N59" s="21">
        <v>0</v>
      </c>
      <c r="O59" s="21">
        <v>0</v>
      </c>
      <c r="P59" s="21">
        <v>0</v>
      </c>
    </row>
    <row r="60" spans="2:16">
      <c r="B60" s="20" t="s">
        <v>80</v>
      </c>
      <c r="C60" s="20" t="s">
        <v>81</v>
      </c>
      <c r="D60" s="21">
        <v>9</v>
      </c>
      <c r="E60" s="21" t="s">
        <v>82</v>
      </c>
      <c r="F60" s="21">
        <v>10</v>
      </c>
      <c r="G60" s="21">
        <v>10</v>
      </c>
      <c r="H60" s="21">
        <v>0</v>
      </c>
      <c r="J60" s="20" t="s">
        <v>91</v>
      </c>
      <c r="K60" s="20" t="s">
        <v>92</v>
      </c>
      <c r="L60" s="21">
        <v>7</v>
      </c>
      <c r="M60" s="21" t="s">
        <v>116</v>
      </c>
      <c r="N60" s="21">
        <v>0</v>
      </c>
      <c r="O60" s="21">
        <v>0</v>
      </c>
      <c r="P60" s="21">
        <v>0</v>
      </c>
    </row>
    <row r="61" spans="2:16">
      <c r="B61" s="20" t="s">
        <v>80</v>
      </c>
      <c r="C61" s="20" t="s">
        <v>81</v>
      </c>
      <c r="D61" s="21">
        <v>9</v>
      </c>
      <c r="E61" s="21" t="s">
        <v>82</v>
      </c>
      <c r="F61" s="21">
        <v>10</v>
      </c>
      <c r="G61" s="21">
        <v>10</v>
      </c>
      <c r="H61" s="21">
        <v>0</v>
      </c>
      <c r="J61" s="20" t="s">
        <v>89</v>
      </c>
      <c r="K61" s="20" t="s">
        <v>90</v>
      </c>
      <c r="L61" s="21">
        <v>9</v>
      </c>
      <c r="M61" s="21" t="s">
        <v>82</v>
      </c>
      <c r="N61" s="21">
        <v>10</v>
      </c>
      <c r="O61" s="21">
        <v>10</v>
      </c>
      <c r="P61" s="21">
        <v>0</v>
      </c>
    </row>
    <row r="62" spans="2:16">
      <c r="B62" s="20" t="s">
        <v>93</v>
      </c>
      <c r="C62" s="20" t="s">
        <v>97</v>
      </c>
      <c r="D62" s="21">
        <v>9</v>
      </c>
      <c r="E62" s="21" t="s">
        <v>82</v>
      </c>
      <c r="F62" s="21">
        <v>10</v>
      </c>
      <c r="G62" s="21">
        <v>10</v>
      </c>
      <c r="H62" s="21">
        <v>0</v>
      </c>
      <c r="J62" s="20" t="s">
        <v>89</v>
      </c>
      <c r="K62" s="20" t="s">
        <v>90</v>
      </c>
      <c r="L62" s="21">
        <v>9</v>
      </c>
      <c r="M62" s="21" t="s">
        <v>82</v>
      </c>
      <c r="N62" s="21">
        <v>0</v>
      </c>
      <c r="O62" s="21">
        <v>0</v>
      </c>
      <c r="P62" s="21">
        <v>0</v>
      </c>
    </row>
    <row r="63" spans="2:16">
      <c r="B63" s="20" t="s">
        <v>83</v>
      </c>
      <c r="C63" s="20" t="s">
        <v>84</v>
      </c>
      <c r="D63" s="21">
        <v>9</v>
      </c>
      <c r="E63" s="21" t="s">
        <v>82</v>
      </c>
      <c r="F63" s="21">
        <v>10</v>
      </c>
      <c r="G63" s="21">
        <v>10</v>
      </c>
      <c r="H63" s="21">
        <v>0</v>
      </c>
      <c r="J63" s="20" t="s">
        <v>89</v>
      </c>
      <c r="K63" s="20" t="s">
        <v>90</v>
      </c>
      <c r="L63" s="21">
        <v>9</v>
      </c>
      <c r="M63" s="21" t="s">
        <v>82</v>
      </c>
      <c r="N63" s="21">
        <v>0</v>
      </c>
      <c r="O63" s="21">
        <v>0</v>
      </c>
      <c r="P63" s="21">
        <v>0</v>
      </c>
    </row>
    <row r="64" spans="2:16">
      <c r="B64" s="20" t="s">
        <v>80</v>
      </c>
      <c r="C64" s="20" t="s">
        <v>81</v>
      </c>
      <c r="D64" s="21">
        <v>9</v>
      </c>
      <c r="E64" s="21" t="s">
        <v>82</v>
      </c>
      <c r="F64" s="21">
        <v>10</v>
      </c>
      <c r="G64" s="21">
        <v>10</v>
      </c>
      <c r="H64" s="21">
        <v>0</v>
      </c>
      <c r="J64" s="20" t="s">
        <v>93</v>
      </c>
      <c r="K64" s="20" t="s">
        <v>115</v>
      </c>
      <c r="L64" s="21">
        <v>8</v>
      </c>
      <c r="M64" s="21" t="s">
        <v>82</v>
      </c>
      <c r="N64" s="21">
        <v>0</v>
      </c>
      <c r="O64" s="21">
        <v>0</v>
      </c>
      <c r="P64" s="21">
        <v>0</v>
      </c>
    </row>
    <row r="65" spans="2:16">
      <c r="B65" s="20" t="s">
        <v>93</v>
      </c>
      <c r="C65" s="20" t="s">
        <v>97</v>
      </c>
      <c r="D65" s="21">
        <v>9</v>
      </c>
      <c r="E65" s="21" t="s">
        <v>82</v>
      </c>
      <c r="F65" s="21">
        <v>10</v>
      </c>
      <c r="G65" s="21">
        <v>10</v>
      </c>
      <c r="H65" s="21">
        <v>0</v>
      </c>
      <c r="J65" s="20" t="s">
        <v>93</v>
      </c>
      <c r="K65" s="20" t="s">
        <v>112</v>
      </c>
      <c r="L65" s="21">
        <v>8</v>
      </c>
      <c r="M65" s="21" t="s">
        <v>82</v>
      </c>
      <c r="N65" s="21">
        <v>50</v>
      </c>
      <c r="O65" s="21">
        <v>10</v>
      </c>
      <c r="P65" s="21">
        <v>40</v>
      </c>
    </row>
    <row r="66" spans="2:16">
      <c r="B66" s="20" t="s">
        <v>89</v>
      </c>
      <c r="C66" s="20" t="s">
        <v>90</v>
      </c>
      <c r="D66" s="21">
        <v>9</v>
      </c>
      <c r="E66" s="21" t="s">
        <v>82</v>
      </c>
      <c r="F66" s="21">
        <v>10</v>
      </c>
      <c r="G66" s="21">
        <v>10</v>
      </c>
      <c r="H66" s="21">
        <v>0</v>
      </c>
      <c r="J66" s="20" t="s">
        <v>95</v>
      </c>
      <c r="K66" s="20" t="s">
        <v>96</v>
      </c>
      <c r="L66" s="21">
        <v>9</v>
      </c>
      <c r="M66" s="21" t="s">
        <v>82</v>
      </c>
      <c r="N66" s="21">
        <v>0</v>
      </c>
      <c r="O66" s="21">
        <v>0</v>
      </c>
      <c r="P66" s="21">
        <v>0</v>
      </c>
    </row>
    <row r="67" spans="2:16">
      <c r="B67" s="20" t="s">
        <v>83</v>
      </c>
      <c r="C67" s="20" t="s">
        <v>84</v>
      </c>
      <c r="D67" s="21">
        <v>9</v>
      </c>
      <c r="E67" s="21" t="s">
        <v>82</v>
      </c>
      <c r="F67" s="21">
        <v>10</v>
      </c>
      <c r="G67" s="21">
        <v>10</v>
      </c>
      <c r="H67" s="21">
        <v>0</v>
      </c>
      <c r="J67" s="20" t="s">
        <v>99</v>
      </c>
      <c r="K67" s="20" t="s">
        <v>100</v>
      </c>
      <c r="L67" s="21">
        <v>8</v>
      </c>
      <c r="M67" s="21" t="s">
        <v>82</v>
      </c>
      <c r="N67" s="21">
        <v>40</v>
      </c>
      <c r="O67" s="21">
        <v>0</v>
      </c>
      <c r="P67" s="21">
        <v>40</v>
      </c>
    </row>
    <row r="68" spans="2:16">
      <c r="B68" s="20" t="s">
        <v>85</v>
      </c>
      <c r="C68" s="20" t="s">
        <v>86</v>
      </c>
      <c r="D68" s="21">
        <v>9</v>
      </c>
      <c r="E68" s="21" t="s">
        <v>82</v>
      </c>
      <c r="F68" s="21">
        <v>10</v>
      </c>
      <c r="G68" s="21">
        <v>10</v>
      </c>
      <c r="H68" s="21">
        <v>0</v>
      </c>
      <c r="J68" s="20" t="s">
        <v>113</v>
      </c>
      <c r="K68" s="20" t="s">
        <v>114</v>
      </c>
      <c r="L68" s="21">
        <v>8</v>
      </c>
      <c r="M68" s="21" t="s">
        <v>82</v>
      </c>
      <c r="N68" s="21">
        <v>80</v>
      </c>
      <c r="O68" s="21">
        <v>40</v>
      </c>
      <c r="P68" s="21">
        <v>40</v>
      </c>
    </row>
    <row r="69" spans="2:16">
      <c r="B69" s="20" t="s">
        <v>83</v>
      </c>
      <c r="C69" s="20" t="s">
        <v>98</v>
      </c>
      <c r="D69" s="21">
        <v>9</v>
      </c>
      <c r="E69" s="21" t="s">
        <v>82</v>
      </c>
      <c r="F69" s="21">
        <v>10</v>
      </c>
      <c r="G69" s="21">
        <v>10</v>
      </c>
      <c r="H69" s="21">
        <v>0</v>
      </c>
      <c r="J69" s="20" t="s">
        <v>110</v>
      </c>
      <c r="K69" s="20" t="s">
        <v>111</v>
      </c>
      <c r="L69" s="21">
        <v>9</v>
      </c>
      <c r="M69" s="21" t="s">
        <v>82</v>
      </c>
      <c r="N69" s="21">
        <v>0</v>
      </c>
      <c r="O69" s="21">
        <v>0</v>
      </c>
      <c r="P69" s="21">
        <v>0</v>
      </c>
    </row>
    <row r="70" spans="2:16">
      <c r="B70" s="20" t="s">
        <v>83</v>
      </c>
      <c r="C70" s="20" t="s">
        <v>84</v>
      </c>
      <c r="D70" s="21">
        <v>9</v>
      </c>
      <c r="E70" s="21" t="s">
        <v>82</v>
      </c>
      <c r="F70" s="21">
        <v>10</v>
      </c>
      <c r="G70" s="21">
        <v>10</v>
      </c>
      <c r="H70" s="21">
        <v>0</v>
      </c>
      <c r="J70" s="20" t="s">
        <v>108</v>
      </c>
      <c r="K70" s="20" t="s">
        <v>109</v>
      </c>
      <c r="L70" s="21">
        <v>9</v>
      </c>
      <c r="M70" s="21" t="s">
        <v>82</v>
      </c>
      <c r="N70" s="21">
        <v>0</v>
      </c>
      <c r="O70" s="21">
        <v>0</v>
      </c>
      <c r="P70" s="21">
        <v>0</v>
      </c>
    </row>
    <row r="71" spans="2:16">
      <c r="B71" s="20" t="s">
        <v>85</v>
      </c>
      <c r="C71" s="20" t="s">
        <v>86</v>
      </c>
      <c r="D71" s="21">
        <v>9</v>
      </c>
      <c r="E71" s="21" t="s">
        <v>82</v>
      </c>
      <c r="F71" s="21">
        <v>10</v>
      </c>
      <c r="G71" s="21">
        <v>10</v>
      </c>
      <c r="H71" s="21">
        <v>0</v>
      </c>
      <c r="J71" s="20" t="s">
        <v>108</v>
      </c>
      <c r="K71" s="20" t="s">
        <v>109</v>
      </c>
      <c r="L71" s="21">
        <v>9</v>
      </c>
      <c r="M71" s="21" t="s">
        <v>82</v>
      </c>
      <c r="N71" s="21">
        <v>0</v>
      </c>
      <c r="O71" s="21">
        <v>0</v>
      </c>
      <c r="P71" s="21">
        <v>0</v>
      </c>
    </row>
    <row r="72" spans="2:16">
      <c r="B72" s="20" t="s">
        <v>80</v>
      </c>
      <c r="C72" s="20" t="s">
        <v>81</v>
      </c>
      <c r="D72" s="21">
        <v>9</v>
      </c>
      <c r="E72" s="21" t="s">
        <v>82</v>
      </c>
      <c r="F72" s="21">
        <v>5</v>
      </c>
      <c r="G72" s="21">
        <v>5</v>
      </c>
      <c r="H72" s="21">
        <v>0</v>
      </c>
      <c r="J72" s="20" t="s">
        <v>80</v>
      </c>
      <c r="K72" s="20" t="s">
        <v>81</v>
      </c>
      <c r="L72" s="21">
        <v>9</v>
      </c>
      <c r="M72" s="21" t="s">
        <v>82</v>
      </c>
      <c r="N72" s="21">
        <v>50</v>
      </c>
      <c r="O72" s="21">
        <v>10</v>
      </c>
      <c r="P72" s="21">
        <v>40</v>
      </c>
    </row>
    <row r="73" spans="2:16">
      <c r="B73" s="20" t="s">
        <v>85</v>
      </c>
      <c r="C73" s="20" t="s">
        <v>86</v>
      </c>
      <c r="D73" s="21">
        <v>9</v>
      </c>
      <c r="E73" s="21" t="s">
        <v>82</v>
      </c>
      <c r="F73" s="21">
        <v>3</v>
      </c>
      <c r="G73" s="21">
        <v>3</v>
      </c>
      <c r="H73" s="21">
        <v>0</v>
      </c>
      <c r="J73" s="20" t="s">
        <v>80</v>
      </c>
      <c r="K73" s="20" t="s">
        <v>81</v>
      </c>
      <c r="L73" s="21">
        <v>9</v>
      </c>
      <c r="M73" s="21" t="s">
        <v>82</v>
      </c>
      <c r="N73" s="21">
        <v>50</v>
      </c>
      <c r="O73" s="21">
        <v>10</v>
      </c>
      <c r="P73" s="21">
        <v>40</v>
      </c>
    </row>
    <row r="74" spans="2:16">
      <c r="B74" s="20" t="s">
        <v>93</v>
      </c>
      <c r="C74" s="20" t="s">
        <v>97</v>
      </c>
      <c r="D74" s="21">
        <v>9</v>
      </c>
      <c r="E74" s="21" t="s">
        <v>82</v>
      </c>
      <c r="F74" s="21">
        <v>3</v>
      </c>
      <c r="G74" s="21">
        <v>3</v>
      </c>
      <c r="H74" s="21">
        <v>0</v>
      </c>
      <c r="J74" s="20" t="s">
        <v>80</v>
      </c>
      <c r="K74" s="20" t="s">
        <v>81</v>
      </c>
      <c r="L74" s="21">
        <v>9</v>
      </c>
      <c r="M74" s="21" t="s">
        <v>82</v>
      </c>
      <c r="N74" s="21">
        <v>40</v>
      </c>
      <c r="O74" s="21">
        <v>0</v>
      </c>
      <c r="P74" s="21">
        <v>40</v>
      </c>
    </row>
    <row r="75" spans="2:16">
      <c r="B75" s="20" t="s">
        <v>80</v>
      </c>
      <c r="C75" s="20" t="s">
        <v>81</v>
      </c>
      <c r="D75" s="21">
        <v>9</v>
      </c>
      <c r="E75" s="21" t="s">
        <v>82</v>
      </c>
      <c r="F75" s="21">
        <v>0</v>
      </c>
      <c r="G75" s="21">
        <v>0</v>
      </c>
      <c r="H75" s="21">
        <v>0</v>
      </c>
      <c r="J75" s="20" t="s">
        <v>80</v>
      </c>
      <c r="K75" s="20" t="s">
        <v>81</v>
      </c>
      <c r="L75" s="21">
        <v>9</v>
      </c>
      <c r="M75" s="21" t="s">
        <v>82</v>
      </c>
      <c r="N75" s="21">
        <v>40</v>
      </c>
      <c r="O75" s="21">
        <v>0</v>
      </c>
      <c r="P75" s="21">
        <v>40</v>
      </c>
    </row>
    <row r="76" spans="2:16">
      <c r="B76" s="20" t="s">
        <v>89</v>
      </c>
      <c r="C76" s="20" t="s">
        <v>90</v>
      </c>
      <c r="D76" s="21">
        <v>9</v>
      </c>
      <c r="E76" s="21" t="s">
        <v>82</v>
      </c>
      <c r="F76" s="21">
        <v>0</v>
      </c>
      <c r="G76" s="21">
        <v>0</v>
      </c>
      <c r="H76" s="21">
        <v>0</v>
      </c>
      <c r="J76" s="20" t="s">
        <v>80</v>
      </c>
      <c r="K76" s="20" t="s">
        <v>81</v>
      </c>
      <c r="L76" s="21">
        <v>9</v>
      </c>
      <c r="M76" s="21" t="s">
        <v>82</v>
      </c>
      <c r="N76" s="21">
        <v>32</v>
      </c>
      <c r="O76" s="21">
        <v>0</v>
      </c>
      <c r="P76" s="21">
        <v>32</v>
      </c>
    </row>
    <row r="77" spans="2:16">
      <c r="B77" s="20" t="s">
        <v>93</v>
      </c>
      <c r="C77" s="20" t="s">
        <v>94</v>
      </c>
      <c r="D77" s="21">
        <v>9</v>
      </c>
      <c r="E77" s="21" t="s">
        <v>82</v>
      </c>
      <c r="F77" s="21">
        <v>0</v>
      </c>
      <c r="G77" s="21">
        <v>0</v>
      </c>
      <c r="H77" s="21">
        <v>0</v>
      </c>
      <c r="J77" s="20" t="s">
        <v>80</v>
      </c>
      <c r="K77" s="20" t="s">
        <v>81</v>
      </c>
      <c r="L77" s="21">
        <v>9</v>
      </c>
      <c r="M77" s="21" t="s">
        <v>82</v>
      </c>
      <c r="N77" s="21">
        <v>32</v>
      </c>
      <c r="O77" s="21">
        <v>0</v>
      </c>
      <c r="P77" s="21">
        <v>32</v>
      </c>
    </row>
    <row r="78" spans="2:16">
      <c r="B78" s="20" t="s">
        <v>80</v>
      </c>
      <c r="C78" s="20" t="s">
        <v>81</v>
      </c>
      <c r="D78" s="21">
        <v>9</v>
      </c>
      <c r="E78" s="21" t="s">
        <v>82</v>
      </c>
      <c r="F78" s="21">
        <v>0</v>
      </c>
      <c r="G78" s="21">
        <v>0</v>
      </c>
      <c r="H78" s="21">
        <v>0</v>
      </c>
      <c r="J78" s="20" t="s">
        <v>80</v>
      </c>
      <c r="K78" s="20" t="s">
        <v>81</v>
      </c>
      <c r="L78" s="21">
        <v>9</v>
      </c>
      <c r="M78" s="21" t="s">
        <v>82</v>
      </c>
      <c r="N78" s="21">
        <v>31</v>
      </c>
      <c r="O78" s="21">
        <v>31</v>
      </c>
      <c r="P78" s="21">
        <v>0</v>
      </c>
    </row>
    <row r="79" spans="2:16">
      <c r="B79" s="20" t="s">
        <v>80</v>
      </c>
      <c r="C79" s="20" t="s">
        <v>81</v>
      </c>
      <c r="D79" s="21">
        <v>9</v>
      </c>
      <c r="E79" s="21" t="s">
        <v>82</v>
      </c>
      <c r="F79" s="21">
        <v>0</v>
      </c>
      <c r="G79" s="21">
        <v>0</v>
      </c>
      <c r="H79" s="21">
        <v>0</v>
      </c>
      <c r="J79" s="20" t="s">
        <v>80</v>
      </c>
      <c r="K79" s="20" t="s">
        <v>81</v>
      </c>
      <c r="L79" s="21">
        <v>9</v>
      </c>
      <c r="M79" s="21" t="s">
        <v>82</v>
      </c>
      <c r="N79" s="21">
        <v>17</v>
      </c>
      <c r="O79" s="21">
        <v>17</v>
      </c>
      <c r="P79" s="21">
        <v>0</v>
      </c>
    </row>
    <row r="80" spans="2:16">
      <c r="B80" s="20" t="s">
        <v>85</v>
      </c>
      <c r="C80" s="20" t="s">
        <v>86</v>
      </c>
      <c r="D80" s="21">
        <v>9</v>
      </c>
      <c r="E80" s="21" t="s">
        <v>82</v>
      </c>
      <c r="F80" s="21">
        <v>0</v>
      </c>
      <c r="G80" s="21">
        <v>0</v>
      </c>
      <c r="H80" s="21">
        <v>0</v>
      </c>
      <c r="J80" s="20" t="s">
        <v>80</v>
      </c>
      <c r="K80" s="20" t="s">
        <v>81</v>
      </c>
      <c r="L80" s="21">
        <v>9</v>
      </c>
      <c r="M80" s="21" t="s">
        <v>82</v>
      </c>
      <c r="N80" s="21">
        <v>17</v>
      </c>
      <c r="O80" s="21">
        <v>17</v>
      </c>
      <c r="P80" s="21">
        <v>0</v>
      </c>
    </row>
    <row r="81" spans="2:16">
      <c r="B81" s="20" t="s">
        <v>95</v>
      </c>
      <c r="C81" s="20" t="s">
        <v>96</v>
      </c>
      <c r="D81" s="21">
        <v>9</v>
      </c>
      <c r="E81" s="21" t="s">
        <v>82</v>
      </c>
      <c r="F81" s="21">
        <v>0</v>
      </c>
      <c r="G81" s="21">
        <v>0</v>
      </c>
      <c r="H81" s="21">
        <v>0</v>
      </c>
      <c r="J81" s="20" t="s">
        <v>80</v>
      </c>
      <c r="K81" s="20" t="s">
        <v>81</v>
      </c>
      <c r="L81" s="21">
        <v>9</v>
      </c>
      <c r="M81" s="21" t="s">
        <v>82</v>
      </c>
      <c r="N81" s="21">
        <v>14</v>
      </c>
      <c r="O81" s="21">
        <v>14</v>
      </c>
      <c r="P81" s="21">
        <v>0</v>
      </c>
    </row>
    <row r="82" spans="2:16">
      <c r="B82" s="20" t="s">
        <v>85</v>
      </c>
      <c r="C82" s="20" t="s">
        <v>86</v>
      </c>
      <c r="D82" s="21">
        <v>9</v>
      </c>
      <c r="E82" s="21" t="s">
        <v>82</v>
      </c>
      <c r="F82" s="21">
        <v>0</v>
      </c>
      <c r="G82" s="21">
        <v>0</v>
      </c>
      <c r="H82" s="21">
        <v>0</v>
      </c>
      <c r="J82" s="20" t="s">
        <v>80</v>
      </c>
      <c r="K82" s="20" t="s">
        <v>81</v>
      </c>
      <c r="L82" s="21">
        <v>9</v>
      </c>
      <c r="M82" s="21" t="s">
        <v>82</v>
      </c>
      <c r="N82" s="21">
        <v>14</v>
      </c>
      <c r="O82" s="21">
        <v>14</v>
      </c>
      <c r="P82" s="21">
        <v>0</v>
      </c>
    </row>
    <row r="83" spans="2:16">
      <c r="B83" s="20" t="s">
        <v>85</v>
      </c>
      <c r="C83" s="20" t="s">
        <v>86</v>
      </c>
      <c r="D83" s="21">
        <v>9</v>
      </c>
      <c r="E83" s="21" t="s">
        <v>82</v>
      </c>
      <c r="F83" s="21">
        <v>0</v>
      </c>
      <c r="G83" s="21">
        <v>0</v>
      </c>
      <c r="H83" s="21">
        <v>0</v>
      </c>
      <c r="J83" s="20" t="s">
        <v>80</v>
      </c>
      <c r="K83" s="20" t="s">
        <v>81</v>
      </c>
      <c r="L83" s="21">
        <v>7</v>
      </c>
      <c r="M83" s="21" t="s">
        <v>82</v>
      </c>
      <c r="N83" s="21">
        <v>11</v>
      </c>
      <c r="O83" s="21">
        <v>11</v>
      </c>
      <c r="P83" s="21">
        <v>0</v>
      </c>
    </row>
    <row r="84" spans="2:16">
      <c r="B84" s="20" t="s">
        <v>83</v>
      </c>
      <c r="C84" s="20" t="s">
        <v>98</v>
      </c>
      <c r="D84" s="21">
        <v>9</v>
      </c>
      <c r="E84" s="21" t="s">
        <v>82</v>
      </c>
      <c r="F84" s="21">
        <v>0</v>
      </c>
      <c r="G84" s="21">
        <v>0</v>
      </c>
      <c r="H84" s="21">
        <v>0</v>
      </c>
      <c r="J84" s="20" t="s">
        <v>80</v>
      </c>
      <c r="K84" s="20" t="s">
        <v>81</v>
      </c>
      <c r="L84" s="21">
        <v>9</v>
      </c>
      <c r="M84" s="21" t="s">
        <v>82</v>
      </c>
      <c r="N84" s="21">
        <v>10</v>
      </c>
      <c r="O84" s="21">
        <v>10</v>
      </c>
      <c r="P84" s="21">
        <v>0</v>
      </c>
    </row>
    <row r="85" spans="2:16">
      <c r="B85" s="20" t="s">
        <v>80</v>
      </c>
      <c r="C85" s="20" t="s">
        <v>81</v>
      </c>
      <c r="D85" s="21">
        <v>9</v>
      </c>
      <c r="E85" s="21" t="s">
        <v>82</v>
      </c>
      <c r="F85" s="21">
        <v>0</v>
      </c>
      <c r="G85" s="21">
        <v>0</v>
      </c>
      <c r="H85" s="21">
        <v>0</v>
      </c>
      <c r="J85" s="20" t="s">
        <v>80</v>
      </c>
      <c r="K85" s="20" t="s">
        <v>81</v>
      </c>
      <c r="L85" s="21">
        <v>9</v>
      </c>
      <c r="M85" s="21" t="s">
        <v>82</v>
      </c>
      <c r="N85" s="21">
        <v>10</v>
      </c>
      <c r="O85" s="21">
        <v>10</v>
      </c>
      <c r="P85" s="21">
        <v>0</v>
      </c>
    </row>
    <row r="86" spans="2:16">
      <c r="B86" s="20" t="s">
        <v>80</v>
      </c>
      <c r="C86" s="20" t="s">
        <v>81</v>
      </c>
      <c r="D86" s="21">
        <v>9</v>
      </c>
      <c r="E86" s="21" t="s">
        <v>82</v>
      </c>
      <c r="F86" s="21">
        <v>0</v>
      </c>
      <c r="G86" s="21">
        <v>0</v>
      </c>
      <c r="H86" s="21">
        <v>0</v>
      </c>
      <c r="J86" s="20" t="s">
        <v>80</v>
      </c>
      <c r="K86" s="20" t="s">
        <v>81</v>
      </c>
      <c r="L86" s="21">
        <v>9</v>
      </c>
      <c r="M86" s="21" t="s">
        <v>82</v>
      </c>
      <c r="N86" s="21">
        <v>10</v>
      </c>
      <c r="O86" s="21">
        <v>10</v>
      </c>
      <c r="P86" s="21">
        <v>0</v>
      </c>
    </row>
    <row r="87" spans="2:16">
      <c r="B87" s="20" t="s">
        <v>80</v>
      </c>
      <c r="C87" s="20" t="s">
        <v>81</v>
      </c>
      <c r="D87" s="21">
        <v>9</v>
      </c>
      <c r="E87" s="21" t="s">
        <v>82</v>
      </c>
      <c r="F87" s="21">
        <v>0</v>
      </c>
      <c r="G87" s="21">
        <v>0</v>
      </c>
      <c r="H87" s="21">
        <v>0</v>
      </c>
      <c r="J87" s="20" t="s">
        <v>80</v>
      </c>
      <c r="K87" s="20" t="s">
        <v>81</v>
      </c>
      <c r="L87" s="21">
        <v>9</v>
      </c>
      <c r="M87" s="21" t="s">
        <v>82</v>
      </c>
      <c r="N87" s="21">
        <v>5</v>
      </c>
      <c r="O87" s="21">
        <v>5</v>
      </c>
      <c r="P87" s="21">
        <v>0</v>
      </c>
    </row>
    <row r="88" spans="2:16">
      <c r="B88" s="20" t="s">
        <v>102</v>
      </c>
      <c r="C88" s="20" t="s">
        <v>103</v>
      </c>
      <c r="D88" s="21">
        <v>9</v>
      </c>
      <c r="E88" s="21" t="s">
        <v>82</v>
      </c>
      <c r="F88" s="21">
        <v>0</v>
      </c>
      <c r="G88" s="21">
        <v>0</v>
      </c>
      <c r="H88" s="21">
        <v>0</v>
      </c>
      <c r="J88" s="20" t="s">
        <v>80</v>
      </c>
      <c r="K88" s="20" t="s">
        <v>81</v>
      </c>
      <c r="L88" s="21">
        <v>9</v>
      </c>
      <c r="M88" s="21" t="s">
        <v>82</v>
      </c>
      <c r="N88" s="21">
        <v>0</v>
      </c>
      <c r="O88" s="21">
        <v>0</v>
      </c>
      <c r="P88" s="21">
        <v>0</v>
      </c>
    </row>
    <row r="89" spans="2:16">
      <c r="B89" s="20" t="s">
        <v>80</v>
      </c>
      <c r="C89" s="20" t="s">
        <v>81</v>
      </c>
      <c r="D89" s="21">
        <v>9</v>
      </c>
      <c r="E89" s="21" t="s">
        <v>82</v>
      </c>
      <c r="F89" s="21">
        <v>0</v>
      </c>
      <c r="G89" s="21">
        <v>0</v>
      </c>
      <c r="H89" s="21">
        <v>0</v>
      </c>
      <c r="J89" s="20" t="s">
        <v>80</v>
      </c>
      <c r="K89" s="20" t="s">
        <v>81</v>
      </c>
      <c r="L89" s="21">
        <v>9</v>
      </c>
      <c r="M89" s="21" t="s">
        <v>82</v>
      </c>
      <c r="N89" s="21">
        <v>0</v>
      </c>
      <c r="O89" s="21">
        <v>0</v>
      </c>
      <c r="P89" s="21">
        <v>0</v>
      </c>
    </row>
    <row r="90" spans="2:16">
      <c r="B90" s="20" t="s">
        <v>93</v>
      </c>
      <c r="C90" s="20" t="s">
        <v>97</v>
      </c>
      <c r="D90" s="21">
        <v>9</v>
      </c>
      <c r="E90" s="21" t="s">
        <v>82</v>
      </c>
      <c r="F90" s="21">
        <v>0</v>
      </c>
      <c r="G90" s="21">
        <v>0</v>
      </c>
      <c r="H90" s="21">
        <v>0</v>
      </c>
      <c r="J90" s="20" t="s">
        <v>80</v>
      </c>
      <c r="K90" s="20" t="s">
        <v>81</v>
      </c>
      <c r="L90" s="21">
        <v>9</v>
      </c>
      <c r="M90" s="21" t="s">
        <v>82</v>
      </c>
      <c r="N90" s="21">
        <v>0</v>
      </c>
      <c r="O90" s="21">
        <v>0</v>
      </c>
      <c r="P90" s="21">
        <v>0</v>
      </c>
    </row>
    <row r="91" spans="2:16">
      <c r="B91" s="20" t="s">
        <v>106</v>
      </c>
      <c r="C91" s="20" t="s">
        <v>107</v>
      </c>
      <c r="D91" s="21">
        <v>9</v>
      </c>
      <c r="E91" s="21" t="s">
        <v>82</v>
      </c>
      <c r="F91" s="21">
        <v>0</v>
      </c>
      <c r="G91" s="21">
        <v>0</v>
      </c>
      <c r="H91" s="21">
        <v>0</v>
      </c>
      <c r="J91" s="20" t="s">
        <v>80</v>
      </c>
      <c r="K91" s="20" t="s">
        <v>81</v>
      </c>
      <c r="L91" s="21">
        <v>9</v>
      </c>
      <c r="M91" s="21" t="s">
        <v>82</v>
      </c>
      <c r="N91" s="21">
        <v>0</v>
      </c>
      <c r="O91" s="21">
        <v>0</v>
      </c>
      <c r="P91" s="21">
        <v>0</v>
      </c>
    </row>
    <row r="92" spans="2:16">
      <c r="B92" s="20" t="s">
        <v>102</v>
      </c>
      <c r="C92" s="20" t="s">
        <v>103</v>
      </c>
      <c r="D92" s="21">
        <v>9</v>
      </c>
      <c r="E92" s="21" t="s">
        <v>82</v>
      </c>
      <c r="F92" s="21">
        <v>0</v>
      </c>
      <c r="G92" s="21">
        <v>0</v>
      </c>
      <c r="H92" s="21">
        <v>0</v>
      </c>
      <c r="J92" s="20" t="s">
        <v>80</v>
      </c>
      <c r="K92" s="20" t="s">
        <v>81</v>
      </c>
      <c r="L92" s="21">
        <v>9</v>
      </c>
      <c r="M92" s="21" t="s">
        <v>82</v>
      </c>
      <c r="N92" s="21">
        <v>0</v>
      </c>
      <c r="O92" s="21">
        <v>0</v>
      </c>
      <c r="P92" s="21">
        <v>0</v>
      </c>
    </row>
    <row r="93" spans="2:16">
      <c r="B93" s="20" t="s">
        <v>108</v>
      </c>
      <c r="C93" s="20" t="s">
        <v>109</v>
      </c>
      <c r="D93" s="21">
        <v>9</v>
      </c>
      <c r="E93" s="21" t="s">
        <v>82</v>
      </c>
      <c r="F93" s="21">
        <v>0</v>
      </c>
      <c r="G93" s="21">
        <v>0</v>
      </c>
      <c r="H93" s="21">
        <v>0</v>
      </c>
      <c r="J93" s="20" t="s">
        <v>80</v>
      </c>
      <c r="K93" s="20" t="s">
        <v>81</v>
      </c>
      <c r="L93" s="21">
        <v>9</v>
      </c>
      <c r="M93" s="21" t="s">
        <v>82</v>
      </c>
      <c r="N93" s="21">
        <v>0</v>
      </c>
      <c r="O93" s="21">
        <v>0</v>
      </c>
      <c r="P93" s="21">
        <v>0</v>
      </c>
    </row>
    <row r="94" spans="2:16">
      <c r="B94" s="20" t="s">
        <v>110</v>
      </c>
      <c r="C94" s="20" t="s">
        <v>111</v>
      </c>
      <c r="D94" s="21">
        <v>9</v>
      </c>
      <c r="E94" s="21" t="s">
        <v>82</v>
      </c>
      <c r="F94" s="21">
        <v>0</v>
      </c>
      <c r="G94" s="21">
        <v>0</v>
      </c>
      <c r="H94" s="21">
        <v>0</v>
      </c>
      <c r="J94" s="20" t="s">
        <v>80</v>
      </c>
      <c r="K94" s="20" t="s">
        <v>81</v>
      </c>
      <c r="L94" s="21">
        <v>9</v>
      </c>
      <c r="M94" s="21" t="s">
        <v>82</v>
      </c>
      <c r="N94" s="21">
        <v>0</v>
      </c>
      <c r="O94" s="21">
        <v>0</v>
      </c>
      <c r="P94" s="21">
        <v>0</v>
      </c>
    </row>
    <row r="95" spans="2:16">
      <c r="B95" s="20" t="s">
        <v>80</v>
      </c>
      <c r="C95" s="20" t="s">
        <v>81</v>
      </c>
      <c r="D95" s="21">
        <v>9</v>
      </c>
      <c r="E95" s="21" t="s">
        <v>82</v>
      </c>
      <c r="F95" s="21">
        <v>0</v>
      </c>
      <c r="G95" s="21">
        <v>0</v>
      </c>
      <c r="H95" s="21">
        <v>0</v>
      </c>
      <c r="J95" s="20" t="s">
        <v>80</v>
      </c>
      <c r="K95" s="20" t="s">
        <v>81</v>
      </c>
      <c r="L95" s="21">
        <v>9</v>
      </c>
      <c r="M95" s="21" t="s">
        <v>82</v>
      </c>
      <c r="N95" s="21">
        <v>0</v>
      </c>
      <c r="O95" s="21">
        <v>0</v>
      </c>
      <c r="P95" s="21">
        <v>0</v>
      </c>
    </row>
    <row r="96" spans="2:16">
      <c r="B96" s="20" t="s">
        <v>106</v>
      </c>
      <c r="C96" s="20" t="s">
        <v>107</v>
      </c>
      <c r="D96" s="21">
        <v>9</v>
      </c>
      <c r="E96" s="21" t="s">
        <v>82</v>
      </c>
      <c r="F96" s="21">
        <v>0</v>
      </c>
      <c r="G96" s="21">
        <v>0</v>
      </c>
      <c r="H96" s="21">
        <v>0</v>
      </c>
      <c r="J96" s="20" t="s">
        <v>80</v>
      </c>
      <c r="K96" s="20" t="s">
        <v>81</v>
      </c>
      <c r="L96" s="21">
        <v>9</v>
      </c>
      <c r="M96" s="21" t="s">
        <v>82</v>
      </c>
      <c r="N96" s="21">
        <v>0</v>
      </c>
      <c r="O96" s="21">
        <v>0</v>
      </c>
      <c r="P96" s="21">
        <v>0</v>
      </c>
    </row>
    <row r="97" spans="2:16">
      <c r="B97" s="20" t="s">
        <v>106</v>
      </c>
      <c r="C97" s="20" t="s">
        <v>107</v>
      </c>
      <c r="D97" s="21">
        <v>9</v>
      </c>
      <c r="E97" s="21" t="s">
        <v>82</v>
      </c>
      <c r="F97" s="21">
        <v>0</v>
      </c>
      <c r="G97" s="21">
        <v>0</v>
      </c>
      <c r="H97" s="21">
        <v>0</v>
      </c>
      <c r="J97" s="20" t="s">
        <v>80</v>
      </c>
      <c r="K97" s="20" t="s">
        <v>81</v>
      </c>
      <c r="L97" s="21">
        <v>9</v>
      </c>
      <c r="M97" s="21" t="s">
        <v>82</v>
      </c>
      <c r="N97" s="21">
        <v>0</v>
      </c>
      <c r="O97" s="21">
        <v>0</v>
      </c>
      <c r="P97" s="21">
        <v>0</v>
      </c>
    </row>
    <row r="98" spans="2:16">
      <c r="B98" s="20" t="s">
        <v>80</v>
      </c>
      <c r="C98" s="20" t="s">
        <v>81</v>
      </c>
      <c r="D98" s="21">
        <v>9</v>
      </c>
      <c r="E98" s="21" t="s">
        <v>82</v>
      </c>
      <c r="F98" s="21">
        <v>0</v>
      </c>
      <c r="G98" s="21">
        <v>0</v>
      </c>
      <c r="H98" s="21">
        <v>0</v>
      </c>
      <c r="J98" s="20" t="s">
        <v>80</v>
      </c>
      <c r="K98" s="20" t="s">
        <v>81</v>
      </c>
      <c r="L98" s="21">
        <v>9</v>
      </c>
      <c r="M98" s="21" t="s">
        <v>82</v>
      </c>
      <c r="N98" s="21">
        <v>0</v>
      </c>
      <c r="O98" s="21">
        <v>0</v>
      </c>
      <c r="P98" s="21">
        <v>0</v>
      </c>
    </row>
    <row r="99" spans="2:16">
      <c r="B99" s="20" t="s">
        <v>83</v>
      </c>
      <c r="C99" s="20" t="s">
        <v>84</v>
      </c>
      <c r="D99" s="21">
        <v>9</v>
      </c>
      <c r="E99" s="21" t="s">
        <v>82</v>
      </c>
      <c r="F99" s="21">
        <v>0</v>
      </c>
      <c r="G99" s="21">
        <v>0</v>
      </c>
      <c r="H99" s="21">
        <v>0</v>
      </c>
      <c r="J99" s="20" t="s">
        <v>80</v>
      </c>
      <c r="K99" s="20" t="s">
        <v>81</v>
      </c>
      <c r="L99" s="21">
        <v>9</v>
      </c>
      <c r="M99" s="21" t="s">
        <v>82</v>
      </c>
      <c r="N99" s="21">
        <v>0</v>
      </c>
      <c r="O99" s="21">
        <v>0</v>
      </c>
      <c r="P99" s="21">
        <v>0</v>
      </c>
    </row>
    <row r="100" spans="2:16">
      <c r="B100" s="20" t="s">
        <v>80</v>
      </c>
      <c r="C100" s="20" t="s">
        <v>81</v>
      </c>
      <c r="D100" s="21">
        <v>9</v>
      </c>
      <c r="E100" s="21" t="s">
        <v>82</v>
      </c>
      <c r="F100" s="21">
        <v>0</v>
      </c>
      <c r="G100" s="21">
        <v>0</v>
      </c>
      <c r="H100" s="21">
        <v>0</v>
      </c>
      <c r="J100" s="20" t="s">
        <v>80</v>
      </c>
      <c r="K100" s="20" t="s">
        <v>81</v>
      </c>
      <c r="L100" s="21">
        <v>7</v>
      </c>
      <c r="M100" s="21" t="s">
        <v>82</v>
      </c>
      <c r="N100" s="21">
        <v>0</v>
      </c>
      <c r="O100" s="21">
        <v>0</v>
      </c>
      <c r="P100" s="21">
        <v>0</v>
      </c>
    </row>
    <row r="101" spans="2:16">
      <c r="B101" s="20" t="s">
        <v>108</v>
      </c>
      <c r="C101" s="20" t="s">
        <v>109</v>
      </c>
      <c r="D101" s="21">
        <v>9</v>
      </c>
      <c r="E101" s="21" t="s">
        <v>82</v>
      </c>
      <c r="F101" s="21">
        <v>0</v>
      </c>
      <c r="G101" s="21">
        <v>0</v>
      </c>
      <c r="H101" s="21">
        <v>0</v>
      </c>
      <c r="J101" s="20" t="s">
        <v>80</v>
      </c>
      <c r="K101" s="20" t="s">
        <v>81</v>
      </c>
      <c r="L101" s="21">
        <v>9</v>
      </c>
      <c r="M101" s="21" t="s">
        <v>82</v>
      </c>
      <c r="N101" s="21">
        <v>0</v>
      </c>
      <c r="O101" s="21">
        <v>0</v>
      </c>
      <c r="P101" s="21">
        <v>0</v>
      </c>
    </row>
    <row r="102" spans="2:16">
      <c r="B102" s="20" t="s">
        <v>80</v>
      </c>
      <c r="C102" s="20" t="s">
        <v>81</v>
      </c>
      <c r="D102" s="21">
        <v>9</v>
      </c>
      <c r="E102" s="21" t="s">
        <v>82</v>
      </c>
      <c r="F102" s="21">
        <v>0</v>
      </c>
      <c r="G102" s="21">
        <v>0</v>
      </c>
      <c r="H102" s="21">
        <v>0</v>
      </c>
      <c r="J102" s="20" t="s">
        <v>93</v>
      </c>
      <c r="K102" s="20" t="s">
        <v>105</v>
      </c>
      <c r="L102" s="21">
        <v>9</v>
      </c>
      <c r="M102" s="21" t="s">
        <v>82</v>
      </c>
      <c r="N102" s="21">
        <v>42</v>
      </c>
      <c r="O102" s="21">
        <v>10</v>
      </c>
      <c r="P102" s="21">
        <v>32</v>
      </c>
    </row>
    <row r="103" spans="2:16">
      <c r="B103" s="20" t="s">
        <v>80</v>
      </c>
      <c r="C103" s="20" t="s">
        <v>81</v>
      </c>
      <c r="D103" s="21">
        <v>9</v>
      </c>
      <c r="E103" s="21" t="s">
        <v>82</v>
      </c>
      <c r="F103" s="21">
        <v>0</v>
      </c>
      <c r="G103" s="21">
        <v>0</v>
      </c>
      <c r="H103" s="21">
        <v>0</v>
      </c>
      <c r="J103" s="20" t="s">
        <v>93</v>
      </c>
      <c r="K103" s="20" t="s">
        <v>97</v>
      </c>
      <c r="L103" s="21">
        <v>9</v>
      </c>
      <c r="M103" s="21" t="s">
        <v>82</v>
      </c>
      <c r="N103" s="21">
        <v>62</v>
      </c>
      <c r="O103" s="21">
        <v>36</v>
      </c>
      <c r="P103" s="21">
        <v>26</v>
      </c>
    </row>
    <row r="104" spans="2:16">
      <c r="B104" s="20" t="s">
        <v>85</v>
      </c>
      <c r="C104" s="20" t="s">
        <v>86</v>
      </c>
      <c r="D104" s="21">
        <v>9</v>
      </c>
      <c r="E104" s="21" t="s">
        <v>82</v>
      </c>
      <c r="F104" s="21">
        <v>0</v>
      </c>
      <c r="G104" s="21">
        <v>0</v>
      </c>
      <c r="H104" s="21">
        <v>0</v>
      </c>
      <c r="J104" s="20" t="s">
        <v>93</v>
      </c>
      <c r="K104" s="20" t="s">
        <v>97</v>
      </c>
      <c r="L104" s="21">
        <v>9</v>
      </c>
      <c r="M104" s="21" t="s">
        <v>82</v>
      </c>
      <c r="N104" s="21">
        <v>45</v>
      </c>
      <c r="O104" s="21">
        <v>10</v>
      </c>
      <c r="P104" s="21">
        <v>35</v>
      </c>
    </row>
    <row r="105" spans="2:16">
      <c r="B105" s="20" t="s">
        <v>83</v>
      </c>
      <c r="C105" s="20" t="s">
        <v>84</v>
      </c>
      <c r="D105" s="21">
        <v>9</v>
      </c>
      <c r="E105" s="21" t="s">
        <v>82</v>
      </c>
      <c r="F105" s="21">
        <v>0</v>
      </c>
      <c r="G105" s="21">
        <v>0</v>
      </c>
      <c r="H105" s="21">
        <v>0</v>
      </c>
      <c r="J105" s="20" t="s">
        <v>93</v>
      </c>
      <c r="K105" s="20" t="s">
        <v>97</v>
      </c>
      <c r="L105" s="21">
        <v>9</v>
      </c>
      <c r="M105" s="21" t="s">
        <v>82</v>
      </c>
      <c r="N105" s="21">
        <v>10</v>
      </c>
      <c r="O105" s="21">
        <v>10</v>
      </c>
      <c r="P105" s="21">
        <v>0</v>
      </c>
    </row>
    <row r="106" spans="2:16">
      <c r="B106" s="20" t="s">
        <v>80</v>
      </c>
      <c r="C106" s="20" t="s">
        <v>81</v>
      </c>
      <c r="D106" s="21">
        <v>9</v>
      </c>
      <c r="E106" s="21" t="s">
        <v>82</v>
      </c>
      <c r="F106" s="21">
        <v>0</v>
      </c>
      <c r="G106" s="21">
        <v>0</v>
      </c>
      <c r="H106" s="21">
        <v>0</v>
      </c>
      <c r="J106" s="20" t="s">
        <v>93</v>
      </c>
      <c r="K106" s="20" t="s">
        <v>97</v>
      </c>
      <c r="L106" s="21">
        <v>9</v>
      </c>
      <c r="M106" s="21" t="s">
        <v>82</v>
      </c>
      <c r="N106" s="21">
        <v>10</v>
      </c>
      <c r="O106" s="21">
        <v>10</v>
      </c>
      <c r="P106" s="21">
        <v>0</v>
      </c>
    </row>
    <row r="107" spans="2:16">
      <c r="B107" s="20" t="s">
        <v>83</v>
      </c>
      <c r="C107" s="20" t="s">
        <v>98</v>
      </c>
      <c r="D107" s="21">
        <v>9</v>
      </c>
      <c r="E107" s="21" t="s">
        <v>82</v>
      </c>
      <c r="F107" s="21">
        <v>0</v>
      </c>
      <c r="G107" s="21">
        <v>0</v>
      </c>
      <c r="H107" s="21">
        <v>0</v>
      </c>
      <c r="J107" s="20" t="s">
        <v>93</v>
      </c>
      <c r="K107" s="20" t="s">
        <v>97</v>
      </c>
      <c r="L107" s="21">
        <v>9</v>
      </c>
      <c r="M107" s="21" t="s">
        <v>82</v>
      </c>
      <c r="N107" s="21">
        <v>3</v>
      </c>
      <c r="O107" s="21">
        <v>3</v>
      </c>
      <c r="P107" s="21">
        <v>0</v>
      </c>
    </row>
    <row r="108" spans="2:16">
      <c r="B108" s="20" t="s">
        <v>89</v>
      </c>
      <c r="C108" s="20" t="s">
        <v>90</v>
      </c>
      <c r="D108" s="21">
        <v>9</v>
      </c>
      <c r="E108" s="21" t="s">
        <v>82</v>
      </c>
      <c r="F108" s="21">
        <v>0</v>
      </c>
      <c r="G108" s="21">
        <v>0</v>
      </c>
      <c r="H108" s="21">
        <v>0</v>
      </c>
      <c r="J108" s="20" t="s">
        <v>93</v>
      </c>
      <c r="K108" s="20" t="s">
        <v>97</v>
      </c>
      <c r="L108" s="21">
        <v>9</v>
      </c>
      <c r="M108" s="21" t="s">
        <v>82</v>
      </c>
      <c r="N108" s="21">
        <v>0</v>
      </c>
      <c r="O108" s="21">
        <v>0</v>
      </c>
      <c r="P108" s="21">
        <v>0</v>
      </c>
    </row>
  </sheetData>
  <sortState xmlns:xlrd2="http://schemas.microsoft.com/office/spreadsheetml/2017/richdata2" ref="J9:P108">
    <sortCondition ref="K9:K108"/>
    <sortCondition descending="1" ref="N9:N108"/>
  </sortState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1:H108"/>
  <sheetViews>
    <sheetView workbookViewId="0">
      <selection activeCell="H114" sqref="H114"/>
    </sheetView>
  </sheetViews>
  <sheetFormatPr defaultRowHeight="15"/>
  <cols>
    <col min="2" max="2" width="19.85546875" customWidth="1"/>
    <col min="3" max="3" width="12.28515625" bestFit="1" customWidth="1"/>
    <col min="6" max="6" width="9.28515625" customWidth="1"/>
    <col min="7" max="8" width="14.140625" customWidth="1"/>
  </cols>
  <sheetData>
    <row r="1" spans="2:8">
      <c r="B1" s="19" t="s">
        <v>32</v>
      </c>
    </row>
    <row r="2" spans="2:8">
      <c r="B2" t="s">
        <v>64</v>
      </c>
    </row>
    <row r="3" spans="2:8">
      <c r="B3" t="s">
        <v>65</v>
      </c>
    </row>
    <row r="4" spans="2:8">
      <c r="B4" t="s">
        <v>66</v>
      </c>
    </row>
    <row r="6" spans="2:8">
      <c r="B6" t="s">
        <v>122</v>
      </c>
    </row>
    <row r="8" spans="2:8">
      <c r="B8" s="22" t="s">
        <v>75</v>
      </c>
      <c r="C8" s="22" t="s">
        <v>76</v>
      </c>
      <c r="D8" s="23" t="s">
        <v>77</v>
      </c>
      <c r="E8" s="23" t="s">
        <v>78</v>
      </c>
      <c r="F8" s="23" t="s">
        <v>79</v>
      </c>
      <c r="G8" s="23" t="s">
        <v>119</v>
      </c>
      <c r="H8" s="23" t="s">
        <v>120</v>
      </c>
    </row>
    <row r="9" spans="2:8" hidden="1">
      <c r="B9" s="20" t="s">
        <v>80</v>
      </c>
      <c r="C9" s="20" t="s">
        <v>81</v>
      </c>
      <c r="D9" s="21">
        <v>9</v>
      </c>
      <c r="E9" s="21" t="s">
        <v>82</v>
      </c>
      <c r="F9" s="21">
        <v>0</v>
      </c>
      <c r="G9" s="21">
        <v>0</v>
      </c>
      <c r="H9" s="21">
        <v>0</v>
      </c>
    </row>
    <row r="10" spans="2:8" hidden="1">
      <c r="B10" s="20" t="s">
        <v>83</v>
      </c>
      <c r="C10" s="20" t="s">
        <v>84</v>
      </c>
      <c r="D10" s="21">
        <v>9</v>
      </c>
      <c r="E10" s="21" t="s">
        <v>82</v>
      </c>
      <c r="F10" s="21">
        <v>10</v>
      </c>
      <c r="G10" s="21">
        <v>10</v>
      </c>
      <c r="H10" s="21">
        <v>0</v>
      </c>
    </row>
    <row r="11" spans="2:8" hidden="1">
      <c r="B11" s="20" t="s">
        <v>83</v>
      </c>
      <c r="C11" s="20" t="s">
        <v>84</v>
      </c>
      <c r="D11" s="21">
        <v>9</v>
      </c>
      <c r="E11" s="21" t="s">
        <v>82</v>
      </c>
      <c r="F11" s="21">
        <v>10</v>
      </c>
      <c r="G11" s="21">
        <v>10</v>
      </c>
      <c r="H11" s="21">
        <v>0</v>
      </c>
    </row>
    <row r="12" spans="2:8" hidden="1">
      <c r="B12" s="20" t="s">
        <v>80</v>
      </c>
      <c r="C12" s="20" t="s">
        <v>81</v>
      </c>
      <c r="D12" s="21">
        <v>9</v>
      </c>
      <c r="E12" s="21" t="s">
        <v>82</v>
      </c>
      <c r="F12" s="21">
        <v>50</v>
      </c>
      <c r="G12" s="21">
        <v>10</v>
      </c>
      <c r="H12" s="21">
        <v>40</v>
      </c>
    </row>
    <row r="13" spans="2:8" hidden="1">
      <c r="B13" s="20" t="s">
        <v>85</v>
      </c>
      <c r="C13" s="20" t="s">
        <v>86</v>
      </c>
      <c r="D13" s="21">
        <v>9</v>
      </c>
      <c r="E13" s="21" t="s">
        <v>82</v>
      </c>
      <c r="F13" s="21">
        <v>3</v>
      </c>
      <c r="G13" s="21">
        <v>3</v>
      </c>
      <c r="H13" s="21">
        <v>0</v>
      </c>
    </row>
    <row r="14" spans="2:8" hidden="1">
      <c r="B14" s="20" t="s">
        <v>87</v>
      </c>
      <c r="C14" s="20" t="s">
        <v>88</v>
      </c>
      <c r="D14" s="21">
        <v>8</v>
      </c>
      <c r="E14" s="21" t="s">
        <v>82</v>
      </c>
      <c r="F14" s="21">
        <v>77</v>
      </c>
      <c r="G14" s="21">
        <v>37</v>
      </c>
      <c r="H14" s="21">
        <v>40</v>
      </c>
    </row>
    <row r="15" spans="2:8" hidden="1">
      <c r="B15" s="20" t="s">
        <v>89</v>
      </c>
      <c r="C15" s="20" t="s">
        <v>90</v>
      </c>
      <c r="D15" s="21">
        <v>9</v>
      </c>
      <c r="E15" s="21" t="s">
        <v>82</v>
      </c>
      <c r="F15" s="21">
        <v>0</v>
      </c>
      <c r="G15" s="21">
        <v>0</v>
      </c>
      <c r="H15" s="21">
        <v>0</v>
      </c>
    </row>
    <row r="16" spans="2:8" hidden="1">
      <c r="B16" s="20" t="s">
        <v>91</v>
      </c>
      <c r="C16" s="20" t="s">
        <v>92</v>
      </c>
      <c r="D16" s="21">
        <v>8</v>
      </c>
      <c r="E16" s="21" t="s">
        <v>82</v>
      </c>
      <c r="F16" s="21">
        <v>80</v>
      </c>
      <c r="G16" s="21">
        <v>40</v>
      </c>
      <c r="H16" s="21">
        <v>40</v>
      </c>
    </row>
    <row r="17" spans="2:8" hidden="1">
      <c r="B17" s="20" t="s">
        <v>93</v>
      </c>
      <c r="C17" s="20" t="s">
        <v>94</v>
      </c>
      <c r="D17" s="21">
        <v>9</v>
      </c>
      <c r="E17" s="21" t="s">
        <v>82</v>
      </c>
      <c r="F17" s="21">
        <v>0</v>
      </c>
      <c r="G17" s="21">
        <v>0</v>
      </c>
      <c r="H17" s="21">
        <v>0</v>
      </c>
    </row>
    <row r="18" spans="2:8" hidden="1">
      <c r="B18" s="20" t="s">
        <v>83</v>
      </c>
      <c r="C18" s="20" t="s">
        <v>84</v>
      </c>
      <c r="D18" s="21">
        <v>7</v>
      </c>
      <c r="E18" s="21" t="s">
        <v>82</v>
      </c>
      <c r="F18" s="21">
        <v>0</v>
      </c>
      <c r="G18" s="21">
        <v>0</v>
      </c>
      <c r="H18" s="21">
        <v>0</v>
      </c>
    </row>
    <row r="19" spans="2:8" hidden="1">
      <c r="B19" s="20" t="s">
        <v>85</v>
      </c>
      <c r="C19" s="20" t="s">
        <v>86</v>
      </c>
      <c r="D19" s="21">
        <v>8</v>
      </c>
      <c r="E19" s="21" t="s">
        <v>82</v>
      </c>
      <c r="F19" s="21">
        <v>14</v>
      </c>
      <c r="G19" s="21">
        <v>14</v>
      </c>
      <c r="H19" s="21">
        <v>0</v>
      </c>
    </row>
    <row r="20" spans="2:8" hidden="1">
      <c r="B20" s="20" t="s">
        <v>80</v>
      </c>
      <c r="C20" s="20" t="s">
        <v>81</v>
      </c>
      <c r="D20" s="21">
        <v>9</v>
      </c>
      <c r="E20" s="21" t="s">
        <v>82</v>
      </c>
      <c r="F20" s="21">
        <v>0</v>
      </c>
      <c r="G20" s="21">
        <v>0</v>
      </c>
      <c r="H20" s="21">
        <v>0</v>
      </c>
    </row>
    <row r="21" spans="2:8" hidden="1">
      <c r="B21" s="20" t="s">
        <v>80</v>
      </c>
      <c r="C21" s="20" t="s">
        <v>81</v>
      </c>
      <c r="D21" s="21">
        <v>9</v>
      </c>
      <c r="E21" s="21" t="s">
        <v>82</v>
      </c>
      <c r="F21" s="21">
        <v>0</v>
      </c>
      <c r="G21" s="21">
        <v>0</v>
      </c>
      <c r="H21" s="21">
        <v>0</v>
      </c>
    </row>
    <row r="22" spans="2:8" hidden="1">
      <c r="B22" s="20" t="s">
        <v>91</v>
      </c>
      <c r="C22" s="20" t="s">
        <v>92</v>
      </c>
      <c r="D22" s="21">
        <v>7</v>
      </c>
      <c r="E22" s="21" t="s">
        <v>82</v>
      </c>
      <c r="F22" s="21">
        <v>0</v>
      </c>
      <c r="G22" s="21">
        <v>0</v>
      </c>
      <c r="H22" s="21">
        <v>0</v>
      </c>
    </row>
    <row r="23" spans="2:8" hidden="1">
      <c r="B23" s="20" t="s">
        <v>80</v>
      </c>
      <c r="C23" s="20" t="s">
        <v>81</v>
      </c>
      <c r="D23" s="21">
        <v>9</v>
      </c>
      <c r="E23" s="21" t="s">
        <v>82</v>
      </c>
      <c r="F23" s="21">
        <v>32</v>
      </c>
      <c r="G23" s="21">
        <v>0</v>
      </c>
      <c r="H23" s="21">
        <v>32</v>
      </c>
    </row>
    <row r="24" spans="2:8" hidden="1">
      <c r="B24" s="20" t="s">
        <v>80</v>
      </c>
      <c r="C24" s="20" t="s">
        <v>81</v>
      </c>
      <c r="D24" s="21">
        <v>9</v>
      </c>
      <c r="E24" s="21" t="s">
        <v>82</v>
      </c>
      <c r="F24" s="21">
        <v>10</v>
      </c>
      <c r="G24" s="21">
        <v>10</v>
      </c>
      <c r="H24" s="21">
        <v>0</v>
      </c>
    </row>
    <row r="25" spans="2:8" hidden="1">
      <c r="B25" s="20" t="s">
        <v>80</v>
      </c>
      <c r="C25" s="20" t="s">
        <v>81</v>
      </c>
      <c r="D25" s="21">
        <v>9</v>
      </c>
      <c r="E25" s="21" t="s">
        <v>82</v>
      </c>
      <c r="F25" s="21">
        <v>17</v>
      </c>
      <c r="G25" s="21">
        <v>17</v>
      </c>
      <c r="H25" s="21">
        <v>0</v>
      </c>
    </row>
    <row r="26" spans="2:8" hidden="1">
      <c r="B26" s="20" t="s">
        <v>85</v>
      </c>
      <c r="C26" s="20" t="s">
        <v>86</v>
      </c>
      <c r="D26" s="21">
        <v>9</v>
      </c>
      <c r="E26" s="21" t="s">
        <v>82</v>
      </c>
      <c r="F26" s="21">
        <v>0</v>
      </c>
      <c r="G26" s="21">
        <v>0</v>
      </c>
      <c r="H26" s="21">
        <v>0</v>
      </c>
    </row>
    <row r="27" spans="2:8" hidden="1">
      <c r="B27" s="20" t="s">
        <v>95</v>
      </c>
      <c r="C27" s="20" t="s">
        <v>96</v>
      </c>
      <c r="D27" s="21">
        <v>9</v>
      </c>
      <c r="E27" s="21" t="s">
        <v>82</v>
      </c>
      <c r="F27" s="21">
        <v>0</v>
      </c>
      <c r="G27" s="21">
        <v>0</v>
      </c>
      <c r="H27" s="21">
        <v>0</v>
      </c>
    </row>
    <row r="28" spans="2:8" hidden="1">
      <c r="B28" s="20" t="s">
        <v>80</v>
      </c>
      <c r="C28" s="20" t="s">
        <v>81</v>
      </c>
      <c r="D28" s="21">
        <v>9</v>
      </c>
      <c r="E28" s="21" t="s">
        <v>82</v>
      </c>
      <c r="F28" s="21">
        <v>10</v>
      </c>
      <c r="G28" s="21">
        <v>10</v>
      </c>
      <c r="H28" s="21">
        <v>0</v>
      </c>
    </row>
    <row r="29" spans="2:8" hidden="1">
      <c r="B29" s="20" t="s">
        <v>85</v>
      </c>
      <c r="C29" s="20" t="s">
        <v>86</v>
      </c>
      <c r="D29" s="21">
        <v>9</v>
      </c>
      <c r="E29" s="21" t="s">
        <v>82</v>
      </c>
      <c r="F29" s="21">
        <v>0</v>
      </c>
      <c r="G29" s="21">
        <v>0</v>
      </c>
      <c r="H29" s="21">
        <v>0</v>
      </c>
    </row>
    <row r="30" spans="2:8" hidden="1">
      <c r="B30" s="20" t="s">
        <v>93</v>
      </c>
      <c r="C30" s="20" t="s">
        <v>97</v>
      </c>
      <c r="D30" s="21">
        <v>9</v>
      </c>
      <c r="E30" s="21" t="s">
        <v>82</v>
      </c>
      <c r="F30" s="21">
        <v>10</v>
      </c>
      <c r="G30" s="21">
        <v>10</v>
      </c>
      <c r="H30" s="21">
        <v>0</v>
      </c>
    </row>
    <row r="31" spans="2:8" hidden="1">
      <c r="B31" s="20" t="s">
        <v>85</v>
      </c>
      <c r="C31" s="20" t="s">
        <v>86</v>
      </c>
      <c r="D31" s="21">
        <v>9</v>
      </c>
      <c r="E31" s="21" t="s">
        <v>82</v>
      </c>
      <c r="F31" s="21">
        <v>0</v>
      </c>
      <c r="G31" s="21">
        <v>0</v>
      </c>
      <c r="H31" s="21">
        <v>0</v>
      </c>
    </row>
    <row r="32" spans="2:8" hidden="1">
      <c r="B32" s="20" t="s">
        <v>91</v>
      </c>
      <c r="C32" s="20" t="s">
        <v>92</v>
      </c>
      <c r="D32" s="21">
        <v>7</v>
      </c>
      <c r="E32" s="21" t="s">
        <v>82</v>
      </c>
      <c r="F32" s="21">
        <v>10</v>
      </c>
      <c r="G32" s="21">
        <v>10</v>
      </c>
      <c r="H32" s="21">
        <v>0</v>
      </c>
    </row>
    <row r="33" spans="2:8" hidden="1">
      <c r="B33" s="20" t="s">
        <v>83</v>
      </c>
      <c r="C33" s="20" t="s">
        <v>98</v>
      </c>
      <c r="D33" s="21">
        <v>9</v>
      </c>
      <c r="E33" s="21" t="s">
        <v>82</v>
      </c>
      <c r="F33" s="21">
        <v>0</v>
      </c>
      <c r="G33" s="21">
        <v>0</v>
      </c>
      <c r="H33" s="21">
        <v>0</v>
      </c>
    </row>
    <row r="34" spans="2:8" hidden="1">
      <c r="B34" s="20" t="s">
        <v>99</v>
      </c>
      <c r="C34" s="20" t="s">
        <v>100</v>
      </c>
      <c r="D34" s="21">
        <v>8</v>
      </c>
      <c r="E34" s="21" t="s">
        <v>82</v>
      </c>
      <c r="F34" s="21">
        <v>40</v>
      </c>
      <c r="G34" s="21">
        <v>0</v>
      </c>
      <c r="H34" s="21">
        <v>40</v>
      </c>
    </row>
    <row r="35" spans="2:8" hidden="1">
      <c r="B35" s="20" t="s">
        <v>83</v>
      </c>
      <c r="C35" s="20" t="s">
        <v>84</v>
      </c>
      <c r="D35" s="21">
        <v>9</v>
      </c>
      <c r="E35" s="21" t="s">
        <v>82</v>
      </c>
      <c r="F35" s="21">
        <v>54</v>
      </c>
      <c r="G35" s="21">
        <v>14</v>
      </c>
      <c r="H35" s="21">
        <v>40</v>
      </c>
    </row>
    <row r="36" spans="2:8" hidden="1">
      <c r="B36" s="20" t="s">
        <v>80</v>
      </c>
      <c r="C36" s="20" t="s">
        <v>81</v>
      </c>
      <c r="D36" s="21">
        <v>9</v>
      </c>
      <c r="E36" s="21" t="s">
        <v>82</v>
      </c>
      <c r="F36" s="21">
        <v>0</v>
      </c>
      <c r="G36" s="21">
        <v>0</v>
      </c>
      <c r="H36" s="21">
        <v>0</v>
      </c>
    </row>
    <row r="37" spans="2:8" hidden="1">
      <c r="B37" s="20" t="s">
        <v>80</v>
      </c>
      <c r="C37" s="20" t="s">
        <v>81</v>
      </c>
      <c r="D37" s="21">
        <v>9</v>
      </c>
      <c r="E37" s="21" t="s">
        <v>82</v>
      </c>
      <c r="F37" s="21">
        <v>0</v>
      </c>
      <c r="G37" s="21">
        <v>0</v>
      </c>
      <c r="H37" s="21">
        <v>0</v>
      </c>
    </row>
    <row r="38" spans="2:8" hidden="1">
      <c r="B38" s="20" t="s">
        <v>83</v>
      </c>
      <c r="C38" s="20" t="s">
        <v>84</v>
      </c>
      <c r="D38" s="21">
        <v>8</v>
      </c>
      <c r="E38" s="21" t="s">
        <v>101</v>
      </c>
      <c r="F38" s="21">
        <v>10</v>
      </c>
      <c r="G38" s="21">
        <v>10</v>
      </c>
      <c r="H38" s="21">
        <v>0</v>
      </c>
    </row>
    <row r="39" spans="2:8" hidden="1">
      <c r="B39" s="20" t="s">
        <v>83</v>
      </c>
      <c r="C39" s="20" t="s">
        <v>84</v>
      </c>
      <c r="D39" s="21">
        <v>7</v>
      </c>
      <c r="E39" s="21" t="s">
        <v>82</v>
      </c>
      <c r="F39" s="21">
        <v>0</v>
      </c>
      <c r="G39" s="21">
        <v>0</v>
      </c>
      <c r="H39" s="21">
        <v>0</v>
      </c>
    </row>
    <row r="40" spans="2:8" hidden="1">
      <c r="B40" s="20" t="s">
        <v>80</v>
      </c>
      <c r="C40" s="20" t="s">
        <v>81</v>
      </c>
      <c r="D40" s="21">
        <v>9</v>
      </c>
      <c r="E40" s="21" t="s">
        <v>82</v>
      </c>
      <c r="F40" s="21">
        <v>14</v>
      </c>
      <c r="G40" s="21">
        <v>14</v>
      </c>
      <c r="H40" s="21">
        <v>0</v>
      </c>
    </row>
    <row r="41" spans="2:8" hidden="1">
      <c r="B41" s="20" t="s">
        <v>83</v>
      </c>
      <c r="C41" s="20" t="s">
        <v>84</v>
      </c>
      <c r="D41" s="21">
        <v>9</v>
      </c>
      <c r="E41" s="21" t="s">
        <v>82</v>
      </c>
      <c r="F41" s="21">
        <v>10</v>
      </c>
      <c r="G41" s="21">
        <v>10</v>
      </c>
      <c r="H41" s="21">
        <v>0</v>
      </c>
    </row>
    <row r="42" spans="2:8" hidden="1">
      <c r="B42" s="20" t="s">
        <v>80</v>
      </c>
      <c r="C42" s="20" t="s">
        <v>81</v>
      </c>
      <c r="D42" s="21">
        <v>9</v>
      </c>
      <c r="E42" s="21" t="s">
        <v>82</v>
      </c>
      <c r="F42" s="21">
        <v>0</v>
      </c>
      <c r="G42" s="21">
        <v>0</v>
      </c>
      <c r="H42" s="21">
        <v>0</v>
      </c>
    </row>
    <row r="43" spans="2:8" hidden="1">
      <c r="B43" s="20" t="s">
        <v>93</v>
      </c>
      <c r="C43" s="20" t="s">
        <v>97</v>
      </c>
      <c r="D43" s="21">
        <v>9</v>
      </c>
      <c r="E43" s="21" t="s">
        <v>82</v>
      </c>
      <c r="F43" s="21">
        <v>3</v>
      </c>
      <c r="G43" s="21">
        <v>3</v>
      </c>
      <c r="H43" s="21">
        <v>0</v>
      </c>
    </row>
    <row r="44" spans="2:8" hidden="1">
      <c r="B44" s="20" t="s">
        <v>102</v>
      </c>
      <c r="C44" s="20" t="s">
        <v>103</v>
      </c>
      <c r="D44" s="21">
        <v>9</v>
      </c>
      <c r="E44" s="21" t="s">
        <v>82</v>
      </c>
      <c r="F44" s="21">
        <v>0</v>
      </c>
      <c r="G44" s="21">
        <v>0</v>
      </c>
      <c r="H44" s="21">
        <v>0</v>
      </c>
    </row>
    <row r="45" spans="2:8" hidden="1">
      <c r="B45" s="20" t="s">
        <v>80</v>
      </c>
      <c r="C45" s="20" t="s">
        <v>81</v>
      </c>
      <c r="D45" s="21">
        <v>9</v>
      </c>
      <c r="E45" s="21" t="s">
        <v>82</v>
      </c>
      <c r="F45" s="21">
        <v>10</v>
      </c>
      <c r="G45" s="21">
        <v>10</v>
      </c>
      <c r="H45" s="21">
        <v>0</v>
      </c>
    </row>
    <row r="46" spans="2:8" hidden="1">
      <c r="B46" s="20" t="s">
        <v>93</v>
      </c>
      <c r="C46" s="20" t="s">
        <v>97</v>
      </c>
      <c r="D46" s="21">
        <v>9</v>
      </c>
      <c r="E46" s="21" t="s">
        <v>82</v>
      </c>
      <c r="F46" s="21">
        <v>10</v>
      </c>
      <c r="G46" s="21">
        <v>10</v>
      </c>
      <c r="H46" s="21">
        <v>0</v>
      </c>
    </row>
    <row r="47" spans="2:8" hidden="1">
      <c r="B47" s="20" t="s">
        <v>85</v>
      </c>
      <c r="C47" s="20" t="s">
        <v>86</v>
      </c>
      <c r="D47" s="21">
        <v>6</v>
      </c>
      <c r="E47" s="21" t="s">
        <v>82</v>
      </c>
      <c r="F47" s="21">
        <v>0</v>
      </c>
      <c r="G47" s="21">
        <v>0</v>
      </c>
      <c r="H47" s="21">
        <v>0</v>
      </c>
    </row>
    <row r="48" spans="2:8" hidden="1">
      <c r="B48" s="20" t="s">
        <v>80</v>
      </c>
      <c r="C48" s="20" t="s">
        <v>81</v>
      </c>
      <c r="D48" s="21">
        <v>9</v>
      </c>
      <c r="E48" s="21" t="s">
        <v>82</v>
      </c>
      <c r="F48" s="21">
        <v>32</v>
      </c>
      <c r="G48" s="21">
        <v>0</v>
      </c>
      <c r="H48" s="21">
        <v>32</v>
      </c>
    </row>
    <row r="49" spans="2:8">
      <c r="B49" s="20" t="s">
        <v>85</v>
      </c>
      <c r="C49" s="20" t="s">
        <v>86</v>
      </c>
      <c r="D49" s="21">
        <v>9</v>
      </c>
      <c r="E49" s="21" t="s">
        <v>82</v>
      </c>
      <c r="F49" s="21">
        <v>31</v>
      </c>
      <c r="G49" s="21">
        <v>10</v>
      </c>
      <c r="H49" s="21">
        <v>21</v>
      </c>
    </row>
    <row r="50" spans="2:8" hidden="1">
      <c r="B50" s="20" t="s">
        <v>80</v>
      </c>
      <c r="C50" s="20" t="s">
        <v>81</v>
      </c>
      <c r="D50" s="21">
        <v>9</v>
      </c>
      <c r="E50" s="21" t="s">
        <v>82</v>
      </c>
      <c r="F50" s="21">
        <v>0</v>
      </c>
      <c r="G50" s="21">
        <v>0</v>
      </c>
      <c r="H50" s="21">
        <v>0</v>
      </c>
    </row>
    <row r="51" spans="2:8" hidden="1">
      <c r="B51" s="20" t="s">
        <v>93</v>
      </c>
      <c r="C51" s="20" t="s">
        <v>97</v>
      </c>
      <c r="D51" s="21">
        <v>9</v>
      </c>
      <c r="E51" s="21" t="s">
        <v>82</v>
      </c>
      <c r="F51" s="21">
        <v>0</v>
      </c>
      <c r="G51" s="21">
        <v>0</v>
      </c>
      <c r="H51" s="21">
        <v>0</v>
      </c>
    </row>
    <row r="52" spans="2:8" hidden="1">
      <c r="B52" s="20" t="s">
        <v>104</v>
      </c>
      <c r="C52" s="20" t="s">
        <v>84</v>
      </c>
      <c r="D52" s="21">
        <v>7</v>
      </c>
      <c r="E52" s="21" t="s">
        <v>82</v>
      </c>
      <c r="F52" s="21">
        <v>0</v>
      </c>
      <c r="G52" s="21">
        <v>0</v>
      </c>
      <c r="H52" s="21">
        <v>0</v>
      </c>
    </row>
    <row r="53" spans="2:8" hidden="1">
      <c r="B53" s="20" t="s">
        <v>89</v>
      </c>
      <c r="C53" s="20" t="s">
        <v>90</v>
      </c>
      <c r="D53" s="21">
        <v>9</v>
      </c>
      <c r="E53" s="21" t="s">
        <v>82</v>
      </c>
      <c r="F53" s="21">
        <v>10</v>
      </c>
      <c r="G53" s="21">
        <v>10</v>
      </c>
      <c r="H53" s="21">
        <v>0</v>
      </c>
    </row>
    <row r="54" spans="2:8" hidden="1">
      <c r="B54" s="20" t="s">
        <v>93</v>
      </c>
      <c r="C54" s="20" t="s">
        <v>105</v>
      </c>
      <c r="D54" s="21">
        <v>9</v>
      </c>
      <c r="E54" s="21" t="s">
        <v>82</v>
      </c>
      <c r="F54" s="21">
        <v>42</v>
      </c>
      <c r="G54" s="21">
        <v>10</v>
      </c>
      <c r="H54" s="21">
        <v>32</v>
      </c>
    </row>
    <row r="55" spans="2:8" hidden="1">
      <c r="B55" s="20" t="s">
        <v>106</v>
      </c>
      <c r="C55" s="20" t="s">
        <v>107</v>
      </c>
      <c r="D55" s="21">
        <v>9</v>
      </c>
      <c r="E55" s="21" t="s">
        <v>82</v>
      </c>
      <c r="F55" s="21">
        <v>0</v>
      </c>
      <c r="G55" s="21">
        <v>0</v>
      </c>
      <c r="H55" s="21">
        <v>0</v>
      </c>
    </row>
    <row r="56" spans="2:8" hidden="1">
      <c r="B56" s="20" t="s">
        <v>85</v>
      </c>
      <c r="C56" s="20" t="s">
        <v>86</v>
      </c>
      <c r="D56" s="21">
        <v>9</v>
      </c>
      <c r="E56" s="21" t="s">
        <v>82</v>
      </c>
      <c r="F56" s="21">
        <v>17</v>
      </c>
      <c r="G56" s="21">
        <v>17</v>
      </c>
      <c r="H56" s="21">
        <v>0</v>
      </c>
    </row>
    <row r="57" spans="2:8">
      <c r="B57" s="20" t="s">
        <v>85</v>
      </c>
      <c r="C57" s="20" t="s">
        <v>86</v>
      </c>
      <c r="D57" s="21">
        <v>9</v>
      </c>
      <c r="E57" s="21" t="s">
        <v>82</v>
      </c>
      <c r="F57" s="21">
        <v>54</v>
      </c>
      <c r="G57" s="21">
        <v>14</v>
      </c>
      <c r="H57" s="21">
        <v>40</v>
      </c>
    </row>
    <row r="58" spans="2:8" hidden="1">
      <c r="B58" s="20" t="s">
        <v>102</v>
      </c>
      <c r="C58" s="20" t="s">
        <v>103</v>
      </c>
      <c r="D58" s="21">
        <v>9</v>
      </c>
      <c r="E58" s="21" t="s">
        <v>82</v>
      </c>
      <c r="F58" s="21">
        <v>0</v>
      </c>
      <c r="G58" s="21">
        <v>0</v>
      </c>
      <c r="H58" s="21">
        <v>0</v>
      </c>
    </row>
    <row r="59" spans="2:8" hidden="1">
      <c r="B59" s="20" t="s">
        <v>85</v>
      </c>
      <c r="C59" s="20" t="s">
        <v>86</v>
      </c>
      <c r="D59" s="21">
        <v>7</v>
      </c>
      <c r="E59" s="21" t="s">
        <v>82</v>
      </c>
      <c r="F59" s="21">
        <v>14</v>
      </c>
      <c r="G59" s="21">
        <v>14</v>
      </c>
      <c r="H59" s="21">
        <v>0</v>
      </c>
    </row>
    <row r="60" spans="2:8" hidden="1">
      <c r="B60" s="20" t="s">
        <v>108</v>
      </c>
      <c r="C60" s="20" t="s">
        <v>109</v>
      </c>
      <c r="D60" s="21">
        <v>9</v>
      </c>
      <c r="E60" s="21" t="s">
        <v>82</v>
      </c>
      <c r="F60" s="21">
        <v>0</v>
      </c>
      <c r="G60" s="21">
        <v>0</v>
      </c>
      <c r="H60" s="21">
        <v>0</v>
      </c>
    </row>
    <row r="61" spans="2:8" hidden="1">
      <c r="B61" s="20" t="s">
        <v>80</v>
      </c>
      <c r="C61" s="20" t="s">
        <v>81</v>
      </c>
      <c r="D61" s="21">
        <v>9</v>
      </c>
      <c r="E61" s="21" t="s">
        <v>82</v>
      </c>
      <c r="F61" s="21">
        <v>31</v>
      </c>
      <c r="G61" s="21">
        <v>31</v>
      </c>
      <c r="H61" s="21">
        <v>0</v>
      </c>
    </row>
    <row r="62" spans="2:8">
      <c r="B62" s="20" t="s">
        <v>85</v>
      </c>
      <c r="C62" s="20" t="s">
        <v>86</v>
      </c>
      <c r="D62" s="21">
        <v>9</v>
      </c>
      <c r="E62" s="21" t="s">
        <v>82</v>
      </c>
      <c r="F62" s="21">
        <v>80</v>
      </c>
      <c r="G62" s="21">
        <v>40</v>
      </c>
      <c r="H62" s="21">
        <v>40</v>
      </c>
    </row>
    <row r="63" spans="2:8" hidden="1">
      <c r="B63" s="20" t="s">
        <v>93</v>
      </c>
      <c r="C63" s="20" t="s">
        <v>97</v>
      </c>
      <c r="D63" s="21">
        <v>9</v>
      </c>
      <c r="E63" s="21" t="s">
        <v>82</v>
      </c>
      <c r="F63" s="21">
        <v>45</v>
      </c>
      <c r="G63" s="21">
        <v>10</v>
      </c>
      <c r="H63" s="21">
        <v>35</v>
      </c>
    </row>
    <row r="64" spans="2:8" hidden="1">
      <c r="B64" s="20" t="s">
        <v>80</v>
      </c>
      <c r="C64" s="20" t="s">
        <v>81</v>
      </c>
      <c r="D64" s="21">
        <v>7</v>
      </c>
      <c r="E64" s="21" t="s">
        <v>82</v>
      </c>
      <c r="F64" s="21">
        <v>11</v>
      </c>
      <c r="G64" s="21">
        <v>11</v>
      </c>
      <c r="H64" s="21">
        <v>0</v>
      </c>
    </row>
    <row r="65" spans="2:8" hidden="1">
      <c r="B65" s="20" t="s">
        <v>110</v>
      </c>
      <c r="C65" s="20" t="s">
        <v>111</v>
      </c>
      <c r="D65" s="21">
        <v>9</v>
      </c>
      <c r="E65" s="21" t="s">
        <v>82</v>
      </c>
      <c r="F65" s="21">
        <v>0</v>
      </c>
      <c r="G65" s="21">
        <v>0</v>
      </c>
      <c r="H65" s="21">
        <v>0</v>
      </c>
    </row>
    <row r="66" spans="2:8" hidden="1">
      <c r="B66" s="20" t="s">
        <v>80</v>
      </c>
      <c r="C66" s="20" t="s">
        <v>81</v>
      </c>
      <c r="D66" s="21">
        <v>9</v>
      </c>
      <c r="E66" s="21" t="s">
        <v>82</v>
      </c>
      <c r="F66" s="21">
        <v>0</v>
      </c>
      <c r="G66" s="21">
        <v>0</v>
      </c>
      <c r="H66" s="21">
        <v>0</v>
      </c>
    </row>
    <row r="67" spans="2:8" hidden="1">
      <c r="B67" s="20" t="s">
        <v>83</v>
      </c>
      <c r="C67" s="20" t="s">
        <v>84</v>
      </c>
      <c r="D67" s="21">
        <v>9</v>
      </c>
      <c r="E67" s="21" t="s">
        <v>82</v>
      </c>
      <c r="F67" s="21">
        <v>10</v>
      </c>
      <c r="G67" s="21">
        <v>10</v>
      </c>
      <c r="H67" s="21">
        <v>0</v>
      </c>
    </row>
    <row r="68" spans="2:8" hidden="1">
      <c r="B68" s="20" t="s">
        <v>80</v>
      </c>
      <c r="C68" s="20" t="s">
        <v>81</v>
      </c>
      <c r="D68" s="21">
        <v>9</v>
      </c>
      <c r="E68" s="21" t="s">
        <v>82</v>
      </c>
      <c r="F68" s="21">
        <v>50</v>
      </c>
      <c r="G68" s="21">
        <v>10</v>
      </c>
      <c r="H68" s="21">
        <v>40</v>
      </c>
    </row>
    <row r="69" spans="2:8" hidden="1">
      <c r="B69" s="20" t="s">
        <v>83</v>
      </c>
      <c r="C69" s="20" t="s">
        <v>84</v>
      </c>
      <c r="D69" s="21">
        <v>7</v>
      </c>
      <c r="E69" s="21" t="s">
        <v>82</v>
      </c>
      <c r="F69" s="21">
        <v>10</v>
      </c>
      <c r="G69" s="21">
        <v>10</v>
      </c>
      <c r="H69" s="21">
        <v>0</v>
      </c>
    </row>
    <row r="70" spans="2:8" hidden="1">
      <c r="B70" s="20" t="s">
        <v>93</v>
      </c>
      <c r="C70" s="20" t="s">
        <v>97</v>
      </c>
      <c r="D70" s="21">
        <v>9</v>
      </c>
      <c r="E70" s="21" t="s">
        <v>82</v>
      </c>
      <c r="F70" s="21">
        <v>62</v>
      </c>
      <c r="G70" s="21">
        <v>36</v>
      </c>
      <c r="H70" s="21">
        <v>26</v>
      </c>
    </row>
    <row r="71" spans="2:8" hidden="1">
      <c r="B71" s="20" t="s">
        <v>106</v>
      </c>
      <c r="C71" s="20" t="s">
        <v>107</v>
      </c>
      <c r="D71" s="21">
        <v>9</v>
      </c>
      <c r="E71" s="21" t="s">
        <v>82</v>
      </c>
      <c r="F71" s="21">
        <v>0</v>
      </c>
      <c r="G71" s="21">
        <v>0</v>
      </c>
      <c r="H71" s="21">
        <v>0</v>
      </c>
    </row>
    <row r="72" spans="2:8" hidden="1">
      <c r="B72" s="20" t="s">
        <v>106</v>
      </c>
      <c r="C72" s="20" t="s">
        <v>107</v>
      </c>
      <c r="D72" s="21">
        <v>9</v>
      </c>
      <c r="E72" s="21" t="s">
        <v>82</v>
      </c>
      <c r="F72" s="21">
        <v>0</v>
      </c>
      <c r="G72" s="21">
        <v>0</v>
      </c>
      <c r="H72" s="21">
        <v>0</v>
      </c>
    </row>
    <row r="73" spans="2:8">
      <c r="B73" s="20" t="s">
        <v>85</v>
      </c>
      <c r="C73" s="20" t="s">
        <v>86</v>
      </c>
      <c r="D73" s="21">
        <v>9</v>
      </c>
      <c r="E73" s="21" t="s">
        <v>82</v>
      </c>
      <c r="F73" s="21">
        <v>80</v>
      </c>
      <c r="G73" s="21">
        <v>40</v>
      </c>
      <c r="H73" s="21">
        <v>40</v>
      </c>
    </row>
    <row r="74" spans="2:8" hidden="1">
      <c r="B74" s="20" t="s">
        <v>80</v>
      </c>
      <c r="C74" s="20" t="s">
        <v>81</v>
      </c>
      <c r="D74" s="21">
        <v>9</v>
      </c>
      <c r="E74" s="21" t="s">
        <v>82</v>
      </c>
      <c r="F74" s="21">
        <v>0</v>
      </c>
      <c r="G74" s="21">
        <v>0</v>
      </c>
      <c r="H74" s="21">
        <v>0</v>
      </c>
    </row>
    <row r="75" spans="2:8" hidden="1">
      <c r="B75" s="20" t="s">
        <v>83</v>
      </c>
      <c r="C75" s="20" t="s">
        <v>84</v>
      </c>
      <c r="D75" s="21">
        <v>9</v>
      </c>
      <c r="E75" s="21" t="s">
        <v>82</v>
      </c>
      <c r="F75" s="21">
        <v>0</v>
      </c>
      <c r="G75" s="21">
        <v>0</v>
      </c>
      <c r="H75" s="21">
        <v>0</v>
      </c>
    </row>
    <row r="76" spans="2:8" hidden="1">
      <c r="B76" s="20" t="s">
        <v>93</v>
      </c>
      <c r="C76" s="20" t="s">
        <v>112</v>
      </c>
      <c r="D76" s="21">
        <v>8</v>
      </c>
      <c r="E76" s="21" t="s">
        <v>82</v>
      </c>
      <c r="F76" s="21">
        <v>50</v>
      </c>
      <c r="G76" s="21">
        <v>10</v>
      </c>
      <c r="H76" s="21">
        <v>40</v>
      </c>
    </row>
    <row r="77" spans="2:8">
      <c r="B77" s="20" t="s">
        <v>85</v>
      </c>
      <c r="C77" s="20" t="s">
        <v>86</v>
      </c>
      <c r="D77" s="21">
        <v>9</v>
      </c>
      <c r="E77" s="21" t="s">
        <v>82</v>
      </c>
      <c r="F77" s="21">
        <v>55</v>
      </c>
      <c r="G77" s="21">
        <v>40</v>
      </c>
      <c r="H77" s="21">
        <v>15</v>
      </c>
    </row>
    <row r="78" spans="2:8" hidden="1">
      <c r="B78" s="20" t="s">
        <v>80</v>
      </c>
      <c r="C78" s="20" t="s">
        <v>81</v>
      </c>
      <c r="D78" s="21">
        <v>9</v>
      </c>
      <c r="E78" s="21" t="s">
        <v>82</v>
      </c>
      <c r="F78" s="21">
        <v>17</v>
      </c>
      <c r="G78" s="21">
        <v>17</v>
      </c>
      <c r="H78" s="21">
        <v>0</v>
      </c>
    </row>
    <row r="79" spans="2:8" hidden="1">
      <c r="B79" s="20" t="s">
        <v>91</v>
      </c>
      <c r="C79" s="20" t="s">
        <v>92</v>
      </c>
      <c r="D79" s="21">
        <v>9</v>
      </c>
      <c r="E79" s="21" t="s">
        <v>82</v>
      </c>
      <c r="F79" s="21">
        <v>50</v>
      </c>
      <c r="G79" s="21">
        <v>10</v>
      </c>
      <c r="H79" s="21">
        <v>40</v>
      </c>
    </row>
    <row r="80" spans="2:8" hidden="1">
      <c r="B80" s="20" t="s">
        <v>80</v>
      </c>
      <c r="C80" s="20" t="s">
        <v>81</v>
      </c>
      <c r="D80" s="21">
        <v>9</v>
      </c>
      <c r="E80" s="21" t="s">
        <v>82</v>
      </c>
      <c r="F80" s="21">
        <v>0</v>
      </c>
      <c r="G80" s="21">
        <v>0</v>
      </c>
      <c r="H80" s="21">
        <v>0</v>
      </c>
    </row>
    <row r="81" spans="2:8" hidden="1">
      <c r="B81" s="20" t="s">
        <v>108</v>
      </c>
      <c r="C81" s="20" t="s">
        <v>109</v>
      </c>
      <c r="D81" s="21">
        <v>9</v>
      </c>
      <c r="E81" s="21" t="s">
        <v>82</v>
      </c>
      <c r="F81" s="21">
        <v>0</v>
      </c>
      <c r="G81" s="21">
        <v>0</v>
      </c>
      <c r="H81" s="21">
        <v>0</v>
      </c>
    </row>
    <row r="82" spans="2:8" hidden="1">
      <c r="B82" s="20" t="s">
        <v>80</v>
      </c>
      <c r="C82" s="20" t="s">
        <v>81</v>
      </c>
      <c r="D82" s="21">
        <v>9</v>
      </c>
      <c r="E82" s="21" t="s">
        <v>82</v>
      </c>
      <c r="F82" s="21">
        <v>5</v>
      </c>
      <c r="G82" s="21">
        <v>5</v>
      </c>
      <c r="H82" s="21">
        <v>0</v>
      </c>
    </row>
    <row r="83" spans="2:8" hidden="1">
      <c r="B83" s="20" t="s">
        <v>85</v>
      </c>
      <c r="C83" s="20" t="s">
        <v>86</v>
      </c>
      <c r="D83" s="21">
        <v>9</v>
      </c>
      <c r="E83" s="21" t="s">
        <v>82</v>
      </c>
      <c r="F83" s="21">
        <v>10</v>
      </c>
      <c r="G83" s="21">
        <v>10</v>
      </c>
      <c r="H83" s="21">
        <v>0</v>
      </c>
    </row>
    <row r="84" spans="2:8" hidden="1">
      <c r="B84" s="20" t="s">
        <v>91</v>
      </c>
      <c r="C84" s="20" t="s">
        <v>92</v>
      </c>
      <c r="D84" s="21">
        <v>9</v>
      </c>
      <c r="E84" s="21" t="s">
        <v>82</v>
      </c>
      <c r="F84" s="21">
        <v>34</v>
      </c>
      <c r="G84" s="21">
        <v>10</v>
      </c>
      <c r="H84" s="21">
        <v>24</v>
      </c>
    </row>
    <row r="85" spans="2:8" hidden="1">
      <c r="B85" s="20" t="s">
        <v>83</v>
      </c>
      <c r="C85" s="20" t="s">
        <v>98</v>
      </c>
      <c r="D85" s="21">
        <v>9</v>
      </c>
      <c r="E85" s="21" t="s">
        <v>82</v>
      </c>
      <c r="F85" s="21">
        <v>10</v>
      </c>
      <c r="G85" s="21">
        <v>10</v>
      </c>
      <c r="H85" s="21">
        <v>0</v>
      </c>
    </row>
    <row r="86" spans="2:8">
      <c r="B86" s="20" t="s">
        <v>85</v>
      </c>
      <c r="C86" s="20" t="s">
        <v>86</v>
      </c>
      <c r="D86" s="21">
        <v>9</v>
      </c>
      <c r="E86" s="21" t="s">
        <v>82</v>
      </c>
      <c r="F86" s="21">
        <v>52</v>
      </c>
      <c r="G86" s="21">
        <v>12</v>
      </c>
      <c r="H86" s="21">
        <v>40</v>
      </c>
    </row>
    <row r="87" spans="2:8" hidden="1">
      <c r="B87" s="20" t="s">
        <v>80</v>
      </c>
      <c r="C87" s="20" t="s">
        <v>81</v>
      </c>
      <c r="D87" s="21">
        <v>9</v>
      </c>
      <c r="E87" s="21" t="s">
        <v>82</v>
      </c>
      <c r="F87" s="21">
        <v>0</v>
      </c>
      <c r="G87" s="21">
        <v>0</v>
      </c>
      <c r="H87" s="21">
        <v>0</v>
      </c>
    </row>
    <row r="88" spans="2:8" hidden="1">
      <c r="B88" s="20" t="s">
        <v>85</v>
      </c>
      <c r="C88" s="20" t="s">
        <v>86</v>
      </c>
      <c r="D88" s="21">
        <v>6</v>
      </c>
      <c r="E88" s="21" t="s">
        <v>82</v>
      </c>
      <c r="F88" s="21">
        <v>0</v>
      </c>
      <c r="G88" s="21">
        <v>0</v>
      </c>
      <c r="H88" s="21">
        <v>0</v>
      </c>
    </row>
    <row r="89" spans="2:8" hidden="1">
      <c r="B89" s="20" t="s">
        <v>113</v>
      </c>
      <c r="C89" s="20" t="s">
        <v>114</v>
      </c>
      <c r="D89" s="21">
        <v>8</v>
      </c>
      <c r="E89" s="21" t="s">
        <v>82</v>
      </c>
      <c r="F89" s="21">
        <v>80</v>
      </c>
      <c r="G89" s="21">
        <v>40</v>
      </c>
      <c r="H89" s="21">
        <v>40</v>
      </c>
    </row>
    <row r="90" spans="2:8" hidden="1">
      <c r="B90" s="20" t="s">
        <v>83</v>
      </c>
      <c r="C90" s="20" t="s">
        <v>84</v>
      </c>
      <c r="D90" s="21">
        <v>9</v>
      </c>
      <c r="E90" s="21" t="s">
        <v>82</v>
      </c>
      <c r="F90" s="21">
        <v>10</v>
      </c>
      <c r="G90" s="21">
        <v>10</v>
      </c>
      <c r="H90" s="21">
        <v>0</v>
      </c>
    </row>
    <row r="91" spans="2:8" hidden="1">
      <c r="B91" s="20" t="s">
        <v>80</v>
      </c>
      <c r="C91" s="20" t="s">
        <v>81</v>
      </c>
      <c r="D91" s="21">
        <v>9</v>
      </c>
      <c r="E91" s="21" t="s">
        <v>82</v>
      </c>
      <c r="F91" s="21">
        <v>0</v>
      </c>
      <c r="G91" s="21">
        <v>0</v>
      </c>
      <c r="H91" s="21">
        <v>0</v>
      </c>
    </row>
    <row r="92" spans="2:8" hidden="1">
      <c r="B92" s="20" t="s">
        <v>80</v>
      </c>
      <c r="C92" s="20" t="s">
        <v>81</v>
      </c>
      <c r="D92" s="21">
        <v>7</v>
      </c>
      <c r="E92" s="21" t="s">
        <v>82</v>
      </c>
      <c r="F92" s="21">
        <v>0</v>
      </c>
      <c r="G92" s="21">
        <v>0</v>
      </c>
      <c r="H92" s="21">
        <v>0</v>
      </c>
    </row>
    <row r="93" spans="2:8" hidden="1">
      <c r="B93" s="20" t="s">
        <v>93</v>
      </c>
      <c r="C93" s="20" t="s">
        <v>115</v>
      </c>
      <c r="D93" s="21">
        <v>8</v>
      </c>
      <c r="E93" s="21" t="s">
        <v>82</v>
      </c>
      <c r="F93" s="21">
        <v>0</v>
      </c>
      <c r="G93" s="21">
        <v>0</v>
      </c>
      <c r="H93" s="21">
        <v>0</v>
      </c>
    </row>
    <row r="94" spans="2:8" hidden="1">
      <c r="B94" s="20" t="s">
        <v>80</v>
      </c>
      <c r="C94" s="20" t="s">
        <v>81</v>
      </c>
      <c r="D94" s="21">
        <v>9</v>
      </c>
      <c r="E94" s="21" t="s">
        <v>82</v>
      </c>
      <c r="F94" s="21">
        <v>14</v>
      </c>
      <c r="G94" s="21">
        <v>14</v>
      </c>
      <c r="H94" s="21">
        <v>0</v>
      </c>
    </row>
    <row r="95" spans="2:8" hidden="1">
      <c r="B95" s="20" t="s">
        <v>83</v>
      </c>
      <c r="C95" s="20" t="s">
        <v>84</v>
      </c>
      <c r="D95" s="21">
        <v>9</v>
      </c>
      <c r="E95" s="21" t="s">
        <v>82</v>
      </c>
      <c r="F95" s="21">
        <v>80</v>
      </c>
      <c r="G95" s="21">
        <v>40</v>
      </c>
      <c r="H95" s="21">
        <v>40</v>
      </c>
    </row>
    <row r="96" spans="2:8" hidden="1">
      <c r="B96" s="20" t="s">
        <v>85</v>
      </c>
      <c r="C96" s="20" t="s">
        <v>86</v>
      </c>
      <c r="D96" s="21">
        <v>9</v>
      </c>
      <c r="E96" s="21" t="s">
        <v>82</v>
      </c>
      <c r="F96" s="21">
        <v>0</v>
      </c>
      <c r="G96" s="21">
        <v>0</v>
      </c>
      <c r="H96" s="21">
        <v>0</v>
      </c>
    </row>
    <row r="97" spans="2:8" hidden="1">
      <c r="B97" s="20" t="s">
        <v>83</v>
      </c>
      <c r="C97" s="20" t="s">
        <v>84</v>
      </c>
      <c r="D97" s="21">
        <v>9</v>
      </c>
      <c r="E97" s="21" t="s">
        <v>82</v>
      </c>
      <c r="F97" s="21">
        <v>0</v>
      </c>
      <c r="G97" s="21">
        <v>0</v>
      </c>
      <c r="H97" s="21">
        <v>0</v>
      </c>
    </row>
    <row r="98" spans="2:8" hidden="1">
      <c r="B98" s="20" t="s">
        <v>83</v>
      </c>
      <c r="C98" s="20" t="s">
        <v>84</v>
      </c>
      <c r="D98" s="21">
        <v>9</v>
      </c>
      <c r="E98" s="21" t="s">
        <v>82</v>
      </c>
      <c r="F98" s="21">
        <v>44</v>
      </c>
      <c r="G98" s="21">
        <v>8</v>
      </c>
      <c r="H98" s="21">
        <v>36</v>
      </c>
    </row>
    <row r="99" spans="2:8" hidden="1">
      <c r="B99" s="20" t="s">
        <v>80</v>
      </c>
      <c r="C99" s="20" t="s">
        <v>81</v>
      </c>
      <c r="D99" s="21">
        <v>9</v>
      </c>
      <c r="E99" s="21" t="s">
        <v>82</v>
      </c>
      <c r="F99" s="21">
        <v>40</v>
      </c>
      <c r="G99" s="21">
        <v>0</v>
      </c>
      <c r="H99" s="21">
        <v>40</v>
      </c>
    </row>
    <row r="100" spans="2:8" hidden="1">
      <c r="B100" s="20" t="s">
        <v>83</v>
      </c>
      <c r="C100" s="20" t="s">
        <v>84</v>
      </c>
      <c r="D100" s="21">
        <v>9</v>
      </c>
      <c r="E100" s="21" t="s">
        <v>82</v>
      </c>
      <c r="F100" s="21">
        <v>80</v>
      </c>
      <c r="G100" s="21">
        <v>40</v>
      </c>
      <c r="H100" s="21">
        <v>40</v>
      </c>
    </row>
    <row r="101" spans="2:8" hidden="1">
      <c r="B101" s="20" t="s">
        <v>80</v>
      </c>
      <c r="C101" s="20" t="s">
        <v>81</v>
      </c>
      <c r="D101" s="21">
        <v>9</v>
      </c>
      <c r="E101" s="21" t="s">
        <v>82</v>
      </c>
      <c r="F101" s="21">
        <v>0</v>
      </c>
      <c r="G101" s="21">
        <v>0</v>
      </c>
      <c r="H101" s="21">
        <v>0</v>
      </c>
    </row>
    <row r="102" spans="2:8" hidden="1">
      <c r="B102" s="20" t="s">
        <v>85</v>
      </c>
      <c r="C102" s="20" t="s">
        <v>86</v>
      </c>
      <c r="D102" s="21">
        <v>9</v>
      </c>
      <c r="E102" s="21" t="s">
        <v>82</v>
      </c>
      <c r="F102" s="21">
        <v>10</v>
      </c>
      <c r="G102" s="21">
        <v>10</v>
      </c>
      <c r="H102" s="21">
        <v>0</v>
      </c>
    </row>
    <row r="103" spans="2:8" hidden="1">
      <c r="B103" s="20" t="s">
        <v>85</v>
      </c>
      <c r="C103" s="20" t="s">
        <v>86</v>
      </c>
      <c r="D103" s="21">
        <v>9</v>
      </c>
      <c r="E103" s="21" t="s">
        <v>82</v>
      </c>
      <c r="F103" s="21">
        <v>15</v>
      </c>
      <c r="G103" s="21">
        <v>0</v>
      </c>
      <c r="H103" s="21">
        <v>15</v>
      </c>
    </row>
    <row r="104" spans="2:8" hidden="1">
      <c r="B104" s="20" t="s">
        <v>91</v>
      </c>
      <c r="C104" s="20" t="s">
        <v>92</v>
      </c>
      <c r="D104" s="21">
        <v>7</v>
      </c>
      <c r="E104" s="21" t="s">
        <v>116</v>
      </c>
      <c r="F104" s="21">
        <v>0</v>
      </c>
      <c r="G104" s="21">
        <v>0</v>
      </c>
      <c r="H104" s="21">
        <v>0</v>
      </c>
    </row>
    <row r="105" spans="2:8" hidden="1">
      <c r="B105" s="20" t="s">
        <v>80</v>
      </c>
      <c r="C105" s="20" t="s">
        <v>81</v>
      </c>
      <c r="D105" s="21">
        <v>9</v>
      </c>
      <c r="E105" s="21" t="s">
        <v>82</v>
      </c>
      <c r="F105" s="21">
        <v>40</v>
      </c>
      <c r="G105" s="21">
        <v>0</v>
      </c>
      <c r="H105" s="21">
        <v>40</v>
      </c>
    </row>
    <row r="106" spans="2:8" hidden="1">
      <c r="B106" s="20" t="s">
        <v>83</v>
      </c>
      <c r="C106" s="20" t="s">
        <v>84</v>
      </c>
      <c r="D106" s="21">
        <v>8</v>
      </c>
      <c r="E106" s="21" t="s">
        <v>82</v>
      </c>
      <c r="F106" s="21">
        <v>10</v>
      </c>
      <c r="G106" s="21">
        <v>10</v>
      </c>
      <c r="H106" s="21">
        <v>0</v>
      </c>
    </row>
    <row r="107" spans="2:8" hidden="1">
      <c r="B107" s="20" t="s">
        <v>83</v>
      </c>
      <c r="C107" s="20" t="s">
        <v>98</v>
      </c>
      <c r="D107" s="21">
        <v>9</v>
      </c>
      <c r="E107" s="21" t="s">
        <v>82</v>
      </c>
      <c r="F107" s="21">
        <v>0</v>
      </c>
      <c r="G107" s="21">
        <v>0</v>
      </c>
      <c r="H107" s="21">
        <v>0</v>
      </c>
    </row>
    <row r="108" spans="2:8" hidden="1">
      <c r="B108" s="20" t="s">
        <v>89</v>
      </c>
      <c r="C108" s="20" t="s">
        <v>90</v>
      </c>
      <c r="D108" s="21">
        <v>9</v>
      </c>
      <c r="E108" s="21" t="s">
        <v>82</v>
      </c>
      <c r="F108" s="21">
        <v>0</v>
      </c>
      <c r="G108" s="21">
        <v>0</v>
      </c>
      <c r="H108" s="21">
        <v>0</v>
      </c>
    </row>
  </sheetData>
  <autoFilter ref="B8:H108" xr:uid="{FDDCE665-655C-4C4A-83EC-6C23674672B6}">
    <filterColumn colId="1">
      <filters>
        <filter val="Kaunas"/>
      </filters>
    </filterColumn>
    <filterColumn colId="5">
      <filters>
        <filter val="10"/>
        <filter val="12"/>
        <filter val="14"/>
        <filter val="17"/>
        <filter val="3"/>
        <filter val="40"/>
      </filters>
    </filterColumn>
    <filterColumn colId="6">
      <filters>
        <filter val="15"/>
        <filter val="21"/>
        <filter val="40"/>
      </filters>
    </filterColumn>
  </autoFilter>
  <hyperlinks>
    <hyperlink ref="B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B1:H108"/>
  <sheetViews>
    <sheetView workbookViewId="0">
      <selection activeCell="B8" sqref="B8:H108"/>
    </sheetView>
  </sheetViews>
  <sheetFormatPr defaultRowHeight="15"/>
  <cols>
    <col min="2" max="2" width="19.85546875" customWidth="1"/>
    <col min="3" max="3" width="12.28515625" bestFit="1" customWidth="1"/>
    <col min="6" max="6" width="9.28515625" customWidth="1"/>
    <col min="7" max="8" width="13.7109375" customWidth="1"/>
  </cols>
  <sheetData>
    <row r="1" spans="2:8">
      <c r="B1" s="19" t="s">
        <v>32</v>
      </c>
    </row>
    <row r="2" spans="2:8">
      <c r="B2" t="s">
        <v>64</v>
      </c>
    </row>
    <row r="3" spans="2:8">
      <c r="B3" t="s">
        <v>65</v>
      </c>
    </row>
    <row r="4" spans="2:8">
      <c r="B4" t="s">
        <v>66</v>
      </c>
    </row>
    <row r="6" spans="2:8">
      <c r="B6" t="s">
        <v>121</v>
      </c>
    </row>
    <row r="8" spans="2:8">
      <c r="B8" s="22" t="s">
        <v>75</v>
      </c>
      <c r="C8" s="22" t="s">
        <v>76</v>
      </c>
      <c r="D8" s="23" t="s">
        <v>77</v>
      </c>
      <c r="E8" s="23" t="s">
        <v>78</v>
      </c>
      <c r="F8" s="23" t="s">
        <v>79</v>
      </c>
      <c r="G8" s="23" t="s">
        <v>119</v>
      </c>
      <c r="H8" s="23" t="s">
        <v>120</v>
      </c>
    </row>
    <row r="9" spans="2:8" hidden="1">
      <c r="B9" s="20" t="s">
        <v>80</v>
      </c>
      <c r="C9" s="20" t="s">
        <v>81</v>
      </c>
      <c r="D9" s="21">
        <v>9</v>
      </c>
      <c r="E9" s="21" t="s">
        <v>82</v>
      </c>
      <c r="F9" s="21">
        <v>0</v>
      </c>
      <c r="G9" s="21">
        <v>0</v>
      </c>
      <c r="H9" s="21">
        <v>0</v>
      </c>
    </row>
    <row r="10" spans="2:8" hidden="1">
      <c r="B10" s="20" t="s">
        <v>83</v>
      </c>
      <c r="C10" s="20" t="s">
        <v>84</v>
      </c>
      <c r="D10" s="21">
        <v>9</v>
      </c>
      <c r="E10" s="21" t="s">
        <v>82</v>
      </c>
      <c r="F10" s="21">
        <v>10</v>
      </c>
      <c r="G10" s="21">
        <v>10</v>
      </c>
      <c r="H10" s="21">
        <v>0</v>
      </c>
    </row>
    <row r="11" spans="2:8" hidden="1">
      <c r="B11" s="20" t="s">
        <v>83</v>
      </c>
      <c r="C11" s="20" t="s">
        <v>84</v>
      </c>
      <c r="D11" s="21">
        <v>9</v>
      </c>
      <c r="E11" s="21" t="s">
        <v>82</v>
      </c>
      <c r="F11" s="21">
        <v>10</v>
      </c>
      <c r="G11" s="21">
        <v>10</v>
      </c>
      <c r="H11" s="21">
        <v>0</v>
      </c>
    </row>
    <row r="12" spans="2:8" hidden="1">
      <c r="B12" s="20" t="s">
        <v>80</v>
      </c>
      <c r="C12" s="20" t="s">
        <v>81</v>
      </c>
      <c r="D12" s="21">
        <v>9</v>
      </c>
      <c r="E12" s="21" t="s">
        <v>82</v>
      </c>
      <c r="F12" s="21">
        <v>50</v>
      </c>
      <c r="G12" s="21">
        <v>10</v>
      </c>
      <c r="H12" s="21">
        <v>40</v>
      </c>
    </row>
    <row r="13" spans="2:8" hidden="1">
      <c r="B13" s="20" t="s">
        <v>85</v>
      </c>
      <c r="C13" s="20" t="s">
        <v>86</v>
      </c>
      <c r="D13" s="21">
        <v>9</v>
      </c>
      <c r="E13" s="21" t="s">
        <v>82</v>
      </c>
      <c r="F13" s="21">
        <v>3</v>
      </c>
      <c r="G13" s="21">
        <v>3</v>
      </c>
      <c r="H13" s="21">
        <v>0</v>
      </c>
    </row>
    <row r="14" spans="2:8" hidden="1">
      <c r="B14" s="20" t="s">
        <v>87</v>
      </c>
      <c r="C14" s="20" t="s">
        <v>88</v>
      </c>
      <c r="D14" s="21">
        <v>8</v>
      </c>
      <c r="E14" s="21" t="s">
        <v>82</v>
      </c>
      <c r="F14" s="21">
        <v>77</v>
      </c>
      <c r="G14" s="21">
        <v>37</v>
      </c>
      <c r="H14" s="21">
        <v>40</v>
      </c>
    </row>
    <row r="15" spans="2:8" hidden="1">
      <c r="B15" s="20" t="s">
        <v>89</v>
      </c>
      <c r="C15" s="20" t="s">
        <v>90</v>
      </c>
      <c r="D15" s="21">
        <v>9</v>
      </c>
      <c r="E15" s="21" t="s">
        <v>82</v>
      </c>
      <c r="F15" s="21">
        <v>0</v>
      </c>
      <c r="G15" s="21">
        <v>0</v>
      </c>
      <c r="H15" s="21">
        <v>0</v>
      </c>
    </row>
    <row r="16" spans="2:8" hidden="1">
      <c r="B16" s="20" t="s">
        <v>91</v>
      </c>
      <c r="C16" s="20" t="s">
        <v>92</v>
      </c>
      <c r="D16" s="21">
        <v>8</v>
      </c>
      <c r="E16" s="21" t="s">
        <v>82</v>
      </c>
      <c r="F16" s="21">
        <v>80</v>
      </c>
      <c r="G16" s="21">
        <v>40</v>
      </c>
      <c r="H16" s="21">
        <v>40</v>
      </c>
    </row>
    <row r="17" spans="2:8" hidden="1">
      <c r="B17" s="20" t="s">
        <v>93</v>
      </c>
      <c r="C17" s="20" t="s">
        <v>94</v>
      </c>
      <c r="D17" s="21">
        <v>9</v>
      </c>
      <c r="E17" s="21" t="s">
        <v>82</v>
      </c>
      <c r="F17" s="21">
        <v>0</v>
      </c>
      <c r="G17" s="21">
        <v>0</v>
      </c>
      <c r="H17" s="21">
        <v>0</v>
      </c>
    </row>
    <row r="18" spans="2:8" hidden="1">
      <c r="B18" s="20" t="s">
        <v>83</v>
      </c>
      <c r="C18" s="20" t="s">
        <v>84</v>
      </c>
      <c r="D18" s="21">
        <v>7</v>
      </c>
      <c r="E18" s="21" t="s">
        <v>82</v>
      </c>
      <c r="F18" s="21">
        <v>0</v>
      </c>
      <c r="G18" s="21">
        <v>0</v>
      </c>
      <c r="H18" s="21">
        <v>0</v>
      </c>
    </row>
    <row r="19" spans="2:8" hidden="1">
      <c r="B19" s="20" t="s">
        <v>85</v>
      </c>
      <c r="C19" s="20" t="s">
        <v>86</v>
      </c>
      <c r="D19" s="21">
        <v>8</v>
      </c>
      <c r="E19" s="21" t="s">
        <v>82</v>
      </c>
      <c r="F19" s="21">
        <v>14</v>
      </c>
      <c r="G19" s="21">
        <v>14</v>
      </c>
      <c r="H19" s="21">
        <v>0</v>
      </c>
    </row>
    <row r="20" spans="2:8" hidden="1">
      <c r="B20" s="20" t="s">
        <v>80</v>
      </c>
      <c r="C20" s="20" t="s">
        <v>81</v>
      </c>
      <c r="D20" s="21">
        <v>9</v>
      </c>
      <c r="E20" s="21" t="s">
        <v>82</v>
      </c>
      <c r="F20" s="21">
        <v>0</v>
      </c>
      <c r="G20" s="21">
        <v>0</v>
      </c>
      <c r="H20" s="21">
        <v>0</v>
      </c>
    </row>
    <row r="21" spans="2:8" hidden="1">
      <c r="B21" s="20" t="s">
        <v>80</v>
      </c>
      <c r="C21" s="20" t="s">
        <v>81</v>
      </c>
      <c r="D21" s="21">
        <v>9</v>
      </c>
      <c r="E21" s="21" t="s">
        <v>82</v>
      </c>
      <c r="F21" s="21">
        <v>0</v>
      </c>
      <c r="G21" s="21">
        <v>0</v>
      </c>
      <c r="H21" s="21">
        <v>0</v>
      </c>
    </row>
    <row r="22" spans="2:8" hidden="1">
      <c r="B22" s="20" t="s">
        <v>91</v>
      </c>
      <c r="C22" s="20" t="s">
        <v>92</v>
      </c>
      <c r="D22" s="21">
        <v>7</v>
      </c>
      <c r="E22" s="21" t="s">
        <v>82</v>
      </c>
      <c r="F22" s="21">
        <v>0</v>
      </c>
      <c r="G22" s="21">
        <v>0</v>
      </c>
      <c r="H22" s="21">
        <v>0</v>
      </c>
    </row>
    <row r="23" spans="2:8" hidden="1">
      <c r="B23" s="20" t="s">
        <v>80</v>
      </c>
      <c r="C23" s="20" t="s">
        <v>81</v>
      </c>
      <c r="D23" s="21">
        <v>9</v>
      </c>
      <c r="E23" s="21" t="s">
        <v>82</v>
      </c>
      <c r="F23" s="21">
        <v>32</v>
      </c>
      <c r="G23" s="21">
        <v>0</v>
      </c>
      <c r="H23" s="21">
        <v>32</v>
      </c>
    </row>
    <row r="24" spans="2:8" hidden="1">
      <c r="B24" s="20" t="s">
        <v>80</v>
      </c>
      <c r="C24" s="20" t="s">
        <v>81</v>
      </c>
      <c r="D24" s="21">
        <v>9</v>
      </c>
      <c r="E24" s="21" t="s">
        <v>82</v>
      </c>
      <c r="F24" s="21">
        <v>10</v>
      </c>
      <c r="G24" s="21">
        <v>10</v>
      </c>
      <c r="H24" s="21">
        <v>0</v>
      </c>
    </row>
    <row r="25" spans="2:8" hidden="1">
      <c r="B25" s="20" t="s">
        <v>80</v>
      </c>
      <c r="C25" s="20" t="s">
        <v>81</v>
      </c>
      <c r="D25" s="21">
        <v>9</v>
      </c>
      <c r="E25" s="21" t="s">
        <v>82</v>
      </c>
      <c r="F25" s="21">
        <v>17</v>
      </c>
      <c r="G25" s="21">
        <v>17</v>
      </c>
      <c r="H25" s="21">
        <v>0</v>
      </c>
    </row>
    <row r="26" spans="2:8">
      <c r="B26" s="20" t="s">
        <v>85</v>
      </c>
      <c r="C26" s="20" t="s">
        <v>86</v>
      </c>
      <c r="D26" s="21">
        <v>9</v>
      </c>
      <c r="E26" s="21" t="s">
        <v>82</v>
      </c>
      <c r="F26" s="21">
        <v>0</v>
      </c>
      <c r="G26" s="21">
        <v>0</v>
      </c>
      <c r="H26" s="21">
        <v>0</v>
      </c>
    </row>
    <row r="27" spans="2:8" hidden="1">
      <c r="B27" s="20" t="s">
        <v>95</v>
      </c>
      <c r="C27" s="20" t="s">
        <v>96</v>
      </c>
      <c r="D27" s="21">
        <v>9</v>
      </c>
      <c r="E27" s="21" t="s">
        <v>82</v>
      </c>
      <c r="F27" s="21">
        <v>0</v>
      </c>
      <c r="G27" s="21">
        <v>0</v>
      </c>
      <c r="H27" s="21">
        <v>0</v>
      </c>
    </row>
    <row r="28" spans="2:8" hidden="1">
      <c r="B28" s="20" t="s">
        <v>80</v>
      </c>
      <c r="C28" s="20" t="s">
        <v>81</v>
      </c>
      <c r="D28" s="21">
        <v>9</v>
      </c>
      <c r="E28" s="21" t="s">
        <v>82</v>
      </c>
      <c r="F28" s="21">
        <v>10</v>
      </c>
      <c r="G28" s="21">
        <v>10</v>
      </c>
      <c r="H28" s="21">
        <v>0</v>
      </c>
    </row>
    <row r="29" spans="2:8">
      <c r="B29" s="20" t="s">
        <v>85</v>
      </c>
      <c r="C29" s="20" t="s">
        <v>86</v>
      </c>
      <c r="D29" s="21">
        <v>9</v>
      </c>
      <c r="E29" s="21" t="s">
        <v>82</v>
      </c>
      <c r="F29" s="21">
        <v>0</v>
      </c>
      <c r="G29" s="21">
        <v>0</v>
      </c>
      <c r="H29" s="21">
        <v>0</v>
      </c>
    </row>
    <row r="30" spans="2:8" hidden="1">
      <c r="B30" s="20" t="s">
        <v>93</v>
      </c>
      <c r="C30" s="20" t="s">
        <v>97</v>
      </c>
      <c r="D30" s="21">
        <v>9</v>
      </c>
      <c r="E30" s="21" t="s">
        <v>82</v>
      </c>
      <c r="F30" s="21">
        <v>10</v>
      </c>
      <c r="G30" s="21">
        <v>10</v>
      </c>
      <c r="H30" s="21">
        <v>0</v>
      </c>
    </row>
    <row r="31" spans="2:8">
      <c r="B31" s="20" t="s">
        <v>85</v>
      </c>
      <c r="C31" s="20" t="s">
        <v>86</v>
      </c>
      <c r="D31" s="21">
        <v>9</v>
      </c>
      <c r="E31" s="21" t="s">
        <v>82</v>
      </c>
      <c r="F31" s="21">
        <v>0</v>
      </c>
      <c r="G31" s="21">
        <v>0</v>
      </c>
      <c r="H31" s="21">
        <v>0</v>
      </c>
    </row>
    <row r="32" spans="2:8" hidden="1">
      <c r="B32" s="20" t="s">
        <v>91</v>
      </c>
      <c r="C32" s="20" t="s">
        <v>92</v>
      </c>
      <c r="D32" s="21">
        <v>7</v>
      </c>
      <c r="E32" s="21" t="s">
        <v>82</v>
      </c>
      <c r="F32" s="21">
        <v>10</v>
      </c>
      <c r="G32" s="21">
        <v>10</v>
      </c>
      <c r="H32" s="21">
        <v>0</v>
      </c>
    </row>
    <row r="33" spans="2:8" hidden="1">
      <c r="B33" s="20" t="s">
        <v>83</v>
      </c>
      <c r="C33" s="20" t="s">
        <v>98</v>
      </c>
      <c r="D33" s="21">
        <v>9</v>
      </c>
      <c r="E33" s="21" t="s">
        <v>82</v>
      </c>
      <c r="F33" s="21">
        <v>0</v>
      </c>
      <c r="G33" s="21">
        <v>0</v>
      </c>
      <c r="H33" s="21">
        <v>0</v>
      </c>
    </row>
    <row r="34" spans="2:8" hidden="1">
      <c r="B34" s="20" t="s">
        <v>99</v>
      </c>
      <c r="C34" s="20" t="s">
        <v>100</v>
      </c>
      <c r="D34" s="21">
        <v>8</v>
      </c>
      <c r="E34" s="21" t="s">
        <v>82</v>
      </c>
      <c r="F34" s="21">
        <v>40</v>
      </c>
      <c r="G34" s="21">
        <v>0</v>
      </c>
      <c r="H34" s="21">
        <v>40</v>
      </c>
    </row>
    <row r="35" spans="2:8" hidden="1">
      <c r="B35" s="20" t="s">
        <v>83</v>
      </c>
      <c r="C35" s="20" t="s">
        <v>84</v>
      </c>
      <c r="D35" s="21">
        <v>9</v>
      </c>
      <c r="E35" s="21" t="s">
        <v>82</v>
      </c>
      <c r="F35" s="21">
        <v>54</v>
      </c>
      <c r="G35" s="21">
        <v>14</v>
      </c>
      <c r="H35" s="21">
        <v>40</v>
      </c>
    </row>
    <row r="36" spans="2:8" hidden="1">
      <c r="B36" s="20" t="s">
        <v>80</v>
      </c>
      <c r="C36" s="20" t="s">
        <v>81</v>
      </c>
      <c r="D36" s="21">
        <v>9</v>
      </c>
      <c r="E36" s="21" t="s">
        <v>82</v>
      </c>
      <c r="F36" s="21">
        <v>0</v>
      </c>
      <c r="G36" s="21">
        <v>0</v>
      </c>
      <c r="H36" s="21">
        <v>0</v>
      </c>
    </row>
    <row r="37" spans="2:8" hidden="1">
      <c r="B37" s="20" t="s">
        <v>80</v>
      </c>
      <c r="C37" s="20" t="s">
        <v>81</v>
      </c>
      <c r="D37" s="21">
        <v>9</v>
      </c>
      <c r="E37" s="21" t="s">
        <v>82</v>
      </c>
      <c r="F37" s="21">
        <v>0</v>
      </c>
      <c r="G37" s="21">
        <v>0</v>
      </c>
      <c r="H37" s="21">
        <v>0</v>
      </c>
    </row>
    <row r="38" spans="2:8" hidden="1">
      <c r="B38" s="20" t="s">
        <v>83</v>
      </c>
      <c r="C38" s="20" t="s">
        <v>84</v>
      </c>
      <c r="D38" s="21">
        <v>8</v>
      </c>
      <c r="E38" s="21" t="s">
        <v>101</v>
      </c>
      <c r="F38" s="21">
        <v>10</v>
      </c>
      <c r="G38" s="21">
        <v>10</v>
      </c>
      <c r="H38" s="21">
        <v>0</v>
      </c>
    </row>
    <row r="39" spans="2:8" hidden="1">
      <c r="B39" s="20" t="s">
        <v>83</v>
      </c>
      <c r="C39" s="20" t="s">
        <v>84</v>
      </c>
      <c r="D39" s="21">
        <v>7</v>
      </c>
      <c r="E39" s="21" t="s">
        <v>82</v>
      </c>
      <c r="F39" s="21">
        <v>0</v>
      </c>
      <c r="G39" s="21">
        <v>0</v>
      </c>
      <c r="H39" s="21">
        <v>0</v>
      </c>
    </row>
    <row r="40" spans="2:8" hidden="1">
      <c r="B40" s="20" t="s">
        <v>80</v>
      </c>
      <c r="C40" s="20" t="s">
        <v>81</v>
      </c>
      <c r="D40" s="21">
        <v>9</v>
      </c>
      <c r="E40" s="21" t="s">
        <v>82</v>
      </c>
      <c r="F40" s="21">
        <v>14</v>
      </c>
      <c r="G40" s="21">
        <v>14</v>
      </c>
      <c r="H40" s="21">
        <v>0</v>
      </c>
    </row>
    <row r="41" spans="2:8" hidden="1">
      <c r="B41" s="20" t="s">
        <v>83</v>
      </c>
      <c r="C41" s="20" t="s">
        <v>84</v>
      </c>
      <c r="D41" s="21">
        <v>9</v>
      </c>
      <c r="E41" s="21" t="s">
        <v>82</v>
      </c>
      <c r="F41" s="21">
        <v>10</v>
      </c>
      <c r="G41" s="21">
        <v>10</v>
      </c>
      <c r="H41" s="21">
        <v>0</v>
      </c>
    </row>
    <row r="42" spans="2:8" hidden="1">
      <c r="B42" s="20" t="s">
        <v>80</v>
      </c>
      <c r="C42" s="20" t="s">
        <v>81</v>
      </c>
      <c r="D42" s="21">
        <v>9</v>
      </c>
      <c r="E42" s="21" t="s">
        <v>82</v>
      </c>
      <c r="F42" s="21">
        <v>0</v>
      </c>
      <c r="G42" s="21">
        <v>0</v>
      </c>
      <c r="H42" s="21">
        <v>0</v>
      </c>
    </row>
    <row r="43" spans="2:8" hidden="1">
      <c r="B43" s="20" t="s">
        <v>93</v>
      </c>
      <c r="C43" s="20" t="s">
        <v>97</v>
      </c>
      <c r="D43" s="21">
        <v>9</v>
      </c>
      <c r="E43" s="21" t="s">
        <v>82</v>
      </c>
      <c r="F43" s="21">
        <v>3</v>
      </c>
      <c r="G43" s="21">
        <v>3</v>
      </c>
      <c r="H43" s="21">
        <v>0</v>
      </c>
    </row>
    <row r="44" spans="2:8" hidden="1">
      <c r="B44" s="20" t="s">
        <v>102</v>
      </c>
      <c r="C44" s="20" t="s">
        <v>103</v>
      </c>
      <c r="D44" s="21">
        <v>9</v>
      </c>
      <c r="E44" s="21" t="s">
        <v>82</v>
      </c>
      <c r="F44" s="21">
        <v>0</v>
      </c>
      <c r="G44" s="21">
        <v>0</v>
      </c>
      <c r="H44" s="21">
        <v>0</v>
      </c>
    </row>
    <row r="45" spans="2:8" hidden="1">
      <c r="B45" s="20" t="s">
        <v>80</v>
      </c>
      <c r="C45" s="20" t="s">
        <v>81</v>
      </c>
      <c r="D45" s="21">
        <v>9</v>
      </c>
      <c r="E45" s="21" t="s">
        <v>82</v>
      </c>
      <c r="F45" s="21">
        <v>10</v>
      </c>
      <c r="G45" s="21">
        <v>10</v>
      </c>
      <c r="H45" s="21">
        <v>0</v>
      </c>
    </row>
    <row r="46" spans="2:8" hidden="1">
      <c r="B46" s="20" t="s">
        <v>93</v>
      </c>
      <c r="C46" s="20" t="s">
        <v>97</v>
      </c>
      <c r="D46" s="21">
        <v>9</v>
      </c>
      <c r="E46" s="21" t="s">
        <v>82</v>
      </c>
      <c r="F46" s="21">
        <v>10</v>
      </c>
      <c r="G46" s="21">
        <v>10</v>
      </c>
      <c r="H46" s="21">
        <v>0</v>
      </c>
    </row>
    <row r="47" spans="2:8">
      <c r="B47" s="20" t="s">
        <v>85</v>
      </c>
      <c r="C47" s="20" t="s">
        <v>86</v>
      </c>
      <c r="D47" s="21">
        <v>6</v>
      </c>
      <c r="E47" s="21" t="s">
        <v>82</v>
      </c>
      <c r="F47" s="21">
        <v>0</v>
      </c>
      <c r="G47" s="21">
        <v>0</v>
      </c>
      <c r="H47" s="21">
        <v>0</v>
      </c>
    </row>
    <row r="48" spans="2:8" hidden="1">
      <c r="B48" s="20" t="s">
        <v>80</v>
      </c>
      <c r="C48" s="20" t="s">
        <v>81</v>
      </c>
      <c r="D48" s="21">
        <v>9</v>
      </c>
      <c r="E48" s="21" t="s">
        <v>82</v>
      </c>
      <c r="F48" s="21">
        <v>32</v>
      </c>
      <c r="G48" s="21">
        <v>0</v>
      </c>
      <c r="H48" s="21">
        <v>32</v>
      </c>
    </row>
    <row r="49" spans="2:8" hidden="1">
      <c r="B49" s="20" t="s">
        <v>85</v>
      </c>
      <c r="C49" s="20" t="s">
        <v>86</v>
      </c>
      <c r="D49" s="21">
        <v>9</v>
      </c>
      <c r="E49" s="21" t="s">
        <v>82</v>
      </c>
      <c r="F49" s="21">
        <v>31</v>
      </c>
      <c r="G49" s="21">
        <v>10</v>
      </c>
      <c r="H49" s="21">
        <v>21</v>
      </c>
    </row>
    <row r="50" spans="2:8" hidden="1">
      <c r="B50" s="20" t="s">
        <v>80</v>
      </c>
      <c r="C50" s="20" t="s">
        <v>81</v>
      </c>
      <c r="D50" s="21">
        <v>9</v>
      </c>
      <c r="E50" s="21" t="s">
        <v>82</v>
      </c>
      <c r="F50" s="21">
        <v>0</v>
      </c>
      <c r="G50" s="21">
        <v>0</v>
      </c>
      <c r="H50" s="21">
        <v>0</v>
      </c>
    </row>
    <row r="51" spans="2:8" hidden="1">
      <c r="B51" s="20" t="s">
        <v>93</v>
      </c>
      <c r="C51" s="20" t="s">
        <v>97</v>
      </c>
      <c r="D51" s="21">
        <v>9</v>
      </c>
      <c r="E51" s="21" t="s">
        <v>82</v>
      </c>
      <c r="F51" s="21">
        <v>0</v>
      </c>
      <c r="G51" s="21">
        <v>0</v>
      </c>
      <c r="H51" s="21">
        <v>0</v>
      </c>
    </row>
    <row r="52" spans="2:8" hidden="1">
      <c r="B52" s="20" t="s">
        <v>104</v>
      </c>
      <c r="C52" s="20" t="s">
        <v>84</v>
      </c>
      <c r="D52" s="21">
        <v>7</v>
      </c>
      <c r="E52" s="21" t="s">
        <v>82</v>
      </c>
      <c r="F52" s="21">
        <v>0</v>
      </c>
      <c r="G52" s="21">
        <v>0</v>
      </c>
      <c r="H52" s="21">
        <v>0</v>
      </c>
    </row>
    <row r="53" spans="2:8" hidden="1">
      <c r="B53" s="20" t="s">
        <v>89</v>
      </c>
      <c r="C53" s="20" t="s">
        <v>90</v>
      </c>
      <c r="D53" s="21">
        <v>9</v>
      </c>
      <c r="E53" s="21" t="s">
        <v>82</v>
      </c>
      <c r="F53" s="21">
        <v>10</v>
      </c>
      <c r="G53" s="21">
        <v>10</v>
      </c>
      <c r="H53" s="21">
        <v>0</v>
      </c>
    </row>
    <row r="54" spans="2:8" hidden="1">
      <c r="B54" s="20" t="s">
        <v>93</v>
      </c>
      <c r="C54" s="20" t="s">
        <v>105</v>
      </c>
      <c r="D54" s="21">
        <v>9</v>
      </c>
      <c r="E54" s="21" t="s">
        <v>82</v>
      </c>
      <c r="F54" s="21">
        <v>42</v>
      </c>
      <c r="G54" s="21">
        <v>10</v>
      </c>
      <c r="H54" s="21">
        <v>32</v>
      </c>
    </row>
    <row r="55" spans="2:8" hidden="1">
      <c r="B55" s="20" t="s">
        <v>106</v>
      </c>
      <c r="C55" s="20" t="s">
        <v>107</v>
      </c>
      <c r="D55" s="21">
        <v>9</v>
      </c>
      <c r="E55" s="21" t="s">
        <v>82</v>
      </c>
      <c r="F55" s="21">
        <v>0</v>
      </c>
      <c r="G55" s="21">
        <v>0</v>
      </c>
      <c r="H55" s="21">
        <v>0</v>
      </c>
    </row>
    <row r="56" spans="2:8" hidden="1">
      <c r="B56" s="20" t="s">
        <v>85</v>
      </c>
      <c r="C56" s="20" t="s">
        <v>86</v>
      </c>
      <c r="D56" s="21">
        <v>9</v>
      </c>
      <c r="E56" s="21" t="s">
        <v>82</v>
      </c>
      <c r="F56" s="21">
        <v>17</v>
      </c>
      <c r="G56" s="21">
        <v>17</v>
      </c>
      <c r="H56" s="21">
        <v>0</v>
      </c>
    </row>
    <row r="57" spans="2:8" hidden="1">
      <c r="B57" s="20" t="s">
        <v>85</v>
      </c>
      <c r="C57" s="20" t="s">
        <v>86</v>
      </c>
      <c r="D57" s="21">
        <v>9</v>
      </c>
      <c r="E57" s="21" t="s">
        <v>82</v>
      </c>
      <c r="F57" s="21">
        <v>54</v>
      </c>
      <c r="G57" s="21">
        <v>14</v>
      </c>
      <c r="H57" s="21">
        <v>40</v>
      </c>
    </row>
    <row r="58" spans="2:8" hidden="1">
      <c r="B58" s="20" t="s">
        <v>102</v>
      </c>
      <c r="C58" s="20" t="s">
        <v>103</v>
      </c>
      <c r="D58" s="21">
        <v>9</v>
      </c>
      <c r="E58" s="21" t="s">
        <v>82</v>
      </c>
      <c r="F58" s="21">
        <v>0</v>
      </c>
      <c r="G58" s="21">
        <v>0</v>
      </c>
      <c r="H58" s="21">
        <v>0</v>
      </c>
    </row>
    <row r="59" spans="2:8" hidden="1">
      <c r="B59" s="20" t="s">
        <v>85</v>
      </c>
      <c r="C59" s="20" t="s">
        <v>86</v>
      </c>
      <c r="D59" s="21">
        <v>7</v>
      </c>
      <c r="E59" s="21" t="s">
        <v>82</v>
      </c>
      <c r="F59" s="21">
        <v>14</v>
      </c>
      <c r="G59" s="21">
        <v>14</v>
      </c>
      <c r="H59" s="21">
        <v>0</v>
      </c>
    </row>
    <row r="60" spans="2:8" hidden="1">
      <c r="B60" s="20" t="s">
        <v>108</v>
      </c>
      <c r="C60" s="20" t="s">
        <v>109</v>
      </c>
      <c r="D60" s="21">
        <v>9</v>
      </c>
      <c r="E60" s="21" t="s">
        <v>82</v>
      </c>
      <c r="F60" s="21">
        <v>0</v>
      </c>
      <c r="G60" s="21">
        <v>0</v>
      </c>
      <c r="H60" s="21">
        <v>0</v>
      </c>
    </row>
    <row r="61" spans="2:8" hidden="1">
      <c r="B61" s="20" t="s">
        <v>80</v>
      </c>
      <c r="C61" s="20" t="s">
        <v>81</v>
      </c>
      <c r="D61" s="21">
        <v>9</v>
      </c>
      <c r="E61" s="21" t="s">
        <v>82</v>
      </c>
      <c r="F61" s="21">
        <v>31</v>
      </c>
      <c r="G61" s="21">
        <v>31</v>
      </c>
      <c r="H61" s="21">
        <v>0</v>
      </c>
    </row>
    <row r="62" spans="2:8">
      <c r="B62" s="20" t="s">
        <v>85</v>
      </c>
      <c r="C62" s="20" t="s">
        <v>86</v>
      </c>
      <c r="D62" s="21">
        <v>9</v>
      </c>
      <c r="E62" s="21" t="s">
        <v>82</v>
      </c>
      <c r="F62" s="21">
        <v>80</v>
      </c>
      <c r="G62" s="21">
        <v>40</v>
      </c>
      <c r="H62" s="21">
        <v>40</v>
      </c>
    </row>
    <row r="63" spans="2:8" hidden="1">
      <c r="B63" s="20" t="s">
        <v>93</v>
      </c>
      <c r="C63" s="20" t="s">
        <v>97</v>
      </c>
      <c r="D63" s="21">
        <v>9</v>
      </c>
      <c r="E63" s="21" t="s">
        <v>82</v>
      </c>
      <c r="F63" s="21">
        <v>45</v>
      </c>
      <c r="G63" s="21">
        <v>10</v>
      </c>
      <c r="H63" s="21">
        <v>35</v>
      </c>
    </row>
    <row r="64" spans="2:8" hidden="1">
      <c r="B64" s="20" t="s">
        <v>80</v>
      </c>
      <c r="C64" s="20" t="s">
        <v>81</v>
      </c>
      <c r="D64" s="21">
        <v>7</v>
      </c>
      <c r="E64" s="21" t="s">
        <v>82</v>
      </c>
      <c r="F64" s="21">
        <v>11</v>
      </c>
      <c r="G64" s="21">
        <v>11</v>
      </c>
      <c r="H64" s="21">
        <v>0</v>
      </c>
    </row>
    <row r="65" spans="2:8" hidden="1">
      <c r="B65" s="20" t="s">
        <v>110</v>
      </c>
      <c r="C65" s="20" t="s">
        <v>111</v>
      </c>
      <c r="D65" s="21">
        <v>9</v>
      </c>
      <c r="E65" s="21" t="s">
        <v>82</v>
      </c>
      <c r="F65" s="21">
        <v>0</v>
      </c>
      <c r="G65" s="21">
        <v>0</v>
      </c>
      <c r="H65" s="21">
        <v>0</v>
      </c>
    </row>
    <row r="66" spans="2:8" hidden="1">
      <c r="B66" s="20" t="s">
        <v>80</v>
      </c>
      <c r="C66" s="20" t="s">
        <v>81</v>
      </c>
      <c r="D66" s="21">
        <v>9</v>
      </c>
      <c r="E66" s="21" t="s">
        <v>82</v>
      </c>
      <c r="F66" s="21">
        <v>0</v>
      </c>
      <c r="G66" s="21">
        <v>0</v>
      </c>
      <c r="H66" s="21">
        <v>0</v>
      </c>
    </row>
    <row r="67" spans="2:8" hidden="1">
      <c r="B67" s="20" t="s">
        <v>83</v>
      </c>
      <c r="C67" s="20" t="s">
        <v>84</v>
      </c>
      <c r="D67" s="21">
        <v>9</v>
      </c>
      <c r="E67" s="21" t="s">
        <v>82</v>
      </c>
      <c r="F67" s="21">
        <v>10</v>
      </c>
      <c r="G67" s="21">
        <v>10</v>
      </c>
      <c r="H67" s="21">
        <v>0</v>
      </c>
    </row>
    <row r="68" spans="2:8" hidden="1">
      <c r="B68" s="20" t="s">
        <v>80</v>
      </c>
      <c r="C68" s="20" t="s">
        <v>81</v>
      </c>
      <c r="D68" s="21">
        <v>9</v>
      </c>
      <c r="E68" s="21" t="s">
        <v>82</v>
      </c>
      <c r="F68" s="21">
        <v>50</v>
      </c>
      <c r="G68" s="21">
        <v>10</v>
      </c>
      <c r="H68" s="21">
        <v>40</v>
      </c>
    </row>
    <row r="69" spans="2:8" hidden="1">
      <c r="B69" s="20" t="s">
        <v>83</v>
      </c>
      <c r="C69" s="20" t="s">
        <v>84</v>
      </c>
      <c r="D69" s="21">
        <v>7</v>
      </c>
      <c r="E69" s="21" t="s">
        <v>82</v>
      </c>
      <c r="F69" s="21">
        <v>10</v>
      </c>
      <c r="G69" s="21">
        <v>10</v>
      </c>
      <c r="H69" s="21">
        <v>0</v>
      </c>
    </row>
    <row r="70" spans="2:8" hidden="1">
      <c r="B70" s="20" t="s">
        <v>93</v>
      </c>
      <c r="C70" s="20" t="s">
        <v>97</v>
      </c>
      <c r="D70" s="21">
        <v>9</v>
      </c>
      <c r="E70" s="21" t="s">
        <v>82</v>
      </c>
      <c r="F70" s="21">
        <v>62</v>
      </c>
      <c r="G70" s="21">
        <v>36</v>
      </c>
      <c r="H70" s="21">
        <v>26</v>
      </c>
    </row>
    <row r="71" spans="2:8" hidden="1">
      <c r="B71" s="20" t="s">
        <v>106</v>
      </c>
      <c r="C71" s="20" t="s">
        <v>107</v>
      </c>
      <c r="D71" s="21">
        <v>9</v>
      </c>
      <c r="E71" s="21" t="s">
        <v>82</v>
      </c>
      <c r="F71" s="21">
        <v>0</v>
      </c>
      <c r="G71" s="21">
        <v>0</v>
      </c>
      <c r="H71" s="21">
        <v>0</v>
      </c>
    </row>
    <row r="72" spans="2:8" hidden="1">
      <c r="B72" s="20" t="s">
        <v>106</v>
      </c>
      <c r="C72" s="20" t="s">
        <v>107</v>
      </c>
      <c r="D72" s="21">
        <v>9</v>
      </c>
      <c r="E72" s="21" t="s">
        <v>82</v>
      </c>
      <c r="F72" s="21">
        <v>0</v>
      </c>
      <c r="G72" s="21">
        <v>0</v>
      </c>
      <c r="H72" s="21">
        <v>0</v>
      </c>
    </row>
    <row r="73" spans="2:8">
      <c r="B73" s="20" t="s">
        <v>85</v>
      </c>
      <c r="C73" s="20" t="s">
        <v>86</v>
      </c>
      <c r="D73" s="21">
        <v>9</v>
      </c>
      <c r="E73" s="21" t="s">
        <v>82</v>
      </c>
      <c r="F73" s="21">
        <v>80</v>
      </c>
      <c r="G73" s="21">
        <v>40</v>
      </c>
      <c r="H73" s="21">
        <v>40</v>
      </c>
    </row>
    <row r="74" spans="2:8" hidden="1">
      <c r="B74" s="20" t="s">
        <v>80</v>
      </c>
      <c r="C74" s="20" t="s">
        <v>81</v>
      </c>
      <c r="D74" s="21">
        <v>9</v>
      </c>
      <c r="E74" s="21" t="s">
        <v>82</v>
      </c>
      <c r="F74" s="21">
        <v>0</v>
      </c>
      <c r="G74" s="21">
        <v>0</v>
      </c>
      <c r="H74" s="21">
        <v>0</v>
      </c>
    </row>
    <row r="75" spans="2:8" hidden="1">
      <c r="B75" s="20" t="s">
        <v>83</v>
      </c>
      <c r="C75" s="20" t="s">
        <v>84</v>
      </c>
      <c r="D75" s="21">
        <v>9</v>
      </c>
      <c r="E75" s="21" t="s">
        <v>82</v>
      </c>
      <c r="F75" s="21">
        <v>0</v>
      </c>
      <c r="G75" s="21">
        <v>0</v>
      </c>
      <c r="H75" s="21">
        <v>0</v>
      </c>
    </row>
    <row r="76" spans="2:8" hidden="1">
      <c r="B76" s="20" t="s">
        <v>93</v>
      </c>
      <c r="C76" s="20" t="s">
        <v>112</v>
      </c>
      <c r="D76" s="21">
        <v>8</v>
      </c>
      <c r="E76" s="21" t="s">
        <v>82</v>
      </c>
      <c r="F76" s="21">
        <v>50</v>
      </c>
      <c r="G76" s="21">
        <v>10</v>
      </c>
      <c r="H76" s="21">
        <v>40</v>
      </c>
    </row>
    <row r="77" spans="2:8" hidden="1">
      <c r="B77" s="20" t="s">
        <v>85</v>
      </c>
      <c r="C77" s="20" t="s">
        <v>86</v>
      </c>
      <c r="D77" s="21">
        <v>9</v>
      </c>
      <c r="E77" s="21" t="s">
        <v>82</v>
      </c>
      <c r="F77" s="21">
        <v>55</v>
      </c>
      <c r="G77" s="21">
        <v>40</v>
      </c>
      <c r="H77" s="21">
        <v>15</v>
      </c>
    </row>
    <row r="78" spans="2:8" hidden="1">
      <c r="B78" s="20" t="s">
        <v>80</v>
      </c>
      <c r="C78" s="20" t="s">
        <v>81</v>
      </c>
      <c r="D78" s="21">
        <v>9</v>
      </c>
      <c r="E78" s="21" t="s">
        <v>82</v>
      </c>
      <c r="F78" s="21">
        <v>17</v>
      </c>
      <c r="G78" s="21">
        <v>17</v>
      </c>
      <c r="H78" s="21">
        <v>0</v>
      </c>
    </row>
    <row r="79" spans="2:8" hidden="1">
      <c r="B79" s="20" t="s">
        <v>91</v>
      </c>
      <c r="C79" s="20" t="s">
        <v>92</v>
      </c>
      <c r="D79" s="21">
        <v>9</v>
      </c>
      <c r="E79" s="21" t="s">
        <v>82</v>
      </c>
      <c r="F79" s="21">
        <v>50</v>
      </c>
      <c r="G79" s="21">
        <v>10</v>
      </c>
      <c r="H79" s="21">
        <v>40</v>
      </c>
    </row>
    <row r="80" spans="2:8" hidden="1">
      <c r="B80" s="20" t="s">
        <v>80</v>
      </c>
      <c r="C80" s="20" t="s">
        <v>81</v>
      </c>
      <c r="D80" s="21">
        <v>9</v>
      </c>
      <c r="E80" s="21" t="s">
        <v>82</v>
      </c>
      <c r="F80" s="21">
        <v>0</v>
      </c>
      <c r="G80" s="21">
        <v>0</v>
      </c>
      <c r="H80" s="21">
        <v>0</v>
      </c>
    </row>
    <row r="81" spans="2:8" hidden="1">
      <c r="B81" s="20" t="s">
        <v>108</v>
      </c>
      <c r="C81" s="20" t="s">
        <v>109</v>
      </c>
      <c r="D81" s="21">
        <v>9</v>
      </c>
      <c r="E81" s="21" t="s">
        <v>82</v>
      </c>
      <c r="F81" s="21">
        <v>0</v>
      </c>
      <c r="G81" s="21">
        <v>0</v>
      </c>
      <c r="H81" s="21">
        <v>0</v>
      </c>
    </row>
    <row r="82" spans="2:8" hidden="1">
      <c r="B82" s="20" t="s">
        <v>80</v>
      </c>
      <c r="C82" s="20" t="s">
        <v>81</v>
      </c>
      <c r="D82" s="21">
        <v>9</v>
      </c>
      <c r="E82" s="21" t="s">
        <v>82</v>
      </c>
      <c r="F82" s="21">
        <v>5</v>
      </c>
      <c r="G82" s="21">
        <v>5</v>
      </c>
      <c r="H82" s="21">
        <v>0</v>
      </c>
    </row>
    <row r="83" spans="2:8" hidden="1">
      <c r="B83" s="20" t="s">
        <v>85</v>
      </c>
      <c r="C83" s="20" t="s">
        <v>86</v>
      </c>
      <c r="D83" s="21">
        <v>9</v>
      </c>
      <c r="E83" s="21" t="s">
        <v>82</v>
      </c>
      <c r="F83" s="21">
        <v>10</v>
      </c>
      <c r="G83" s="21">
        <v>10</v>
      </c>
      <c r="H83" s="21">
        <v>0</v>
      </c>
    </row>
    <row r="84" spans="2:8" hidden="1">
      <c r="B84" s="20" t="s">
        <v>91</v>
      </c>
      <c r="C84" s="20" t="s">
        <v>92</v>
      </c>
      <c r="D84" s="21">
        <v>9</v>
      </c>
      <c r="E84" s="21" t="s">
        <v>82</v>
      </c>
      <c r="F84" s="21">
        <v>34</v>
      </c>
      <c r="G84" s="21">
        <v>10</v>
      </c>
      <c r="H84" s="21">
        <v>24</v>
      </c>
    </row>
    <row r="85" spans="2:8" hidden="1">
      <c r="B85" s="20" t="s">
        <v>83</v>
      </c>
      <c r="C85" s="20" t="s">
        <v>98</v>
      </c>
      <c r="D85" s="21">
        <v>9</v>
      </c>
      <c r="E85" s="21" t="s">
        <v>82</v>
      </c>
      <c r="F85" s="21">
        <v>10</v>
      </c>
      <c r="G85" s="21">
        <v>10</v>
      </c>
      <c r="H85" s="21">
        <v>0</v>
      </c>
    </row>
    <row r="86" spans="2:8" hidden="1">
      <c r="B86" s="20" t="s">
        <v>85</v>
      </c>
      <c r="C86" s="20" t="s">
        <v>86</v>
      </c>
      <c r="D86" s="21">
        <v>9</v>
      </c>
      <c r="E86" s="21" t="s">
        <v>82</v>
      </c>
      <c r="F86" s="21">
        <v>52</v>
      </c>
      <c r="G86" s="21">
        <v>12</v>
      </c>
      <c r="H86" s="21">
        <v>40</v>
      </c>
    </row>
    <row r="87" spans="2:8" hidden="1">
      <c r="B87" s="20" t="s">
        <v>80</v>
      </c>
      <c r="C87" s="20" t="s">
        <v>81</v>
      </c>
      <c r="D87" s="21">
        <v>9</v>
      </c>
      <c r="E87" s="21" t="s">
        <v>82</v>
      </c>
      <c r="F87" s="21">
        <v>0</v>
      </c>
      <c r="G87" s="21">
        <v>0</v>
      </c>
      <c r="H87" s="21">
        <v>0</v>
      </c>
    </row>
    <row r="88" spans="2:8">
      <c r="B88" s="20" t="s">
        <v>85</v>
      </c>
      <c r="C88" s="20" t="s">
        <v>86</v>
      </c>
      <c r="D88" s="21">
        <v>6</v>
      </c>
      <c r="E88" s="21" t="s">
        <v>82</v>
      </c>
      <c r="F88" s="21">
        <v>0</v>
      </c>
      <c r="G88" s="21">
        <v>0</v>
      </c>
      <c r="H88" s="21">
        <v>0</v>
      </c>
    </row>
    <row r="89" spans="2:8" hidden="1">
      <c r="B89" s="20" t="s">
        <v>113</v>
      </c>
      <c r="C89" s="20" t="s">
        <v>114</v>
      </c>
      <c r="D89" s="21">
        <v>8</v>
      </c>
      <c r="E89" s="21" t="s">
        <v>82</v>
      </c>
      <c r="F89" s="21">
        <v>80</v>
      </c>
      <c r="G89" s="21">
        <v>40</v>
      </c>
      <c r="H89" s="21">
        <v>40</v>
      </c>
    </row>
    <row r="90" spans="2:8" hidden="1">
      <c r="B90" s="20" t="s">
        <v>83</v>
      </c>
      <c r="C90" s="20" t="s">
        <v>84</v>
      </c>
      <c r="D90" s="21">
        <v>9</v>
      </c>
      <c r="E90" s="21" t="s">
        <v>82</v>
      </c>
      <c r="F90" s="21">
        <v>10</v>
      </c>
      <c r="G90" s="21">
        <v>10</v>
      </c>
      <c r="H90" s="21">
        <v>0</v>
      </c>
    </row>
    <row r="91" spans="2:8" hidden="1">
      <c r="B91" s="20" t="s">
        <v>80</v>
      </c>
      <c r="C91" s="20" t="s">
        <v>81</v>
      </c>
      <c r="D91" s="21">
        <v>9</v>
      </c>
      <c r="E91" s="21" t="s">
        <v>82</v>
      </c>
      <c r="F91" s="21">
        <v>0</v>
      </c>
      <c r="G91" s="21">
        <v>0</v>
      </c>
      <c r="H91" s="21">
        <v>0</v>
      </c>
    </row>
    <row r="92" spans="2:8" hidden="1">
      <c r="B92" s="20" t="s">
        <v>80</v>
      </c>
      <c r="C92" s="20" t="s">
        <v>81</v>
      </c>
      <c r="D92" s="21">
        <v>7</v>
      </c>
      <c r="E92" s="21" t="s">
        <v>82</v>
      </c>
      <c r="F92" s="21">
        <v>0</v>
      </c>
      <c r="G92" s="21">
        <v>0</v>
      </c>
      <c r="H92" s="21">
        <v>0</v>
      </c>
    </row>
    <row r="93" spans="2:8" hidden="1">
      <c r="B93" s="20" t="s">
        <v>93</v>
      </c>
      <c r="C93" s="20" t="s">
        <v>115</v>
      </c>
      <c r="D93" s="21">
        <v>8</v>
      </c>
      <c r="E93" s="21" t="s">
        <v>82</v>
      </c>
      <c r="F93" s="21">
        <v>0</v>
      </c>
      <c r="G93" s="21">
        <v>0</v>
      </c>
      <c r="H93" s="21">
        <v>0</v>
      </c>
    </row>
    <row r="94" spans="2:8" hidden="1">
      <c r="B94" s="20" t="s">
        <v>80</v>
      </c>
      <c r="C94" s="20" t="s">
        <v>81</v>
      </c>
      <c r="D94" s="21">
        <v>9</v>
      </c>
      <c r="E94" s="21" t="s">
        <v>82</v>
      </c>
      <c r="F94" s="21">
        <v>14</v>
      </c>
      <c r="G94" s="21">
        <v>14</v>
      </c>
      <c r="H94" s="21">
        <v>0</v>
      </c>
    </row>
    <row r="95" spans="2:8" hidden="1">
      <c r="B95" s="20" t="s">
        <v>83</v>
      </c>
      <c r="C95" s="20" t="s">
        <v>84</v>
      </c>
      <c r="D95" s="21">
        <v>9</v>
      </c>
      <c r="E95" s="21" t="s">
        <v>82</v>
      </c>
      <c r="F95" s="21">
        <v>80</v>
      </c>
      <c r="G95" s="21">
        <v>40</v>
      </c>
      <c r="H95" s="21">
        <v>40</v>
      </c>
    </row>
    <row r="96" spans="2:8">
      <c r="B96" s="20" t="s">
        <v>85</v>
      </c>
      <c r="C96" s="20" t="s">
        <v>86</v>
      </c>
      <c r="D96" s="21">
        <v>9</v>
      </c>
      <c r="E96" s="21" t="s">
        <v>82</v>
      </c>
      <c r="F96" s="21">
        <v>0</v>
      </c>
      <c r="G96" s="21">
        <v>0</v>
      </c>
      <c r="H96" s="21">
        <v>0</v>
      </c>
    </row>
    <row r="97" spans="2:8" hidden="1">
      <c r="B97" s="20" t="s">
        <v>83</v>
      </c>
      <c r="C97" s="20" t="s">
        <v>84</v>
      </c>
      <c r="D97" s="21">
        <v>9</v>
      </c>
      <c r="E97" s="21" t="s">
        <v>82</v>
      </c>
      <c r="F97" s="21">
        <v>0</v>
      </c>
      <c r="G97" s="21">
        <v>0</v>
      </c>
      <c r="H97" s="21">
        <v>0</v>
      </c>
    </row>
    <row r="98" spans="2:8" hidden="1">
      <c r="B98" s="20" t="s">
        <v>83</v>
      </c>
      <c r="C98" s="20" t="s">
        <v>84</v>
      </c>
      <c r="D98" s="21">
        <v>9</v>
      </c>
      <c r="E98" s="21" t="s">
        <v>82</v>
      </c>
      <c r="F98" s="21">
        <v>44</v>
      </c>
      <c r="G98" s="21">
        <v>8</v>
      </c>
      <c r="H98" s="21">
        <v>36</v>
      </c>
    </row>
    <row r="99" spans="2:8" hidden="1">
      <c r="B99" s="20" t="s">
        <v>80</v>
      </c>
      <c r="C99" s="20" t="s">
        <v>81</v>
      </c>
      <c r="D99" s="21">
        <v>9</v>
      </c>
      <c r="E99" s="21" t="s">
        <v>82</v>
      </c>
      <c r="F99" s="21">
        <v>40</v>
      </c>
      <c r="G99" s="21">
        <v>0</v>
      </c>
      <c r="H99" s="21">
        <v>40</v>
      </c>
    </row>
    <row r="100" spans="2:8" hidden="1">
      <c r="B100" s="20" t="s">
        <v>83</v>
      </c>
      <c r="C100" s="20" t="s">
        <v>84</v>
      </c>
      <c r="D100" s="21">
        <v>9</v>
      </c>
      <c r="E100" s="21" t="s">
        <v>82</v>
      </c>
      <c r="F100" s="21">
        <v>80</v>
      </c>
      <c r="G100" s="21">
        <v>40</v>
      </c>
      <c r="H100" s="21">
        <v>40</v>
      </c>
    </row>
    <row r="101" spans="2:8" hidden="1">
      <c r="B101" s="20" t="s">
        <v>80</v>
      </c>
      <c r="C101" s="20" t="s">
        <v>81</v>
      </c>
      <c r="D101" s="21">
        <v>9</v>
      </c>
      <c r="E101" s="21" t="s">
        <v>82</v>
      </c>
      <c r="F101" s="21">
        <v>0</v>
      </c>
      <c r="G101" s="21">
        <v>0</v>
      </c>
      <c r="H101" s="21">
        <v>0</v>
      </c>
    </row>
    <row r="102" spans="2:8" hidden="1">
      <c r="B102" s="20" t="s">
        <v>85</v>
      </c>
      <c r="C102" s="20" t="s">
        <v>86</v>
      </c>
      <c r="D102" s="21">
        <v>9</v>
      </c>
      <c r="E102" s="21" t="s">
        <v>82</v>
      </c>
      <c r="F102" s="21">
        <v>10</v>
      </c>
      <c r="G102" s="21">
        <v>10</v>
      </c>
      <c r="H102" s="21">
        <v>0</v>
      </c>
    </row>
    <row r="103" spans="2:8" hidden="1">
      <c r="B103" s="20" t="s">
        <v>85</v>
      </c>
      <c r="C103" s="20" t="s">
        <v>86</v>
      </c>
      <c r="D103" s="21">
        <v>9</v>
      </c>
      <c r="E103" s="21" t="s">
        <v>82</v>
      </c>
      <c r="F103" s="21">
        <v>15</v>
      </c>
      <c r="G103" s="21">
        <v>0</v>
      </c>
      <c r="H103" s="21">
        <v>15</v>
      </c>
    </row>
    <row r="104" spans="2:8" hidden="1">
      <c r="B104" s="20" t="s">
        <v>91</v>
      </c>
      <c r="C104" s="20" t="s">
        <v>92</v>
      </c>
      <c r="D104" s="21">
        <v>7</v>
      </c>
      <c r="E104" s="21" t="s">
        <v>116</v>
      </c>
      <c r="F104" s="21">
        <v>0</v>
      </c>
      <c r="G104" s="21">
        <v>0</v>
      </c>
      <c r="H104" s="21">
        <v>0</v>
      </c>
    </row>
    <row r="105" spans="2:8" hidden="1">
      <c r="B105" s="20" t="s">
        <v>80</v>
      </c>
      <c r="C105" s="20" t="s">
        <v>81</v>
      </c>
      <c r="D105" s="21">
        <v>9</v>
      </c>
      <c r="E105" s="21" t="s">
        <v>82</v>
      </c>
      <c r="F105" s="21">
        <v>40</v>
      </c>
      <c r="G105" s="21">
        <v>0</v>
      </c>
      <c r="H105" s="21">
        <v>40</v>
      </c>
    </row>
    <row r="106" spans="2:8" hidden="1">
      <c r="B106" s="20" t="s">
        <v>83</v>
      </c>
      <c r="C106" s="20" t="s">
        <v>84</v>
      </c>
      <c r="D106" s="21">
        <v>8</v>
      </c>
      <c r="E106" s="21" t="s">
        <v>82</v>
      </c>
      <c r="F106" s="21">
        <v>10</v>
      </c>
      <c r="G106" s="21">
        <v>10</v>
      </c>
      <c r="H106" s="21">
        <v>0</v>
      </c>
    </row>
    <row r="107" spans="2:8" hidden="1">
      <c r="B107" s="20" t="s">
        <v>83</v>
      </c>
      <c r="C107" s="20" t="s">
        <v>98</v>
      </c>
      <c r="D107" s="21">
        <v>9</v>
      </c>
      <c r="E107" s="21" t="s">
        <v>82</v>
      </c>
      <c r="F107" s="21">
        <v>0</v>
      </c>
      <c r="G107" s="21">
        <v>0</v>
      </c>
      <c r="H107" s="21">
        <v>0</v>
      </c>
    </row>
    <row r="108" spans="2:8" hidden="1">
      <c r="B108" s="20" t="s">
        <v>89</v>
      </c>
      <c r="C108" s="20" t="s">
        <v>90</v>
      </c>
      <c r="D108" s="21">
        <v>9</v>
      </c>
      <c r="E108" s="21" t="s">
        <v>82</v>
      </c>
      <c r="F108" s="21">
        <v>0</v>
      </c>
      <c r="G108" s="21">
        <v>0</v>
      </c>
      <c r="H108" s="21">
        <v>0</v>
      </c>
    </row>
  </sheetData>
  <autoFilter ref="B8:H108" xr:uid="{5D8E7701-429F-434E-952C-A4AC8369DB45}">
    <filterColumn colId="1">
      <filters>
        <filter val="Kaunas"/>
      </filters>
    </filterColumn>
    <filterColumn colId="4">
      <filters>
        <filter val="0"/>
        <filter val="80"/>
      </filters>
    </filterColumn>
  </autoFilter>
  <hyperlinks>
    <hyperlink ref="B1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20"/>
  <sheetViews>
    <sheetView zoomScaleNormal="100" workbookViewId="0">
      <selection activeCell="E8" activeCellId="1" sqref="B8:B14 E8:E14"/>
    </sheetView>
  </sheetViews>
  <sheetFormatPr defaultRowHeight="15"/>
  <cols>
    <col min="2" max="2" width="14.7109375" customWidth="1"/>
    <col min="6" max="6" width="4.85546875" customWidth="1"/>
    <col min="11" max="11" width="5.28515625" customWidth="1"/>
  </cols>
  <sheetData>
    <row r="1" spans="2:12">
      <c r="B1" s="19" t="s">
        <v>32</v>
      </c>
    </row>
    <row r="2" spans="2:12">
      <c r="B2" t="s">
        <v>67</v>
      </c>
    </row>
    <row r="3" spans="2:12">
      <c r="B3" t="s">
        <v>68</v>
      </c>
    </row>
    <row r="4" spans="2:12">
      <c r="B4" t="s">
        <v>69</v>
      </c>
    </row>
    <row r="5" spans="2:12">
      <c r="B5" t="s">
        <v>70</v>
      </c>
    </row>
    <row r="7" spans="2:12">
      <c r="B7" s="22" t="s">
        <v>76</v>
      </c>
      <c r="C7" s="23" t="s">
        <v>77</v>
      </c>
      <c r="D7" s="23" t="s">
        <v>78</v>
      </c>
      <c r="E7" s="23" t="s">
        <v>79</v>
      </c>
    </row>
    <row r="8" spans="2:12">
      <c r="B8" s="20" t="s">
        <v>84</v>
      </c>
      <c r="C8" s="21">
        <v>9</v>
      </c>
      <c r="D8" s="21" t="s">
        <v>82</v>
      </c>
      <c r="E8" s="21">
        <v>10</v>
      </c>
    </row>
    <row r="9" spans="2:12">
      <c r="B9" s="20" t="s">
        <v>81</v>
      </c>
      <c r="C9" s="21">
        <v>9</v>
      </c>
      <c r="D9" s="21" t="s">
        <v>82</v>
      </c>
      <c r="E9" s="21">
        <v>50</v>
      </c>
    </row>
    <row r="10" spans="2:12">
      <c r="B10" s="20" t="s">
        <v>86</v>
      </c>
      <c r="C10" s="21">
        <v>9</v>
      </c>
      <c r="D10" s="21" t="s">
        <v>82</v>
      </c>
      <c r="E10" s="21">
        <v>3</v>
      </c>
    </row>
    <row r="11" spans="2:12">
      <c r="B11" s="20" t="s">
        <v>88</v>
      </c>
      <c r="C11" s="21">
        <v>8</v>
      </c>
      <c r="D11" s="21" t="s">
        <v>82</v>
      </c>
      <c r="E11" s="21">
        <v>77</v>
      </c>
    </row>
    <row r="12" spans="2:12">
      <c r="B12" s="20" t="s">
        <v>90</v>
      </c>
      <c r="C12" s="21">
        <v>9</v>
      </c>
      <c r="D12" s="21" t="s">
        <v>82</v>
      </c>
      <c r="E12" s="21">
        <v>0</v>
      </c>
    </row>
    <row r="13" spans="2:12">
      <c r="B13" s="20" t="s">
        <v>92</v>
      </c>
      <c r="C13" s="21">
        <v>8</v>
      </c>
      <c r="D13" s="21" t="s">
        <v>82</v>
      </c>
      <c r="E13" s="21">
        <v>80</v>
      </c>
    </row>
    <row r="14" spans="2:12">
      <c r="B14" s="20" t="s">
        <v>94</v>
      </c>
      <c r="C14" s="21">
        <v>9</v>
      </c>
      <c r="D14" s="21" t="s">
        <v>82</v>
      </c>
      <c r="E14" s="21">
        <v>0</v>
      </c>
    </row>
    <row r="16" spans="2:12">
      <c r="B16" t="s">
        <v>123</v>
      </c>
      <c r="L16" t="s">
        <v>129</v>
      </c>
    </row>
    <row r="17" spans="2:12">
      <c r="B17" t="s">
        <v>124</v>
      </c>
      <c r="L17" t="s">
        <v>124</v>
      </c>
    </row>
    <row r="18" spans="2:12">
      <c r="B18" t="s">
        <v>125</v>
      </c>
      <c r="L18" t="s">
        <v>154</v>
      </c>
    </row>
    <row r="19" spans="2:12">
      <c r="B19" t="s">
        <v>126</v>
      </c>
      <c r="L19" t="s">
        <v>130</v>
      </c>
    </row>
    <row r="20" spans="2:12">
      <c r="B20" t="s">
        <v>128</v>
      </c>
      <c r="L20" t="s">
        <v>127</v>
      </c>
    </row>
  </sheetData>
  <hyperlinks>
    <hyperlink ref="B1" r:id="rId1" xr:uid="{00000000-0004-0000-08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2.1.1</vt:lpstr>
      <vt:lpstr>2.1.2</vt:lpstr>
      <vt:lpstr>2.1.3</vt:lpstr>
      <vt:lpstr>2.2</vt:lpstr>
      <vt:lpstr>2.3</vt:lpstr>
      <vt:lpstr>2.4</vt:lpstr>
      <vt:lpstr>2.5.2</vt:lpstr>
      <vt:lpstr>2.5.3</vt:lpstr>
      <vt:lpstr>2.6</vt:lpstr>
      <vt:lpstr>2.6 (2)</vt:lpstr>
      <vt:lpstr>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Labas</cp:lastModifiedBy>
  <dcterms:created xsi:type="dcterms:W3CDTF">2019-12-04T06:33:44Z</dcterms:created>
  <dcterms:modified xsi:type="dcterms:W3CDTF">2021-05-08T07:43:28Z</dcterms:modified>
</cp:coreProperties>
</file>