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as\Desktop\informatikso egzaminai\Excel\"/>
    </mc:Choice>
  </mc:AlternateContent>
  <xr:revisionPtr revIDLastSave="0" documentId="13_ncr:1_{7E462B8D-93DD-4171-9777-19F94E938B50}" xr6:coauthVersionLast="47" xr6:coauthVersionMax="47" xr10:uidLastSave="{00000000-0000-0000-0000-000000000000}"/>
  <bookViews>
    <workbookView xWindow="-27690" yWindow="345" windowWidth="24360" windowHeight="14250" activeTab="4" xr2:uid="{00000000-000D-0000-FFFF-FFFF00000000}"/>
  </bookViews>
  <sheets>
    <sheet name="Lapo nustatymai" sheetId="10" r:id="rId1"/>
    <sheet name="Įv. funkcijos" sheetId="1" r:id="rId2"/>
    <sheet name="Abs, mišr koordinatės" sheetId="3" r:id="rId3"/>
    <sheet name="Teksto jungimas" sheetId="9" r:id="rId4"/>
    <sheet name="pvz" sheetId="6" r:id="rId5"/>
  </sheets>
  <externalReferences>
    <externalReference r:id="rId6"/>
  </externalReferences>
  <calcPr calcId="191029"/>
</workbook>
</file>

<file path=xl/calcChain.xml><?xml version="1.0" encoding="utf-8"?>
<calcChain xmlns="http://schemas.openxmlformats.org/spreadsheetml/2006/main">
  <c r="J30" i="6" l="1"/>
  <c r="J29" i="6"/>
  <c r="J28" i="6"/>
  <c r="J27" i="6"/>
  <c r="J26" i="6"/>
  <c r="D24" i="6"/>
  <c r="E24" i="6"/>
  <c r="F24" i="6"/>
  <c r="G24" i="6"/>
  <c r="H24" i="6"/>
  <c r="I24" i="6"/>
  <c r="C24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7" i="6"/>
  <c r="D23" i="6"/>
  <c r="E23" i="6"/>
  <c r="F23" i="6"/>
  <c r="G23" i="6"/>
  <c r="H23" i="6"/>
  <c r="I23" i="6"/>
  <c r="C23" i="6"/>
  <c r="J7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C2" i="6"/>
  <c r="E6" i="9"/>
  <c r="E7" i="9"/>
  <c r="E8" i="9"/>
  <c r="D6" i="9"/>
  <c r="D7" i="9"/>
  <c r="D8" i="9"/>
  <c r="C6" i="9"/>
  <c r="C7" i="9"/>
  <c r="C8" i="9"/>
  <c r="C5" i="9"/>
  <c r="D5" i="9"/>
  <c r="E5" i="9"/>
  <c r="B6" i="9"/>
  <c r="B7" i="9"/>
  <c r="B8" i="9"/>
  <c r="B5" i="9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7" i="3"/>
  <c r="C20" i="1"/>
  <c r="C19" i="1"/>
  <c r="C17" i="1"/>
  <c r="C16" i="1"/>
  <c r="C14" i="1"/>
  <c r="C13" i="1"/>
  <c r="C12" i="1"/>
  <c r="D12" i="1"/>
  <c r="E12" i="1"/>
  <c r="F12" i="1" s="1"/>
  <c r="C11" i="1"/>
  <c r="D11" i="1" s="1"/>
  <c r="E11" i="1" s="1"/>
  <c r="F11" i="1" s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<sst xmlns="http://schemas.openxmlformats.org/spreadsheetml/2006/main" count="107" uniqueCount="86">
  <si>
    <t>Suma</t>
  </si>
  <si>
    <t>Mobiliojo ryšio paslaugų kainos</t>
  </si>
  <si>
    <t>UAB "Gegutė"</t>
  </si>
  <si>
    <t>UAB "Vyturys"</t>
  </si>
  <si>
    <t>Abonentinis mėnesio mokestis</t>
  </si>
  <si>
    <t>Vienos pokalbio minutės kaina</t>
  </si>
  <si>
    <t>Minutės</t>
  </si>
  <si>
    <t>Skaičius</t>
  </si>
  <si>
    <t>Skaičiaus modulis</t>
  </si>
  <si>
    <t>Vidurkis</t>
  </si>
  <si>
    <t xml:space="preserve">Mažiausias </t>
  </si>
  <si>
    <t>Džidžiausias</t>
  </si>
  <si>
    <t>Kiek teigiamų skaičių</t>
  </si>
  <si>
    <t>kiek neigiamų skaičių</t>
  </si>
  <si>
    <t>Teigiamų skaičių suma</t>
  </si>
  <si>
    <t>Neigiamų skaičių suma</t>
  </si>
  <si>
    <t>Šios dienos data</t>
  </si>
  <si>
    <t>I SEMESTRO REZULTATAI</t>
  </si>
  <si>
    <t>Bazinė socialinė išmoka</t>
  </si>
  <si>
    <t>Grupė</t>
  </si>
  <si>
    <t>Vardas ir 
pavardė</t>
  </si>
  <si>
    <t>Dalykai</t>
  </si>
  <si>
    <t>Rezultatų vidurkis</t>
  </si>
  <si>
    <t>Stipendija</t>
  </si>
  <si>
    <t>Informacinių techn. pagrindai</t>
  </si>
  <si>
    <t>Matematika</t>
  </si>
  <si>
    <t>Fizika</t>
  </si>
  <si>
    <t>Chemija</t>
  </si>
  <si>
    <t>Programavimo 
įvadas</t>
  </si>
  <si>
    <t>Užsienio kalba</t>
  </si>
  <si>
    <t>Kalbos kultūra</t>
  </si>
  <si>
    <t>1_1</t>
  </si>
  <si>
    <t>Almantė Malikėnaitė</t>
  </si>
  <si>
    <t>Diana Žilinskaitė</t>
  </si>
  <si>
    <t>Juozas Baikauskas</t>
  </si>
  <si>
    <t>Jūratė Mackevičiūtė</t>
  </si>
  <si>
    <t>Rolandas Vanagas</t>
  </si>
  <si>
    <t>Silvestras Klimka</t>
  </si>
  <si>
    <t>Zita Vaškevičiūtė</t>
  </si>
  <si>
    <t>1_2</t>
  </si>
  <si>
    <t>Darius Jasulionis</t>
  </si>
  <si>
    <t>Daiva Ivinskaitė</t>
  </si>
  <si>
    <t>Gintaras Katkus</t>
  </si>
  <si>
    <t>Gitana Laurinskytė</t>
  </si>
  <si>
    <t>Nijolė Austytė</t>
  </si>
  <si>
    <t>Mindaugas Mačys</t>
  </si>
  <si>
    <t>Tadas Paškevičius</t>
  </si>
  <si>
    <t>Žydrūnė Šimkūnaitė</t>
  </si>
  <si>
    <t>Dalykų įvertinimų vidurkis</t>
  </si>
  <si>
    <t>Nepatenkinamų įvertinimų</t>
  </si>
  <si>
    <t>1-os grupės studentų skaičius</t>
  </si>
  <si>
    <t>2-os grupės studentų skaičius</t>
  </si>
  <si>
    <t>1-ai grupei išmokama stipendijų suma</t>
  </si>
  <si>
    <t>2-ai grupei išmokama stipendijų suma</t>
  </si>
  <si>
    <t>Išmokamų stipendijų suma</t>
  </si>
  <si>
    <t>BUDĖJIMO TVARKARAŠTIS</t>
  </si>
  <si>
    <t>I savaitė</t>
  </si>
  <si>
    <t>II savaitė</t>
  </si>
  <si>
    <t>III savaitė</t>
  </si>
  <si>
    <t>IV savaitė</t>
  </si>
  <si>
    <t>Vardai</t>
  </si>
  <si>
    <t>Adelė</t>
  </si>
  <si>
    <t>Matas</t>
  </si>
  <si>
    <t>Nojus</t>
  </si>
  <si>
    <t>Kristina</t>
  </si>
  <si>
    <t>Formulę nukopijuokite į langelius C7:D27</t>
  </si>
  <si>
    <t>GYVENTOJŲ SKAIČIUS SKIRTINGO AUKŠČIO VIETOVĖSE</t>
  </si>
  <si>
    <t>Vietovės aukštis, m virš jūros lygio</t>
  </si>
  <si>
    <r>
      <t>Gyventojų tankumas, žm/km</t>
    </r>
    <r>
      <rPr>
        <vertAlign val="superscript"/>
        <sz val="11"/>
        <rFont val="Book Antiqua"/>
        <family val="1"/>
        <charset val="186"/>
      </rPr>
      <t>2</t>
    </r>
  </si>
  <si>
    <t>0–25</t>
  </si>
  <si>
    <t>25–100</t>
  </si>
  <si>
    <t>100–500</t>
  </si>
  <si>
    <t>500–1200</t>
  </si>
  <si>
    <t>1200–5000</t>
  </si>
  <si>
    <t>5000–8000</t>
  </si>
  <si>
    <t>Atstumas iki jūros, km</t>
  </si>
  <si>
    <t>0–50</t>
  </si>
  <si>
    <t>50–100</t>
  </si>
  <si>
    <t>500–1000</t>
  </si>
  <si>
    <t>1000–5000</t>
  </si>
  <si>
    <t>Pastaba. Tekstas jungiamas "&amp;", pvz.: A1&amp;A2</t>
  </si>
  <si>
    <t>Sveikoji skaičiaus dalis</t>
  </si>
  <si>
    <r>
      <t xml:space="preserve">Skaičius </t>
    </r>
    <r>
      <rPr>
        <b/>
        <sz val="11"/>
        <color rgb="FFFF0000"/>
        <rFont val="Calibri"/>
        <family val="2"/>
        <charset val="186"/>
        <scheme val="minor"/>
      </rPr>
      <t>pavaizduotas</t>
    </r>
    <r>
      <rPr>
        <b/>
        <sz val="11"/>
        <color theme="1"/>
        <rFont val="Calibri"/>
        <family val="2"/>
        <charset val="186"/>
        <scheme val="minor"/>
      </rPr>
      <t xml:space="preserve"> šimtųjų tikslumu</t>
    </r>
  </si>
  <si>
    <r>
      <t xml:space="preserve">Skaičius </t>
    </r>
    <r>
      <rPr>
        <b/>
        <sz val="11"/>
        <color rgb="FFFF0000"/>
        <rFont val="Calibri"/>
        <family val="2"/>
        <charset val="186"/>
        <scheme val="minor"/>
      </rPr>
      <t>suapvalintas</t>
    </r>
    <r>
      <rPr>
        <b/>
        <sz val="11"/>
        <color theme="1"/>
        <rFont val="Calibri"/>
        <family val="2"/>
        <charset val="186"/>
        <scheme val="minor"/>
      </rPr>
      <t xml:space="preserve"> iki dešimtųjų</t>
    </r>
  </si>
  <si>
    <r>
      <t>Į langelį C7 įrašykite</t>
    </r>
    <r>
      <rPr>
        <i/>
        <sz val="11"/>
        <color rgb="FFFF0000"/>
        <rFont val="Calibri"/>
        <family val="2"/>
        <charset val="186"/>
        <scheme val="minor"/>
      </rPr>
      <t xml:space="preserve"> laisvai kopijuojamą formulę</t>
    </r>
    <r>
      <rPr>
        <i/>
        <sz val="11"/>
        <color theme="1"/>
        <rFont val="Calibri"/>
        <family val="2"/>
        <charset val="186"/>
        <scheme val="minor"/>
      </rPr>
      <t>, kuri apskaičiuotų mobiliojo ryšio paslaugas (Abonementinis mėnesio mokestis + Vienos min kaina*Minučių)</t>
    </r>
  </si>
  <si>
    <t>Pastaba. Spausdinti nereikia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</si>
</sst>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&quot;Lt&quot;;[Red]\-#,##0.00\ &quot;Lt&quot;"/>
    <numFmt numFmtId="165" formatCode="_-* #,##0\ &quot;Lt&quot;_-;\-* #,##0\ &quot;Lt&quot;_-;_-* &quot;-&quot;\ &quot;Lt&quot;_-;_-@_-"/>
    <numFmt numFmtId="166" formatCode="_-* #,##0.00\ &quot;Lt&quot;_-;\-* #,##0.00\ &quot;Lt&quot;_-;_-* &quot;-&quot;??\ &quot;Lt&quot;_-;_-@_-"/>
    <numFmt numFmtId="167" formatCode="yyyy\-mm\-dd;@"/>
    <numFmt numFmtId="168" formatCode="#,##0\ &quot;Lt&quot;"/>
    <numFmt numFmtId="169" formatCode="0.0"/>
    <numFmt numFmtId="170" formatCode="0.000"/>
  </numFmts>
  <fonts count="21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6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i/>
      <sz val="11"/>
      <color theme="1"/>
      <name val="Calibri"/>
      <family val="2"/>
      <charset val="186"/>
      <scheme val="minor"/>
    </font>
    <font>
      <sz val="12"/>
      <color theme="1"/>
      <name val="Book Antiqua"/>
      <family val="1"/>
      <charset val="186"/>
    </font>
    <font>
      <sz val="11"/>
      <color theme="1"/>
      <name val="Book Antiqua"/>
      <family val="1"/>
      <charset val="186"/>
    </font>
    <font>
      <b/>
      <sz val="12"/>
      <color theme="1"/>
      <name val="Book Antiqua"/>
      <family val="1"/>
      <charset val="186"/>
    </font>
    <font>
      <sz val="10"/>
      <color theme="1"/>
      <name val="Book Antiqua"/>
      <family val="1"/>
      <charset val="186"/>
    </font>
    <font>
      <i/>
      <sz val="11"/>
      <color theme="1"/>
      <name val="Book Antiqua"/>
      <family val="1"/>
      <charset val="186"/>
    </font>
    <font>
      <sz val="10"/>
      <name val="Arial"/>
      <family val="2"/>
    </font>
    <font>
      <i/>
      <sz val="11"/>
      <color theme="1"/>
      <name val="Calibri"/>
      <family val="2"/>
      <charset val="186"/>
      <scheme val="minor"/>
    </font>
    <font>
      <sz val="11"/>
      <name val="Book Antiqua"/>
      <family val="1"/>
      <charset val="186"/>
    </font>
    <font>
      <vertAlign val="superscript"/>
      <sz val="11"/>
      <name val="Book Antiqua"/>
      <family val="1"/>
      <charset val="186"/>
    </font>
    <font>
      <sz val="10"/>
      <name val="Book Antiqua"/>
      <family val="1"/>
      <charset val="186"/>
    </font>
    <font>
      <b/>
      <i/>
      <sz val="11"/>
      <color rgb="FFFF0000"/>
      <name val="Book Antiqua"/>
      <family val="1"/>
      <charset val="186"/>
    </font>
    <font>
      <b/>
      <i/>
      <sz val="11"/>
      <color rgb="FFFF0000"/>
      <name val="Calibri"/>
      <family val="2"/>
      <charset val="186"/>
      <scheme val="minor"/>
    </font>
    <font>
      <b/>
      <sz val="10"/>
      <name val="Book Antiqua"/>
      <family val="1"/>
      <charset val="186"/>
    </font>
    <font>
      <b/>
      <sz val="11"/>
      <color rgb="FFFF0000"/>
      <name val="Calibri"/>
      <family val="2"/>
      <charset val="186"/>
      <scheme val="minor"/>
    </font>
    <font>
      <i/>
      <sz val="11"/>
      <color rgb="FFFF0000"/>
      <name val="Calibri"/>
      <family val="2"/>
      <charset val="18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1" fillId="0" borderId="0"/>
  </cellStyleXfs>
  <cellXfs count="103">
    <xf numFmtId="0" fontId="0" fillId="0" borderId="0" xfId="0"/>
    <xf numFmtId="0" fontId="0" fillId="0" borderId="7" xfId="0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164" fontId="4" fillId="0" borderId="7" xfId="0" applyNumberFormat="1" applyFont="1" applyBorder="1"/>
    <xf numFmtId="0" fontId="4" fillId="0" borderId="0" xfId="0" applyFont="1"/>
    <xf numFmtId="2" fontId="0" fillId="3" borderId="7" xfId="0" applyNumberFormat="1" applyFill="1" applyBorder="1"/>
    <xf numFmtId="2" fontId="0" fillId="4" borderId="7" xfId="0" applyNumberFormat="1" applyFill="1" applyBorder="1" applyAlignment="1">
      <alignment horizontal="center"/>
    </xf>
    <xf numFmtId="0" fontId="0" fillId="5" borderId="7" xfId="0" applyFill="1" applyBorder="1"/>
    <xf numFmtId="0" fontId="0" fillId="6" borderId="7" xfId="0" applyFill="1" applyBorder="1"/>
    <xf numFmtId="0" fontId="5" fillId="0" borderId="0" xfId="0" applyFont="1" applyAlignment="1">
      <alignment horizontal="right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9" xfId="0" applyFont="1" applyBorder="1" applyAlignment="1">
      <alignment horizontal="center" textRotation="90" wrapText="1"/>
    </xf>
    <xf numFmtId="0" fontId="7" fillId="0" borderId="19" xfId="0" applyFont="1" applyBorder="1" applyAlignment="1">
      <alignment horizontal="center" vertic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1" xfId="0" applyFont="1" applyBorder="1"/>
    <xf numFmtId="0" fontId="7" fillId="0" borderId="21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/>
    <xf numFmtId="0" fontId="7" fillId="0" borderId="18" xfId="0" applyFont="1" applyBorder="1" applyAlignment="1">
      <alignment horizontal="center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25" xfId="0" applyFont="1" applyBorder="1"/>
    <xf numFmtId="0" fontId="7" fillId="0" borderId="25" xfId="0" applyFont="1" applyBorder="1" applyAlignment="1">
      <alignment horizontal="center"/>
    </xf>
    <xf numFmtId="0" fontId="9" fillId="0" borderId="0" xfId="0" applyFont="1"/>
    <xf numFmtId="0" fontId="7" fillId="7" borderId="7" xfId="0" applyFont="1" applyFill="1" applyBorder="1" applyAlignment="1">
      <alignment horizontal="center" vertical="center"/>
    </xf>
    <xf numFmtId="0" fontId="7" fillId="0" borderId="26" xfId="0" applyFont="1" applyBorder="1"/>
    <xf numFmtId="0" fontId="7" fillId="0" borderId="27" xfId="0" applyFont="1" applyBorder="1" applyAlignment="1">
      <alignment horizontal="right" vertical="center" indent="1"/>
    </xf>
    <xf numFmtId="0" fontId="7" fillId="0" borderId="14" xfId="0" applyFont="1" applyBorder="1" applyAlignment="1">
      <alignment vertical="center"/>
    </xf>
    <xf numFmtId="0" fontId="7" fillId="0" borderId="11" xfId="0" applyFont="1" applyBorder="1"/>
    <xf numFmtId="0" fontId="7" fillId="0" borderId="0" xfId="0" applyFont="1" applyAlignment="1">
      <alignment horizontal="right"/>
    </xf>
    <xf numFmtId="165" fontId="7" fillId="7" borderId="7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/>
    </xf>
    <xf numFmtId="165" fontId="7" fillId="8" borderId="7" xfId="1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19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9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7" borderId="4" xfId="0" applyFont="1" applyFill="1" applyBorder="1"/>
    <xf numFmtId="0" fontId="7" fillId="0" borderId="14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12" fillId="0" borderId="0" xfId="0" applyFont="1"/>
    <xf numFmtId="0" fontId="13" fillId="0" borderId="0" xfId="2" applyFont="1" applyAlignment="1">
      <alignment vertical="center"/>
    </xf>
    <xf numFmtId="0" fontId="13" fillId="6" borderId="1" xfId="2" applyFont="1" applyFill="1" applyBorder="1" applyAlignment="1">
      <alignment vertical="center" wrapText="1"/>
    </xf>
    <xf numFmtId="0" fontId="13" fillId="6" borderId="34" xfId="2" applyFont="1" applyFill="1" applyBorder="1" applyAlignment="1">
      <alignment vertical="center"/>
    </xf>
    <xf numFmtId="0" fontId="15" fillId="0" borderId="0" xfId="2" applyFont="1"/>
    <xf numFmtId="0" fontId="15" fillId="0" borderId="10" xfId="2" applyFont="1" applyBorder="1" applyAlignment="1">
      <alignment horizontal="center"/>
    </xf>
    <xf numFmtId="0" fontId="15" fillId="0" borderId="6" xfId="2" applyFont="1" applyBorder="1" applyAlignment="1">
      <alignment horizontal="center"/>
    </xf>
    <xf numFmtId="0" fontId="15" fillId="0" borderId="12" xfId="2" applyFont="1" applyBorder="1" applyAlignment="1">
      <alignment horizontal="center"/>
    </xf>
    <xf numFmtId="0" fontId="15" fillId="0" borderId="13" xfId="2" applyFont="1" applyBorder="1" applyAlignment="1">
      <alignment horizontal="center"/>
    </xf>
    <xf numFmtId="1" fontId="15" fillId="0" borderId="13" xfId="2" applyNumberFormat="1" applyFont="1" applyBorder="1" applyAlignment="1">
      <alignment horizontal="center"/>
    </xf>
    <xf numFmtId="0" fontId="15" fillId="0" borderId="35" xfId="2" applyFont="1" applyBorder="1" applyAlignment="1">
      <alignment horizontal="center"/>
    </xf>
    <xf numFmtId="0" fontId="15" fillId="0" borderId="32" xfId="2" applyFont="1" applyBorder="1" applyAlignment="1">
      <alignment horizontal="center"/>
    </xf>
    <xf numFmtId="0" fontId="15" fillId="0" borderId="33" xfId="2" applyFont="1" applyBorder="1" applyAlignment="1">
      <alignment horizontal="center"/>
    </xf>
    <xf numFmtId="0" fontId="15" fillId="0" borderId="0" xfId="2" applyFont="1" applyAlignment="1">
      <alignment horizontal="center"/>
    </xf>
    <xf numFmtId="49" fontId="15" fillId="0" borderId="36" xfId="2" applyNumberFormat="1" applyFont="1" applyBorder="1" applyAlignment="1">
      <alignment horizontal="center"/>
    </xf>
    <xf numFmtId="49" fontId="15" fillId="0" borderId="5" xfId="2" applyNumberFormat="1" applyFont="1" applyBorder="1" applyAlignment="1">
      <alignment horizontal="center"/>
    </xf>
    <xf numFmtId="49" fontId="15" fillId="0" borderId="37" xfId="2" applyNumberFormat="1" applyFont="1" applyBorder="1" applyAlignment="1">
      <alignment horizontal="center"/>
    </xf>
    <xf numFmtId="49" fontId="15" fillId="0" borderId="7" xfId="2" applyNumberFormat="1" applyFont="1" applyBorder="1" applyAlignment="1">
      <alignment horizontal="center"/>
    </xf>
    <xf numFmtId="0" fontId="15" fillId="0" borderId="7" xfId="2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2" fontId="7" fillId="8" borderId="7" xfId="0" applyNumberFormat="1" applyFont="1" applyFill="1" applyBorder="1" applyAlignment="1">
      <alignment horizontal="center"/>
    </xf>
    <xf numFmtId="169" fontId="7" fillId="7" borderId="7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wrapText="1"/>
    </xf>
    <xf numFmtId="170" fontId="0" fillId="4" borderId="7" xfId="0" applyNumberFormat="1" applyFill="1" applyBorder="1"/>
    <xf numFmtId="170" fontId="0" fillId="4" borderId="7" xfId="0" applyNumberFormat="1" applyFill="1" applyBorder="1" applyAlignment="1">
      <alignment horizontal="center"/>
    </xf>
    <xf numFmtId="166" fontId="0" fillId="0" borderId="7" xfId="1" applyFont="1" applyBorder="1"/>
    <xf numFmtId="2" fontId="0" fillId="4" borderId="22" xfId="0" applyNumberFormat="1" applyFill="1" applyBorder="1" applyAlignment="1">
      <alignment horizontal="center"/>
    </xf>
    <xf numFmtId="0" fontId="18" fillId="0" borderId="33" xfId="2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right" vertical="center" indent="1"/>
    </xf>
    <xf numFmtId="0" fontId="7" fillId="0" borderId="15" xfId="0" applyFont="1" applyBorder="1" applyAlignment="1">
      <alignment horizontal="right" indent="1"/>
    </xf>
    <xf numFmtId="0" fontId="7" fillId="0" borderId="18" xfId="0" applyFont="1" applyBorder="1" applyAlignment="1">
      <alignment horizontal="right" indent="1"/>
    </xf>
    <xf numFmtId="167" fontId="9" fillId="7" borderId="18" xfId="0" applyNumberFormat="1" applyFont="1" applyFill="1" applyBorder="1" applyAlignment="1">
      <alignment horizontal="center"/>
    </xf>
    <xf numFmtId="167" fontId="9" fillId="7" borderId="16" xfId="0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right" indent="1"/>
    </xf>
    <xf numFmtId="0" fontId="7" fillId="0" borderId="9" xfId="0" applyFont="1" applyBorder="1" applyAlignment="1">
      <alignment horizontal="right" indent="1"/>
    </xf>
    <xf numFmtId="168" fontId="9" fillId="0" borderId="23" xfId="0" applyNumberFormat="1" applyFont="1" applyBorder="1" applyAlignment="1">
      <alignment horizontal="center" vertical="center"/>
    </xf>
    <xf numFmtId="168" fontId="9" fillId="0" borderId="2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1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lt-LT"/>
              <a:t>Gyventojų skaičius skirtingo aukščio vietovėse</a:t>
            </a:r>
          </a:p>
        </c:rich>
      </c:tx>
      <c:layout>
        <c:manualLayout>
          <c:xMode val="edge"/>
          <c:yMode val="edge"/>
          <c:x val="0.11977909824468969"/>
          <c:y val="2.91548198113461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'[1]Gyventojų tankumas'!$B$2</c:f>
              <c:strCache>
                <c:ptCount val="1"/>
                <c:pt idx="0">
                  <c:v>Gyventojų tankumas, žm/km2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'[1]Gyventojų tankumas'!$A$3:$A$8</c:f>
              <c:strCache>
                <c:ptCount val="6"/>
                <c:pt idx="0">
                  <c:v>0–25</c:v>
                </c:pt>
                <c:pt idx="1">
                  <c:v>25–100</c:v>
                </c:pt>
                <c:pt idx="2">
                  <c:v>100–500</c:v>
                </c:pt>
                <c:pt idx="3">
                  <c:v>500–1200</c:v>
                </c:pt>
                <c:pt idx="4">
                  <c:v>1200–5000</c:v>
                </c:pt>
                <c:pt idx="5">
                  <c:v>5000–8000</c:v>
                </c:pt>
              </c:strCache>
            </c:strRef>
          </c:cat>
          <c:val>
            <c:numRef>
              <c:f>'[1]Gyventojų tankumas'!$B$3:$B$8</c:f>
              <c:numCache>
                <c:formatCode>General</c:formatCode>
                <c:ptCount val="6"/>
                <c:pt idx="0">
                  <c:v>130</c:v>
                </c:pt>
                <c:pt idx="1">
                  <c:v>100</c:v>
                </c:pt>
                <c:pt idx="2">
                  <c:v>60</c:v>
                </c:pt>
                <c:pt idx="3">
                  <c:v>35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3-45F7-A64C-8FAA5FB0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79936"/>
        <c:axId val="199950336"/>
      </c:barChart>
      <c:catAx>
        <c:axId val="20067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lt-LT"/>
                  <a:t>Vietovės aukštis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50336"/>
        <c:crosses val="autoZero"/>
        <c:auto val="1"/>
        <c:lblAlgn val="ctr"/>
        <c:lblOffset val="100"/>
        <c:noMultiLvlLbl val="0"/>
      </c:catAx>
      <c:valAx>
        <c:axId val="199950336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lt-LT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Gyventojų tankumas, žm/m</a:t>
                </a:r>
                <a:r>
                  <a:rPr lang="lt-LT" sz="10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79936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Dalyk</a:t>
            </a:r>
            <a:r>
              <a:rPr lang="lt-LT"/>
              <a:t>ų</a:t>
            </a:r>
            <a:r>
              <a:rPr lang="lt-LT" baseline="0"/>
              <a:t> egzaminų įvertinimai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pvz!$C$6:$I$6</c:f>
              <c:strCache>
                <c:ptCount val="7"/>
                <c:pt idx="0">
                  <c:v>Informacinių techn. pagrindai</c:v>
                </c:pt>
                <c:pt idx="1">
                  <c:v>Matematika</c:v>
                </c:pt>
                <c:pt idx="2">
                  <c:v>Fizika</c:v>
                </c:pt>
                <c:pt idx="3">
                  <c:v>Chemija</c:v>
                </c:pt>
                <c:pt idx="4">
                  <c:v>Programavimo 
įvadas</c:v>
                </c:pt>
                <c:pt idx="5">
                  <c:v>Užsienio kalba</c:v>
                </c:pt>
                <c:pt idx="6">
                  <c:v>Kalbos kultūra</c:v>
                </c:pt>
              </c:strCache>
            </c:strRef>
          </c:cat>
          <c:val>
            <c:numRef>
              <c:f>pvz!$C$23:$I$23</c:f>
              <c:numCache>
                <c:formatCode>0.0</c:formatCode>
                <c:ptCount val="7"/>
                <c:pt idx="0">
                  <c:v>7.3</c:v>
                </c:pt>
                <c:pt idx="1">
                  <c:v>5.9</c:v>
                </c:pt>
                <c:pt idx="2">
                  <c:v>5.7</c:v>
                </c:pt>
                <c:pt idx="3">
                  <c:v>6.3</c:v>
                </c:pt>
                <c:pt idx="4">
                  <c:v>5.6</c:v>
                </c:pt>
                <c:pt idx="5">
                  <c:v>7.3</c:v>
                </c:pt>
                <c:pt idx="6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8-4A5C-8D37-6826232A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675408"/>
        <c:axId val="5376757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pvz!$C$24:$I$24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8-4A5C-8D37-6826232A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75408"/>
        <c:axId val="537675736"/>
      </c:lineChart>
      <c:catAx>
        <c:axId val="5376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75736"/>
        <c:crosses val="autoZero"/>
        <c:auto val="1"/>
        <c:lblAlgn val="ctr"/>
        <c:lblOffset val="100"/>
        <c:noMultiLvlLbl val="0"/>
      </c:catAx>
      <c:valAx>
        <c:axId val="53767573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&amp;CPirmo kurso studentų sesijos rezultatai</c:oddHeader>
    </c:headerFooter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200025</xdr:rowOff>
    </xdr:from>
    <xdr:to>
      <xdr:col>4</xdr:col>
      <xdr:colOff>47625</xdr:colOff>
      <xdr:row>31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19050</xdr:colOff>
      <xdr:row>1</xdr:row>
      <xdr:rowOff>38100</xdr:rowOff>
    </xdr:from>
    <xdr:to>
      <xdr:col>15</xdr:col>
      <xdr:colOff>218136</xdr:colOff>
      <xdr:row>14</xdr:row>
      <xdr:rowOff>142488</xdr:rowOff>
    </xdr:to>
    <xdr:pic>
      <xdr:nvPicPr>
        <xdr:cNvPr id="4" name="Paveikslėli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257175"/>
          <a:ext cx="7514286" cy="3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1</xdr:row>
      <xdr:rowOff>28575</xdr:rowOff>
    </xdr:from>
    <xdr:to>
      <xdr:col>16</xdr:col>
      <xdr:colOff>65885</xdr:colOff>
      <xdr:row>21</xdr:row>
      <xdr:rowOff>104242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4125" y="219075"/>
          <a:ext cx="6323810" cy="4266667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5</xdr:row>
      <xdr:rowOff>161925</xdr:rowOff>
    </xdr:from>
    <xdr:to>
      <xdr:col>12</xdr:col>
      <xdr:colOff>47625</xdr:colOff>
      <xdr:row>33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1190625"/>
          <a:ext cx="4267200" cy="53149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0</xdr:row>
      <xdr:rowOff>104775</xdr:rowOff>
    </xdr:from>
    <xdr:to>
      <xdr:col>17</xdr:col>
      <xdr:colOff>37222</xdr:colOff>
      <xdr:row>16</xdr:row>
      <xdr:rowOff>180563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5" y="104775"/>
          <a:ext cx="7028572" cy="32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593912</xdr:colOff>
      <xdr:row>0</xdr:row>
      <xdr:rowOff>179294</xdr:rowOff>
    </xdr:from>
    <xdr:to>
      <xdr:col>24</xdr:col>
      <xdr:colOff>77937</xdr:colOff>
      <xdr:row>13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1971" y="179294"/>
          <a:ext cx="7350554" cy="36307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425823</xdr:colOff>
      <xdr:row>14</xdr:row>
      <xdr:rowOff>44823</xdr:rowOff>
    </xdr:from>
    <xdr:to>
      <xdr:col>24</xdr:col>
      <xdr:colOff>453263</xdr:colOff>
      <xdr:row>42</xdr:row>
      <xdr:rowOff>112059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3882" y="3989294"/>
          <a:ext cx="7893969" cy="589429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554692</xdr:colOff>
      <xdr:row>15</xdr:row>
      <xdr:rowOff>33618</xdr:rowOff>
    </xdr:from>
    <xdr:to>
      <xdr:col>34</xdr:col>
      <xdr:colOff>493059</xdr:colOff>
      <xdr:row>37</xdr:row>
      <xdr:rowOff>22410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024FD3-E433-4B1F-A7A3-E0CFF9212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ronis/AppData/Local/Temp/Rar$DIa0.058/Gyventoju_tankum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yventojų tankumas"/>
    </sheetNames>
    <sheetDataSet>
      <sheetData sheetId="0">
        <row r="2">
          <cell r="B2" t="str">
            <v>Gyventojų tankumas, žm/km2</v>
          </cell>
        </row>
        <row r="3">
          <cell r="A3" t="str">
            <v>0–25</v>
          </cell>
          <cell r="B3">
            <v>130</v>
          </cell>
        </row>
        <row r="4">
          <cell r="A4" t="str">
            <v>25–100</v>
          </cell>
          <cell r="B4">
            <v>100</v>
          </cell>
        </row>
        <row r="5">
          <cell r="A5" t="str">
            <v>100–500</v>
          </cell>
          <cell r="B5">
            <v>60</v>
          </cell>
        </row>
        <row r="6">
          <cell r="A6" t="str">
            <v>500–1200</v>
          </cell>
          <cell r="B6">
            <v>35</v>
          </cell>
        </row>
        <row r="7">
          <cell r="A7" t="str">
            <v>1200–5000</v>
          </cell>
          <cell r="B7">
            <v>10</v>
          </cell>
        </row>
        <row r="8">
          <cell r="A8" t="str">
            <v>5000–8000</v>
          </cell>
          <cell r="B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zoomScaleNormal="100" workbookViewId="0">
      <selection sqref="A1:XFD1"/>
    </sheetView>
  </sheetViews>
  <sheetFormatPr defaultRowHeight="15" x14ac:dyDescent="0.25"/>
  <cols>
    <col min="1" max="1" width="29.5703125" customWidth="1"/>
    <col min="2" max="2" width="31.28515625" customWidth="1"/>
  </cols>
  <sheetData>
    <row r="1" spans="1:14" ht="17.25" thickBot="1" x14ac:dyDescent="0.3">
      <c r="A1" s="81" t="s">
        <v>66</v>
      </c>
      <c r="B1" s="81"/>
      <c r="C1" s="54"/>
      <c r="D1" s="54"/>
      <c r="E1" s="54"/>
      <c r="F1" s="54"/>
      <c r="G1" s="41"/>
      <c r="H1" s="41"/>
      <c r="I1" s="41"/>
      <c r="J1" s="41"/>
      <c r="K1" s="41"/>
      <c r="L1" s="41"/>
      <c r="M1" s="41"/>
      <c r="N1" s="41"/>
    </row>
    <row r="2" spans="1:14" ht="33.75" thickBot="1" x14ac:dyDescent="0.35">
      <c r="A2" s="55" t="s">
        <v>67</v>
      </c>
      <c r="B2" s="56" t="s">
        <v>68</v>
      </c>
      <c r="C2" s="57"/>
      <c r="D2" s="57"/>
      <c r="E2" s="57"/>
      <c r="F2" s="57"/>
      <c r="G2" s="13"/>
      <c r="H2" s="13"/>
      <c r="I2" s="13"/>
      <c r="J2" s="13"/>
      <c r="K2" s="13"/>
      <c r="L2" s="13"/>
      <c r="M2" s="13"/>
      <c r="N2" s="13"/>
    </row>
    <row r="3" spans="1:14" ht="16.5" x14ac:dyDescent="0.3">
      <c r="A3" s="58" t="s">
        <v>69</v>
      </c>
      <c r="B3" s="59">
        <v>130</v>
      </c>
      <c r="C3" s="57"/>
      <c r="D3" s="57"/>
      <c r="E3" s="57"/>
      <c r="F3" s="57"/>
      <c r="G3" s="13"/>
      <c r="H3" s="13"/>
      <c r="I3" s="13"/>
      <c r="J3" s="13"/>
      <c r="K3" s="13"/>
      <c r="L3" s="13"/>
      <c r="M3" s="13"/>
      <c r="N3" s="13"/>
    </row>
    <row r="4" spans="1:14" ht="16.5" x14ac:dyDescent="0.3">
      <c r="A4" s="60" t="s">
        <v>70</v>
      </c>
      <c r="B4" s="61">
        <v>100</v>
      </c>
      <c r="C4" s="57"/>
      <c r="D4" s="57"/>
      <c r="E4" s="57"/>
      <c r="F4" s="57"/>
      <c r="G4" s="13"/>
      <c r="H4" s="13"/>
      <c r="I4" s="13"/>
      <c r="J4" s="13"/>
      <c r="K4" s="13"/>
      <c r="L4" s="13"/>
      <c r="M4" s="13"/>
      <c r="N4" s="13"/>
    </row>
    <row r="5" spans="1:14" ht="16.5" x14ac:dyDescent="0.3">
      <c r="A5" s="60" t="s">
        <v>71</v>
      </c>
      <c r="B5" s="61">
        <v>60</v>
      </c>
      <c r="C5" s="57"/>
      <c r="D5" s="57"/>
      <c r="E5" s="57"/>
      <c r="F5" s="57"/>
      <c r="G5" s="13"/>
      <c r="H5" s="13"/>
      <c r="I5" s="13"/>
      <c r="J5" s="13"/>
      <c r="K5" s="13"/>
      <c r="L5" s="13"/>
      <c r="M5" s="13"/>
      <c r="N5" s="13"/>
    </row>
    <row r="6" spans="1:14" ht="16.5" x14ac:dyDescent="0.3">
      <c r="A6" s="60" t="s">
        <v>72</v>
      </c>
      <c r="B6" s="62">
        <v>35</v>
      </c>
      <c r="C6" s="57"/>
      <c r="D6" s="57"/>
      <c r="E6" s="57"/>
      <c r="F6" s="57"/>
      <c r="G6" s="13"/>
      <c r="H6" s="13"/>
      <c r="I6" s="13"/>
      <c r="J6" s="13"/>
      <c r="K6" s="13"/>
      <c r="L6" s="13"/>
      <c r="M6" s="13"/>
      <c r="N6" s="13"/>
    </row>
    <row r="7" spans="1:14" ht="16.5" x14ac:dyDescent="0.3">
      <c r="A7" s="60" t="s">
        <v>73</v>
      </c>
      <c r="B7" s="61">
        <v>10</v>
      </c>
      <c r="C7" s="57"/>
      <c r="D7" s="57"/>
      <c r="E7" s="57"/>
      <c r="F7" s="57"/>
      <c r="G7" s="13"/>
      <c r="H7" s="13"/>
      <c r="I7" s="13"/>
      <c r="J7" s="13"/>
      <c r="K7" s="13"/>
      <c r="L7" s="13"/>
      <c r="M7" s="13"/>
      <c r="N7" s="13"/>
    </row>
    <row r="8" spans="1:14" ht="17.25" thickBot="1" x14ac:dyDescent="0.35">
      <c r="A8" s="63" t="s">
        <v>74</v>
      </c>
      <c r="B8" s="64">
        <v>1</v>
      </c>
      <c r="C8" s="57"/>
      <c r="D8" s="57"/>
      <c r="E8" s="57"/>
      <c r="F8" s="57"/>
      <c r="G8" s="13"/>
      <c r="H8" s="13"/>
      <c r="I8" s="13"/>
      <c r="J8" s="13"/>
      <c r="K8" s="13"/>
      <c r="L8" s="13"/>
      <c r="M8" s="13"/>
      <c r="N8" s="13"/>
    </row>
    <row r="9" spans="1:14" ht="17.25" thickBot="1" x14ac:dyDescent="0.35">
      <c r="A9" s="65"/>
      <c r="B9" s="66"/>
      <c r="C9" s="57"/>
      <c r="D9" s="57"/>
      <c r="E9" s="57"/>
      <c r="F9" s="57"/>
      <c r="G9" s="13"/>
      <c r="H9" s="13"/>
      <c r="I9" s="13"/>
      <c r="J9" s="13"/>
      <c r="K9" s="13"/>
      <c r="L9" s="13"/>
      <c r="M9" s="13"/>
      <c r="N9" s="13"/>
    </row>
    <row r="10" spans="1:14" ht="18.75" thickBot="1" x14ac:dyDescent="0.35">
      <c r="A10" s="55" t="s">
        <v>75</v>
      </c>
      <c r="B10" s="56" t="s">
        <v>68</v>
      </c>
      <c r="C10" s="57"/>
      <c r="D10" s="57"/>
      <c r="E10" s="57"/>
      <c r="F10" s="57"/>
      <c r="G10" s="13"/>
      <c r="H10" s="13"/>
      <c r="I10" s="13"/>
      <c r="J10" s="13"/>
      <c r="K10" s="13"/>
      <c r="L10" s="13"/>
      <c r="M10" s="13"/>
      <c r="N10" s="13"/>
    </row>
    <row r="11" spans="1:14" ht="16.5" x14ac:dyDescent="0.3">
      <c r="A11" s="67" t="s">
        <v>76</v>
      </c>
      <c r="B11" s="68">
        <v>130</v>
      </c>
      <c r="C11" s="57"/>
      <c r="D11" s="57"/>
      <c r="E11" s="57"/>
      <c r="F11" s="57"/>
      <c r="G11" s="13"/>
      <c r="H11" s="13"/>
      <c r="I11" s="13"/>
      <c r="J11" s="13"/>
      <c r="K11" s="13"/>
      <c r="L11" s="13"/>
      <c r="M11" s="13"/>
      <c r="N11" s="13"/>
    </row>
    <row r="12" spans="1:14" ht="16.5" x14ac:dyDescent="0.3">
      <c r="A12" s="69" t="s">
        <v>77</v>
      </c>
      <c r="B12" s="70">
        <v>90</v>
      </c>
      <c r="C12" s="57"/>
      <c r="D12" s="57"/>
      <c r="E12" s="57"/>
      <c r="F12" s="57"/>
      <c r="G12" s="13"/>
      <c r="H12" s="13"/>
      <c r="I12" s="13"/>
      <c r="J12" s="13"/>
      <c r="K12" s="13"/>
      <c r="L12" s="13"/>
      <c r="M12" s="13"/>
      <c r="N12" s="13"/>
    </row>
    <row r="13" spans="1:14" ht="16.5" x14ac:dyDescent="0.3">
      <c r="A13" s="69" t="s">
        <v>71</v>
      </c>
      <c r="B13" s="70">
        <v>50</v>
      </c>
      <c r="C13" s="57"/>
      <c r="D13" s="57"/>
      <c r="E13" s="57"/>
      <c r="F13" s="57"/>
      <c r="G13" s="13"/>
      <c r="H13" s="13"/>
      <c r="I13" s="13"/>
      <c r="J13" s="13"/>
      <c r="K13" s="13"/>
      <c r="L13" s="13"/>
      <c r="M13" s="13"/>
      <c r="N13" s="13"/>
    </row>
    <row r="14" spans="1:14" ht="16.5" x14ac:dyDescent="0.3">
      <c r="A14" s="69" t="s">
        <v>78</v>
      </c>
      <c r="B14" s="71">
        <v>25</v>
      </c>
      <c r="C14" s="57"/>
      <c r="D14" s="57"/>
      <c r="E14" s="57"/>
      <c r="F14" s="57"/>
      <c r="G14" s="13"/>
      <c r="H14" s="13"/>
      <c r="I14" s="13"/>
      <c r="J14" s="13"/>
      <c r="K14" s="13"/>
      <c r="L14" s="13"/>
      <c r="M14" s="13"/>
      <c r="N14" s="13"/>
    </row>
    <row r="15" spans="1:14" ht="16.5" x14ac:dyDescent="0.3">
      <c r="A15" s="69" t="s">
        <v>79</v>
      </c>
      <c r="B15" s="71">
        <v>8</v>
      </c>
      <c r="C15" s="57"/>
      <c r="D15" s="57"/>
      <c r="E15" s="57"/>
      <c r="F15" s="57"/>
      <c r="G15" s="13"/>
      <c r="H15" s="13"/>
      <c r="I15" s="13"/>
      <c r="J15" s="13"/>
      <c r="K15" s="13"/>
      <c r="L15" s="13"/>
      <c r="M15" s="13"/>
      <c r="N15" s="13"/>
    </row>
    <row r="16" spans="1:14" ht="16.5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6.5" x14ac:dyDescent="0.3">
      <c r="A17" s="13"/>
      <c r="B17" s="13"/>
      <c r="C17" s="13"/>
      <c r="D17" s="13"/>
      <c r="E17" s="13"/>
      <c r="F17" s="72" t="s">
        <v>85</v>
      </c>
      <c r="G17" s="13"/>
      <c r="H17" s="13"/>
      <c r="I17" s="13"/>
      <c r="J17" s="13"/>
      <c r="K17" s="13"/>
      <c r="L17" s="13"/>
      <c r="M17" s="13"/>
      <c r="N17" s="13"/>
    </row>
    <row r="18" spans="1:14" ht="16.5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6.5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6.5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6.5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6.5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</sheetData>
  <mergeCells count="1">
    <mergeCell ref="A1:B1"/>
  </mergeCells>
  <pageMargins left="1.1811023622047245" right="0.59055118110236227" top="0.98425196850393704" bottom="0.98425196850393704" header="0.59055118110236227" footer="0.59055118110236227"/>
  <pageSetup paperSize="9" orientation="landscape" r:id="rId1"/>
  <headerFooter>
    <oddHeader>&amp;CPasaulio gyventojai</oddHeader>
    <oddFooter>&amp;LDarbas parengtas &amp;D&amp;R&amp;P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0"/>
  <sheetViews>
    <sheetView workbookViewId="0">
      <selection activeCell="C20" sqref="C20"/>
    </sheetView>
  </sheetViews>
  <sheetFormatPr defaultRowHeight="15" x14ac:dyDescent="0.25"/>
  <cols>
    <col min="1" max="1" width="14.7109375" customWidth="1"/>
    <col min="3" max="3" width="16.7109375" bestFit="1" customWidth="1"/>
    <col min="4" max="4" width="17.5703125" customWidth="1"/>
    <col min="5" max="5" width="16.7109375" customWidth="1"/>
    <col min="6" max="6" width="15.28515625" customWidth="1"/>
    <col min="7" max="7" width="16.42578125" customWidth="1"/>
  </cols>
  <sheetData>
    <row r="2" spans="2:6" ht="45" x14ac:dyDescent="0.25">
      <c r="B2" s="76" t="s">
        <v>7</v>
      </c>
      <c r="C2" s="76" t="s">
        <v>8</v>
      </c>
      <c r="D2" s="76" t="s">
        <v>82</v>
      </c>
      <c r="E2" s="76" t="s">
        <v>83</v>
      </c>
      <c r="F2" s="76" t="s">
        <v>81</v>
      </c>
    </row>
    <row r="3" spans="2:6" x14ac:dyDescent="0.25">
      <c r="B3" s="77">
        <v>15</v>
      </c>
      <c r="C3" s="78">
        <f>ABS(B3)</f>
        <v>15</v>
      </c>
      <c r="D3" s="7">
        <f>C3</f>
        <v>15</v>
      </c>
      <c r="E3" s="7">
        <f>ROUND(D3,1)</f>
        <v>15</v>
      </c>
      <c r="F3" s="7">
        <f>TRUNC(E3,0)</f>
        <v>15</v>
      </c>
    </row>
    <row r="4" spans="2:6" x14ac:dyDescent="0.25">
      <c r="B4" s="77">
        <v>-15</v>
      </c>
      <c r="C4" s="78">
        <f t="shared" ref="C4:C10" si="0">ABS(B4)</f>
        <v>15</v>
      </c>
      <c r="D4" s="7">
        <f t="shared" ref="D4:D12" si="1">C4</f>
        <v>15</v>
      </c>
      <c r="E4" s="7">
        <f t="shared" ref="E4:E12" si="2">ROUND(D4,1)</f>
        <v>15</v>
      </c>
      <c r="F4" s="7">
        <f t="shared" ref="F4:F12" si="3">TRUNC(E4,0)</f>
        <v>15</v>
      </c>
    </row>
    <row r="5" spans="2:6" x14ac:dyDescent="0.25">
      <c r="B5" s="77">
        <v>30</v>
      </c>
      <c r="C5" s="78">
        <f t="shared" si="0"/>
        <v>30</v>
      </c>
      <c r="D5" s="7">
        <f t="shared" si="1"/>
        <v>30</v>
      </c>
      <c r="E5" s="7">
        <f t="shared" si="2"/>
        <v>30</v>
      </c>
      <c r="F5" s="7">
        <f t="shared" si="3"/>
        <v>30</v>
      </c>
    </row>
    <row r="6" spans="2:6" x14ac:dyDescent="0.25">
      <c r="B6" s="77">
        <v>-35</v>
      </c>
      <c r="C6" s="78">
        <f t="shared" si="0"/>
        <v>35</v>
      </c>
      <c r="D6" s="7">
        <f t="shared" si="1"/>
        <v>35</v>
      </c>
      <c r="E6" s="7">
        <f t="shared" si="2"/>
        <v>35</v>
      </c>
      <c r="F6" s="7">
        <f t="shared" si="3"/>
        <v>35</v>
      </c>
    </row>
    <row r="7" spans="2:6" x14ac:dyDescent="0.25">
      <c r="B7" s="77">
        <v>-26.6666666666667</v>
      </c>
      <c r="C7" s="78">
        <f t="shared" si="0"/>
        <v>26.6666666666667</v>
      </c>
      <c r="D7" s="7">
        <f t="shared" si="1"/>
        <v>26.6666666666667</v>
      </c>
      <c r="E7" s="7">
        <f t="shared" si="2"/>
        <v>26.7</v>
      </c>
      <c r="F7" s="7">
        <f t="shared" si="3"/>
        <v>26</v>
      </c>
    </row>
    <row r="8" spans="2:6" x14ac:dyDescent="0.25">
      <c r="B8" s="77">
        <v>-36.6666666666667</v>
      </c>
      <c r="C8" s="78">
        <f t="shared" si="0"/>
        <v>36.6666666666667</v>
      </c>
      <c r="D8" s="7">
        <f t="shared" si="1"/>
        <v>36.6666666666667</v>
      </c>
      <c r="E8" s="7">
        <f t="shared" si="2"/>
        <v>36.700000000000003</v>
      </c>
      <c r="F8" s="7">
        <f t="shared" si="3"/>
        <v>36</v>
      </c>
    </row>
    <row r="9" spans="2:6" x14ac:dyDescent="0.25">
      <c r="B9" s="77">
        <v>45</v>
      </c>
      <c r="C9" s="78">
        <f t="shared" si="0"/>
        <v>45</v>
      </c>
      <c r="D9" s="7">
        <f t="shared" si="1"/>
        <v>45</v>
      </c>
      <c r="E9" s="7">
        <f t="shared" si="2"/>
        <v>45</v>
      </c>
      <c r="F9" s="7">
        <f t="shared" si="3"/>
        <v>45</v>
      </c>
    </row>
    <row r="10" spans="2:6" x14ac:dyDescent="0.25">
      <c r="B10" s="77">
        <v>-56.6666666666667</v>
      </c>
      <c r="C10" s="78">
        <f t="shared" si="0"/>
        <v>56.6666666666667</v>
      </c>
      <c r="D10" s="7">
        <f t="shared" si="1"/>
        <v>56.6666666666667</v>
      </c>
      <c r="E10" s="7">
        <f t="shared" si="2"/>
        <v>56.7</v>
      </c>
      <c r="F10" s="7">
        <f t="shared" si="3"/>
        <v>56</v>
      </c>
    </row>
    <row r="11" spans="2:6" x14ac:dyDescent="0.25">
      <c r="B11" s="10" t="s">
        <v>0</v>
      </c>
      <c r="C11" s="6">
        <f>SUM(C3:C10)</f>
        <v>260.00000000000011</v>
      </c>
      <c r="D11" s="80">
        <f t="shared" si="1"/>
        <v>260.00000000000011</v>
      </c>
      <c r="E11" s="80">
        <f t="shared" si="2"/>
        <v>260</v>
      </c>
      <c r="F11" s="80">
        <f t="shared" si="3"/>
        <v>260</v>
      </c>
    </row>
    <row r="12" spans="2:6" x14ac:dyDescent="0.25">
      <c r="B12" s="10" t="s">
        <v>9</v>
      </c>
      <c r="C12" s="6">
        <f>AVERAGE(C3:C10)</f>
        <v>32.500000000000014</v>
      </c>
      <c r="D12" s="80">
        <f t="shared" si="1"/>
        <v>32.500000000000014</v>
      </c>
      <c r="E12" s="80">
        <f t="shared" si="2"/>
        <v>32.5</v>
      </c>
      <c r="F12" s="80">
        <f t="shared" si="3"/>
        <v>32</v>
      </c>
    </row>
    <row r="13" spans="2:6" x14ac:dyDescent="0.25">
      <c r="B13" s="10" t="s">
        <v>10</v>
      </c>
      <c r="C13" s="6">
        <f>MIN(C3:C10)</f>
        <v>15</v>
      </c>
    </row>
    <row r="14" spans="2:6" x14ac:dyDescent="0.25">
      <c r="B14" s="10" t="s">
        <v>11</v>
      </c>
      <c r="C14" s="6">
        <f>MAX(C3:C10)</f>
        <v>56.6666666666667</v>
      </c>
    </row>
    <row r="16" spans="2:6" x14ac:dyDescent="0.25">
      <c r="B16" s="10" t="s">
        <v>12</v>
      </c>
      <c r="C16" s="8">
        <f>COUNTIF(B3:B10,"&gt;0")</f>
        <v>3</v>
      </c>
    </row>
    <row r="17" spans="2:3" x14ac:dyDescent="0.25">
      <c r="B17" s="10" t="s">
        <v>13</v>
      </c>
      <c r="C17" s="8">
        <f>COUNTIF(B3:B10,"&lt;0")</f>
        <v>5</v>
      </c>
    </row>
    <row r="19" spans="2:3" x14ac:dyDescent="0.25">
      <c r="B19" s="10" t="s">
        <v>14</v>
      </c>
      <c r="C19" s="9">
        <f>SUMIF(B3:B10,"&gt;0")</f>
        <v>90</v>
      </c>
    </row>
    <row r="20" spans="2:3" x14ac:dyDescent="0.25">
      <c r="B20" s="10" t="s">
        <v>15</v>
      </c>
      <c r="C20" s="9">
        <f>SUMIF(B3:B10,"&lt;0",C3:C10)</f>
        <v>170.00000000000011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D7" sqref="D7"/>
    </sheetView>
  </sheetViews>
  <sheetFormatPr defaultRowHeight="15" x14ac:dyDescent="0.25"/>
  <cols>
    <col min="1" max="1" width="19.7109375" customWidth="1"/>
    <col min="2" max="2" width="11.5703125" bestFit="1" customWidth="1"/>
    <col min="3" max="3" width="13.42578125" bestFit="1" customWidth="1"/>
    <col min="4" max="4" width="13.7109375" bestFit="1" customWidth="1"/>
  </cols>
  <sheetData>
    <row r="1" spans="1:6" ht="21" x14ac:dyDescent="0.35">
      <c r="A1" s="82" t="s">
        <v>1</v>
      </c>
      <c r="B1" s="82"/>
      <c r="C1" s="82"/>
      <c r="D1" s="82"/>
      <c r="E1" s="82"/>
    </row>
    <row r="2" spans="1:6" x14ac:dyDescent="0.25">
      <c r="C2" s="1" t="s">
        <v>2</v>
      </c>
      <c r="D2" s="1" t="s">
        <v>3</v>
      </c>
    </row>
    <row r="3" spans="1:6" x14ac:dyDescent="0.25">
      <c r="A3" s="83" t="s">
        <v>4</v>
      </c>
      <c r="B3" s="83"/>
      <c r="C3" s="79">
        <v>20</v>
      </c>
      <c r="D3" s="79">
        <v>12</v>
      </c>
      <c r="F3" s="53" t="s">
        <v>84</v>
      </c>
    </row>
    <row r="4" spans="1:6" x14ac:dyDescent="0.25">
      <c r="A4" s="83" t="s">
        <v>5</v>
      </c>
      <c r="B4" s="83"/>
      <c r="C4" s="79">
        <v>0.18</v>
      </c>
      <c r="D4" s="79">
        <v>0.25</v>
      </c>
      <c r="F4" s="53" t="s">
        <v>65</v>
      </c>
    </row>
    <row r="6" spans="1:6" x14ac:dyDescent="0.25">
      <c r="B6" s="2" t="s">
        <v>6</v>
      </c>
      <c r="C6" s="2" t="s">
        <v>2</v>
      </c>
      <c r="D6" s="2" t="s">
        <v>3</v>
      </c>
    </row>
    <row r="7" spans="1:6" x14ac:dyDescent="0.25">
      <c r="B7" s="3">
        <v>0</v>
      </c>
      <c r="C7" s="4">
        <f>IF($C$4*B7&gt;$C$3,$C$4*B7,$C$3)</f>
        <v>20</v>
      </c>
      <c r="D7" s="4">
        <f>IF($D$4*B7&gt;$D$3,$D$4*B7,$D$3)</f>
        <v>12</v>
      </c>
    </row>
    <row r="8" spans="1:6" x14ac:dyDescent="0.25">
      <c r="B8" s="3">
        <v>10</v>
      </c>
      <c r="C8" s="4">
        <f t="shared" ref="C8:C27" si="0">IF($C$4*B8&gt;$C$3,$C$4*B8,$C$3)</f>
        <v>20</v>
      </c>
      <c r="D8" s="4">
        <f t="shared" ref="D8:D27" si="1">IF($D$4*B8&gt;$D$3,$D$4*B8,$D$3)</f>
        <v>12</v>
      </c>
    </row>
    <row r="9" spans="1:6" x14ac:dyDescent="0.25">
      <c r="B9" s="3">
        <v>20</v>
      </c>
      <c r="C9" s="4">
        <f t="shared" si="0"/>
        <v>20</v>
      </c>
      <c r="D9" s="4">
        <f t="shared" si="1"/>
        <v>12</v>
      </c>
    </row>
    <row r="10" spans="1:6" x14ac:dyDescent="0.25">
      <c r="B10" s="3">
        <v>30</v>
      </c>
      <c r="C10" s="4">
        <f t="shared" si="0"/>
        <v>20</v>
      </c>
      <c r="D10" s="4">
        <f t="shared" si="1"/>
        <v>12</v>
      </c>
    </row>
    <row r="11" spans="1:6" x14ac:dyDescent="0.25">
      <c r="B11" s="3">
        <v>40</v>
      </c>
      <c r="C11" s="4">
        <f t="shared" si="0"/>
        <v>20</v>
      </c>
      <c r="D11" s="4">
        <f t="shared" si="1"/>
        <v>12</v>
      </c>
    </row>
    <row r="12" spans="1:6" x14ac:dyDescent="0.25">
      <c r="B12" s="3">
        <v>50</v>
      </c>
      <c r="C12" s="4">
        <f t="shared" si="0"/>
        <v>20</v>
      </c>
      <c r="D12" s="4">
        <f t="shared" si="1"/>
        <v>12.5</v>
      </c>
    </row>
    <row r="13" spans="1:6" x14ac:dyDescent="0.25">
      <c r="B13" s="3">
        <v>60</v>
      </c>
      <c r="C13" s="4">
        <f t="shared" si="0"/>
        <v>20</v>
      </c>
      <c r="D13" s="4">
        <f t="shared" si="1"/>
        <v>15</v>
      </c>
    </row>
    <row r="14" spans="1:6" x14ac:dyDescent="0.25">
      <c r="B14" s="3">
        <v>70</v>
      </c>
      <c r="C14" s="4">
        <f t="shared" si="0"/>
        <v>20</v>
      </c>
      <c r="D14" s="4">
        <f t="shared" si="1"/>
        <v>17.5</v>
      </c>
    </row>
    <row r="15" spans="1:6" x14ac:dyDescent="0.25">
      <c r="B15" s="3">
        <v>80</v>
      </c>
      <c r="C15" s="4">
        <f t="shared" si="0"/>
        <v>20</v>
      </c>
      <c r="D15" s="4">
        <f t="shared" si="1"/>
        <v>20</v>
      </c>
    </row>
    <row r="16" spans="1:6" x14ac:dyDescent="0.25">
      <c r="B16" s="3">
        <v>90</v>
      </c>
      <c r="C16" s="4">
        <f t="shared" si="0"/>
        <v>20</v>
      </c>
      <c r="D16" s="4">
        <f t="shared" si="1"/>
        <v>22.5</v>
      </c>
    </row>
    <row r="17" spans="2:4" x14ac:dyDescent="0.25">
      <c r="B17" s="3">
        <v>100</v>
      </c>
      <c r="C17" s="4">
        <f t="shared" si="0"/>
        <v>20</v>
      </c>
      <c r="D17" s="4">
        <f t="shared" si="1"/>
        <v>25</v>
      </c>
    </row>
    <row r="18" spans="2:4" x14ac:dyDescent="0.25">
      <c r="B18" s="3">
        <v>110</v>
      </c>
      <c r="C18" s="4">
        <f t="shared" si="0"/>
        <v>20</v>
      </c>
      <c r="D18" s="4">
        <f t="shared" si="1"/>
        <v>27.5</v>
      </c>
    </row>
    <row r="19" spans="2:4" x14ac:dyDescent="0.25">
      <c r="B19" s="3">
        <v>120</v>
      </c>
      <c r="C19" s="4">
        <f t="shared" si="0"/>
        <v>21.599999999999998</v>
      </c>
      <c r="D19" s="4">
        <f t="shared" si="1"/>
        <v>30</v>
      </c>
    </row>
    <row r="20" spans="2:4" x14ac:dyDescent="0.25">
      <c r="B20" s="3">
        <v>130</v>
      </c>
      <c r="C20" s="4">
        <f t="shared" si="0"/>
        <v>23.4</v>
      </c>
      <c r="D20" s="4">
        <f t="shared" si="1"/>
        <v>32.5</v>
      </c>
    </row>
    <row r="21" spans="2:4" x14ac:dyDescent="0.25">
      <c r="B21" s="3">
        <v>140</v>
      </c>
      <c r="C21" s="4">
        <f t="shared" si="0"/>
        <v>25.2</v>
      </c>
      <c r="D21" s="4">
        <f t="shared" si="1"/>
        <v>35</v>
      </c>
    </row>
    <row r="22" spans="2:4" x14ac:dyDescent="0.25">
      <c r="B22" s="3">
        <v>150</v>
      </c>
      <c r="C22" s="4">
        <f t="shared" si="0"/>
        <v>27</v>
      </c>
      <c r="D22" s="4">
        <f t="shared" si="1"/>
        <v>37.5</v>
      </c>
    </row>
    <row r="23" spans="2:4" x14ac:dyDescent="0.25">
      <c r="B23" s="3">
        <v>160</v>
      </c>
      <c r="C23" s="4">
        <f t="shared" si="0"/>
        <v>28.799999999999997</v>
      </c>
      <c r="D23" s="4">
        <f t="shared" si="1"/>
        <v>40</v>
      </c>
    </row>
    <row r="24" spans="2:4" x14ac:dyDescent="0.25">
      <c r="B24" s="3">
        <v>170</v>
      </c>
      <c r="C24" s="4">
        <f t="shared" si="0"/>
        <v>30.599999999999998</v>
      </c>
      <c r="D24" s="4">
        <f t="shared" si="1"/>
        <v>42.5</v>
      </c>
    </row>
    <row r="25" spans="2:4" x14ac:dyDescent="0.25">
      <c r="B25" s="3">
        <v>180</v>
      </c>
      <c r="C25" s="4">
        <f t="shared" si="0"/>
        <v>32.4</v>
      </c>
      <c r="D25" s="4">
        <f t="shared" si="1"/>
        <v>45</v>
      </c>
    </row>
    <row r="26" spans="2:4" x14ac:dyDescent="0.25">
      <c r="B26" s="3">
        <v>190</v>
      </c>
      <c r="C26" s="4">
        <f t="shared" si="0"/>
        <v>34.199999999999996</v>
      </c>
      <c r="D26" s="4">
        <f t="shared" si="1"/>
        <v>47.5</v>
      </c>
    </row>
    <row r="27" spans="2:4" x14ac:dyDescent="0.25">
      <c r="B27" s="3">
        <v>200</v>
      </c>
      <c r="C27" s="4">
        <f t="shared" si="0"/>
        <v>36</v>
      </c>
      <c r="D27" s="4">
        <f t="shared" si="1"/>
        <v>50</v>
      </c>
    </row>
    <row r="28" spans="2:4" x14ac:dyDescent="0.25">
      <c r="C28" s="5"/>
      <c r="D28" s="5"/>
    </row>
  </sheetData>
  <mergeCells count="3">
    <mergeCell ref="A1:E1"/>
    <mergeCell ref="A3:B3"/>
    <mergeCell ref="A4:B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1"/>
  <sheetViews>
    <sheetView workbookViewId="0">
      <selection activeCell="B5" sqref="B5"/>
    </sheetView>
  </sheetViews>
  <sheetFormatPr defaultRowHeight="15" x14ac:dyDescent="0.25"/>
  <cols>
    <col min="1" max="5" width="12.140625" customWidth="1"/>
  </cols>
  <sheetData>
    <row r="2" spans="1:5" ht="17.25" thickBot="1" x14ac:dyDescent="0.3">
      <c r="A2" s="84" t="s">
        <v>55</v>
      </c>
      <c r="B2" s="84"/>
      <c r="C2" s="84"/>
      <c r="D2" s="84"/>
      <c r="E2" s="84"/>
    </row>
    <row r="3" spans="1:5" ht="17.25" thickBot="1" x14ac:dyDescent="0.35">
      <c r="B3" s="42" t="s">
        <v>56</v>
      </c>
      <c r="C3" s="43" t="s">
        <v>57</v>
      </c>
      <c r="D3" s="43" t="s">
        <v>58</v>
      </c>
      <c r="E3" s="44" t="s">
        <v>59</v>
      </c>
    </row>
    <row r="4" spans="1:5" ht="17.25" thickBot="1" x14ac:dyDescent="0.35">
      <c r="A4" s="45" t="s">
        <v>60</v>
      </c>
      <c r="B4" s="46" t="s">
        <v>61</v>
      </c>
      <c r="C4" s="47" t="s">
        <v>62</v>
      </c>
      <c r="D4" s="47" t="s">
        <v>63</v>
      </c>
      <c r="E4" s="48" t="s">
        <v>64</v>
      </c>
    </row>
    <row r="5" spans="1:5" ht="16.5" x14ac:dyDescent="0.3">
      <c r="A5" s="49" t="s">
        <v>61</v>
      </c>
      <c r="B5" s="50" t="str">
        <f>IF(NOT($A5=B$4),B$4&amp;$A5,B$4)</f>
        <v>Adelė</v>
      </c>
      <c r="C5" s="50" t="str">
        <f t="shared" ref="C5:E8" si="0">IF(NOT($A5=C$4),C$4&amp;$A5,C$4)</f>
        <v>MatasAdelė</v>
      </c>
      <c r="D5" s="50" t="str">
        <f t="shared" si="0"/>
        <v>NojusAdelė</v>
      </c>
      <c r="E5" s="50" t="str">
        <f t="shared" si="0"/>
        <v>KristinaAdelė</v>
      </c>
    </row>
    <row r="6" spans="1:5" ht="16.5" x14ac:dyDescent="0.3">
      <c r="A6" s="51" t="s">
        <v>62</v>
      </c>
      <c r="B6" s="50" t="str">
        <f>IF(NOT($A6=B$4),B$4&amp;$A6,B$4)</f>
        <v>AdelėMatas</v>
      </c>
      <c r="C6" s="50" t="str">
        <f t="shared" si="0"/>
        <v>Matas</v>
      </c>
      <c r="D6" s="50" t="str">
        <f t="shared" si="0"/>
        <v>NojusMatas</v>
      </c>
      <c r="E6" s="50" t="str">
        <f t="shared" si="0"/>
        <v>KristinaMatas</v>
      </c>
    </row>
    <row r="7" spans="1:5" ht="16.5" x14ac:dyDescent="0.3">
      <c r="A7" s="51" t="s">
        <v>63</v>
      </c>
      <c r="B7" s="50" t="str">
        <f t="shared" ref="B7:B8" si="1">IF(NOT($A7=B$4),B$4&amp;$A7,B$4)</f>
        <v>AdelėNojus</v>
      </c>
      <c r="C7" s="50" t="str">
        <f t="shared" si="0"/>
        <v>MatasNojus</v>
      </c>
      <c r="D7" s="50" t="str">
        <f t="shared" si="0"/>
        <v>Nojus</v>
      </c>
      <c r="E7" s="50" t="str">
        <f t="shared" si="0"/>
        <v>KristinaNojus</v>
      </c>
    </row>
    <row r="8" spans="1:5" ht="17.25" thickBot="1" x14ac:dyDescent="0.35">
      <c r="A8" s="52" t="s">
        <v>64</v>
      </c>
      <c r="B8" s="50" t="str">
        <f t="shared" si="1"/>
        <v>AdelėKristina</v>
      </c>
      <c r="C8" s="50" t="str">
        <f t="shared" si="0"/>
        <v>MatasKristina</v>
      </c>
      <c r="D8" s="50" t="str">
        <f t="shared" si="0"/>
        <v>NojusKristina</v>
      </c>
      <c r="E8" s="50" t="str">
        <f t="shared" si="0"/>
        <v>Kristina</v>
      </c>
    </row>
    <row r="11" spans="1:5" x14ac:dyDescent="0.25">
      <c r="B11" s="73" t="s">
        <v>80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tabSelected="1" topLeftCell="G1" zoomScale="85" zoomScaleNormal="85" workbookViewId="0">
      <selection activeCell="Z4" sqref="Z4"/>
    </sheetView>
  </sheetViews>
  <sheetFormatPr defaultRowHeight="16.5" x14ac:dyDescent="0.3"/>
  <cols>
    <col min="1" max="1" width="8.140625" style="13" customWidth="1"/>
    <col min="2" max="2" width="22.140625" style="13" customWidth="1"/>
    <col min="3" max="9" width="5.7109375" style="13" customWidth="1"/>
    <col min="10" max="11" width="11.42578125" style="13" customWidth="1"/>
    <col min="12" max="256" width="9.140625" style="13"/>
    <col min="257" max="257" width="8.140625" style="13" customWidth="1"/>
    <col min="258" max="258" width="22.140625" style="13" customWidth="1"/>
    <col min="259" max="265" width="5.7109375" style="13" customWidth="1"/>
    <col min="266" max="267" width="11.42578125" style="13" customWidth="1"/>
    <col min="268" max="512" width="9.140625" style="13"/>
    <col min="513" max="513" width="8.140625" style="13" customWidth="1"/>
    <col min="514" max="514" width="22.140625" style="13" customWidth="1"/>
    <col min="515" max="521" width="5.7109375" style="13" customWidth="1"/>
    <col min="522" max="523" width="11.42578125" style="13" customWidth="1"/>
    <col min="524" max="768" width="9.140625" style="13"/>
    <col min="769" max="769" width="8.140625" style="13" customWidth="1"/>
    <col min="770" max="770" width="22.140625" style="13" customWidth="1"/>
    <col min="771" max="777" width="5.7109375" style="13" customWidth="1"/>
    <col min="778" max="779" width="11.42578125" style="13" customWidth="1"/>
    <col min="780" max="1024" width="9.140625" style="13"/>
    <col min="1025" max="1025" width="8.140625" style="13" customWidth="1"/>
    <col min="1026" max="1026" width="22.140625" style="13" customWidth="1"/>
    <col min="1027" max="1033" width="5.7109375" style="13" customWidth="1"/>
    <col min="1034" max="1035" width="11.42578125" style="13" customWidth="1"/>
    <col min="1036" max="1280" width="9.140625" style="13"/>
    <col min="1281" max="1281" width="8.140625" style="13" customWidth="1"/>
    <col min="1282" max="1282" width="22.140625" style="13" customWidth="1"/>
    <col min="1283" max="1289" width="5.7109375" style="13" customWidth="1"/>
    <col min="1290" max="1291" width="11.42578125" style="13" customWidth="1"/>
    <col min="1292" max="1536" width="9.140625" style="13"/>
    <col min="1537" max="1537" width="8.140625" style="13" customWidth="1"/>
    <col min="1538" max="1538" width="22.140625" style="13" customWidth="1"/>
    <col min="1539" max="1545" width="5.7109375" style="13" customWidth="1"/>
    <col min="1546" max="1547" width="11.42578125" style="13" customWidth="1"/>
    <col min="1548" max="1792" width="9.140625" style="13"/>
    <col min="1793" max="1793" width="8.140625" style="13" customWidth="1"/>
    <col min="1794" max="1794" width="22.140625" style="13" customWidth="1"/>
    <col min="1795" max="1801" width="5.7109375" style="13" customWidth="1"/>
    <col min="1802" max="1803" width="11.42578125" style="13" customWidth="1"/>
    <col min="1804" max="2048" width="9.140625" style="13"/>
    <col min="2049" max="2049" width="8.140625" style="13" customWidth="1"/>
    <col min="2050" max="2050" width="22.140625" style="13" customWidth="1"/>
    <col min="2051" max="2057" width="5.7109375" style="13" customWidth="1"/>
    <col min="2058" max="2059" width="11.42578125" style="13" customWidth="1"/>
    <col min="2060" max="2304" width="9.140625" style="13"/>
    <col min="2305" max="2305" width="8.140625" style="13" customWidth="1"/>
    <col min="2306" max="2306" width="22.140625" style="13" customWidth="1"/>
    <col min="2307" max="2313" width="5.7109375" style="13" customWidth="1"/>
    <col min="2314" max="2315" width="11.42578125" style="13" customWidth="1"/>
    <col min="2316" max="2560" width="9.140625" style="13"/>
    <col min="2561" max="2561" width="8.140625" style="13" customWidth="1"/>
    <col min="2562" max="2562" width="22.140625" style="13" customWidth="1"/>
    <col min="2563" max="2569" width="5.7109375" style="13" customWidth="1"/>
    <col min="2570" max="2571" width="11.42578125" style="13" customWidth="1"/>
    <col min="2572" max="2816" width="9.140625" style="13"/>
    <col min="2817" max="2817" width="8.140625" style="13" customWidth="1"/>
    <col min="2818" max="2818" width="22.140625" style="13" customWidth="1"/>
    <col min="2819" max="2825" width="5.7109375" style="13" customWidth="1"/>
    <col min="2826" max="2827" width="11.42578125" style="13" customWidth="1"/>
    <col min="2828" max="3072" width="9.140625" style="13"/>
    <col min="3073" max="3073" width="8.140625" style="13" customWidth="1"/>
    <col min="3074" max="3074" width="22.140625" style="13" customWidth="1"/>
    <col min="3075" max="3081" width="5.7109375" style="13" customWidth="1"/>
    <col min="3082" max="3083" width="11.42578125" style="13" customWidth="1"/>
    <col min="3084" max="3328" width="9.140625" style="13"/>
    <col min="3329" max="3329" width="8.140625" style="13" customWidth="1"/>
    <col min="3330" max="3330" width="22.140625" style="13" customWidth="1"/>
    <col min="3331" max="3337" width="5.7109375" style="13" customWidth="1"/>
    <col min="3338" max="3339" width="11.42578125" style="13" customWidth="1"/>
    <col min="3340" max="3584" width="9.140625" style="13"/>
    <col min="3585" max="3585" width="8.140625" style="13" customWidth="1"/>
    <col min="3586" max="3586" width="22.140625" style="13" customWidth="1"/>
    <col min="3587" max="3593" width="5.7109375" style="13" customWidth="1"/>
    <col min="3594" max="3595" width="11.42578125" style="13" customWidth="1"/>
    <col min="3596" max="3840" width="9.140625" style="13"/>
    <col min="3841" max="3841" width="8.140625" style="13" customWidth="1"/>
    <col min="3842" max="3842" width="22.140625" style="13" customWidth="1"/>
    <col min="3843" max="3849" width="5.7109375" style="13" customWidth="1"/>
    <col min="3850" max="3851" width="11.42578125" style="13" customWidth="1"/>
    <col min="3852" max="4096" width="9.140625" style="13"/>
    <col min="4097" max="4097" width="8.140625" style="13" customWidth="1"/>
    <col min="4098" max="4098" width="22.140625" style="13" customWidth="1"/>
    <col min="4099" max="4105" width="5.7109375" style="13" customWidth="1"/>
    <col min="4106" max="4107" width="11.42578125" style="13" customWidth="1"/>
    <col min="4108" max="4352" width="9.140625" style="13"/>
    <col min="4353" max="4353" width="8.140625" style="13" customWidth="1"/>
    <col min="4354" max="4354" width="22.140625" style="13" customWidth="1"/>
    <col min="4355" max="4361" width="5.7109375" style="13" customWidth="1"/>
    <col min="4362" max="4363" width="11.42578125" style="13" customWidth="1"/>
    <col min="4364" max="4608" width="9.140625" style="13"/>
    <col min="4609" max="4609" width="8.140625" style="13" customWidth="1"/>
    <col min="4610" max="4610" width="22.140625" style="13" customWidth="1"/>
    <col min="4611" max="4617" width="5.7109375" style="13" customWidth="1"/>
    <col min="4618" max="4619" width="11.42578125" style="13" customWidth="1"/>
    <col min="4620" max="4864" width="9.140625" style="13"/>
    <col min="4865" max="4865" width="8.140625" style="13" customWidth="1"/>
    <col min="4866" max="4866" width="22.140625" style="13" customWidth="1"/>
    <col min="4867" max="4873" width="5.7109375" style="13" customWidth="1"/>
    <col min="4874" max="4875" width="11.42578125" style="13" customWidth="1"/>
    <col min="4876" max="5120" width="9.140625" style="13"/>
    <col min="5121" max="5121" width="8.140625" style="13" customWidth="1"/>
    <col min="5122" max="5122" width="22.140625" style="13" customWidth="1"/>
    <col min="5123" max="5129" width="5.7109375" style="13" customWidth="1"/>
    <col min="5130" max="5131" width="11.42578125" style="13" customWidth="1"/>
    <col min="5132" max="5376" width="9.140625" style="13"/>
    <col min="5377" max="5377" width="8.140625" style="13" customWidth="1"/>
    <col min="5378" max="5378" width="22.140625" style="13" customWidth="1"/>
    <col min="5379" max="5385" width="5.7109375" style="13" customWidth="1"/>
    <col min="5386" max="5387" width="11.42578125" style="13" customWidth="1"/>
    <col min="5388" max="5632" width="9.140625" style="13"/>
    <col min="5633" max="5633" width="8.140625" style="13" customWidth="1"/>
    <col min="5634" max="5634" width="22.140625" style="13" customWidth="1"/>
    <col min="5635" max="5641" width="5.7109375" style="13" customWidth="1"/>
    <col min="5642" max="5643" width="11.42578125" style="13" customWidth="1"/>
    <col min="5644" max="5888" width="9.140625" style="13"/>
    <col min="5889" max="5889" width="8.140625" style="13" customWidth="1"/>
    <col min="5890" max="5890" width="22.140625" style="13" customWidth="1"/>
    <col min="5891" max="5897" width="5.7109375" style="13" customWidth="1"/>
    <col min="5898" max="5899" width="11.42578125" style="13" customWidth="1"/>
    <col min="5900" max="6144" width="9.140625" style="13"/>
    <col min="6145" max="6145" width="8.140625" style="13" customWidth="1"/>
    <col min="6146" max="6146" width="22.140625" style="13" customWidth="1"/>
    <col min="6147" max="6153" width="5.7109375" style="13" customWidth="1"/>
    <col min="6154" max="6155" width="11.42578125" style="13" customWidth="1"/>
    <col min="6156" max="6400" width="9.140625" style="13"/>
    <col min="6401" max="6401" width="8.140625" style="13" customWidth="1"/>
    <col min="6402" max="6402" width="22.140625" style="13" customWidth="1"/>
    <col min="6403" max="6409" width="5.7109375" style="13" customWidth="1"/>
    <col min="6410" max="6411" width="11.42578125" style="13" customWidth="1"/>
    <col min="6412" max="6656" width="9.140625" style="13"/>
    <col min="6657" max="6657" width="8.140625" style="13" customWidth="1"/>
    <col min="6658" max="6658" width="22.140625" style="13" customWidth="1"/>
    <col min="6659" max="6665" width="5.7109375" style="13" customWidth="1"/>
    <col min="6666" max="6667" width="11.42578125" style="13" customWidth="1"/>
    <col min="6668" max="6912" width="9.140625" style="13"/>
    <col min="6913" max="6913" width="8.140625" style="13" customWidth="1"/>
    <col min="6914" max="6914" width="22.140625" style="13" customWidth="1"/>
    <col min="6915" max="6921" width="5.7109375" style="13" customWidth="1"/>
    <col min="6922" max="6923" width="11.42578125" style="13" customWidth="1"/>
    <col min="6924" max="7168" width="9.140625" style="13"/>
    <col min="7169" max="7169" width="8.140625" style="13" customWidth="1"/>
    <col min="7170" max="7170" width="22.140625" style="13" customWidth="1"/>
    <col min="7171" max="7177" width="5.7109375" style="13" customWidth="1"/>
    <col min="7178" max="7179" width="11.42578125" style="13" customWidth="1"/>
    <col min="7180" max="7424" width="9.140625" style="13"/>
    <col min="7425" max="7425" width="8.140625" style="13" customWidth="1"/>
    <col min="7426" max="7426" width="22.140625" style="13" customWidth="1"/>
    <col min="7427" max="7433" width="5.7109375" style="13" customWidth="1"/>
    <col min="7434" max="7435" width="11.42578125" style="13" customWidth="1"/>
    <col min="7436" max="7680" width="9.140625" style="13"/>
    <col min="7681" max="7681" width="8.140625" style="13" customWidth="1"/>
    <col min="7682" max="7682" width="22.140625" style="13" customWidth="1"/>
    <col min="7683" max="7689" width="5.7109375" style="13" customWidth="1"/>
    <col min="7690" max="7691" width="11.42578125" style="13" customWidth="1"/>
    <col min="7692" max="7936" width="9.140625" style="13"/>
    <col min="7937" max="7937" width="8.140625" style="13" customWidth="1"/>
    <col min="7938" max="7938" width="22.140625" style="13" customWidth="1"/>
    <col min="7939" max="7945" width="5.7109375" style="13" customWidth="1"/>
    <col min="7946" max="7947" width="11.42578125" style="13" customWidth="1"/>
    <col min="7948" max="8192" width="9.140625" style="13"/>
    <col min="8193" max="8193" width="8.140625" style="13" customWidth="1"/>
    <col min="8194" max="8194" width="22.140625" style="13" customWidth="1"/>
    <col min="8195" max="8201" width="5.7109375" style="13" customWidth="1"/>
    <col min="8202" max="8203" width="11.42578125" style="13" customWidth="1"/>
    <col min="8204" max="8448" width="9.140625" style="13"/>
    <col min="8449" max="8449" width="8.140625" style="13" customWidth="1"/>
    <col min="8450" max="8450" width="22.140625" style="13" customWidth="1"/>
    <col min="8451" max="8457" width="5.7109375" style="13" customWidth="1"/>
    <col min="8458" max="8459" width="11.42578125" style="13" customWidth="1"/>
    <col min="8460" max="8704" width="9.140625" style="13"/>
    <col min="8705" max="8705" width="8.140625" style="13" customWidth="1"/>
    <col min="8706" max="8706" width="22.140625" style="13" customWidth="1"/>
    <col min="8707" max="8713" width="5.7109375" style="13" customWidth="1"/>
    <col min="8714" max="8715" width="11.42578125" style="13" customWidth="1"/>
    <col min="8716" max="8960" width="9.140625" style="13"/>
    <col min="8961" max="8961" width="8.140625" style="13" customWidth="1"/>
    <col min="8962" max="8962" width="22.140625" style="13" customWidth="1"/>
    <col min="8963" max="8969" width="5.7109375" style="13" customWidth="1"/>
    <col min="8970" max="8971" width="11.42578125" style="13" customWidth="1"/>
    <col min="8972" max="9216" width="9.140625" style="13"/>
    <col min="9217" max="9217" width="8.140625" style="13" customWidth="1"/>
    <col min="9218" max="9218" width="22.140625" style="13" customWidth="1"/>
    <col min="9219" max="9225" width="5.7109375" style="13" customWidth="1"/>
    <col min="9226" max="9227" width="11.42578125" style="13" customWidth="1"/>
    <col min="9228" max="9472" width="9.140625" style="13"/>
    <col min="9473" max="9473" width="8.140625" style="13" customWidth="1"/>
    <col min="9474" max="9474" width="22.140625" style="13" customWidth="1"/>
    <col min="9475" max="9481" width="5.7109375" style="13" customWidth="1"/>
    <col min="9482" max="9483" width="11.42578125" style="13" customWidth="1"/>
    <col min="9484" max="9728" width="9.140625" style="13"/>
    <col min="9729" max="9729" width="8.140625" style="13" customWidth="1"/>
    <col min="9730" max="9730" width="22.140625" style="13" customWidth="1"/>
    <col min="9731" max="9737" width="5.7109375" style="13" customWidth="1"/>
    <col min="9738" max="9739" width="11.42578125" style="13" customWidth="1"/>
    <col min="9740" max="9984" width="9.140625" style="13"/>
    <col min="9985" max="9985" width="8.140625" style="13" customWidth="1"/>
    <col min="9986" max="9986" width="22.140625" style="13" customWidth="1"/>
    <col min="9987" max="9993" width="5.7109375" style="13" customWidth="1"/>
    <col min="9994" max="9995" width="11.42578125" style="13" customWidth="1"/>
    <col min="9996" max="10240" width="9.140625" style="13"/>
    <col min="10241" max="10241" width="8.140625" style="13" customWidth="1"/>
    <col min="10242" max="10242" width="22.140625" style="13" customWidth="1"/>
    <col min="10243" max="10249" width="5.7109375" style="13" customWidth="1"/>
    <col min="10250" max="10251" width="11.42578125" style="13" customWidth="1"/>
    <col min="10252" max="10496" width="9.140625" style="13"/>
    <col min="10497" max="10497" width="8.140625" style="13" customWidth="1"/>
    <col min="10498" max="10498" width="22.140625" style="13" customWidth="1"/>
    <col min="10499" max="10505" width="5.7109375" style="13" customWidth="1"/>
    <col min="10506" max="10507" width="11.42578125" style="13" customWidth="1"/>
    <col min="10508" max="10752" width="9.140625" style="13"/>
    <col min="10753" max="10753" width="8.140625" style="13" customWidth="1"/>
    <col min="10754" max="10754" width="22.140625" style="13" customWidth="1"/>
    <col min="10755" max="10761" width="5.7109375" style="13" customWidth="1"/>
    <col min="10762" max="10763" width="11.42578125" style="13" customWidth="1"/>
    <col min="10764" max="11008" width="9.140625" style="13"/>
    <col min="11009" max="11009" width="8.140625" style="13" customWidth="1"/>
    <col min="11010" max="11010" width="22.140625" style="13" customWidth="1"/>
    <col min="11011" max="11017" width="5.7109375" style="13" customWidth="1"/>
    <col min="11018" max="11019" width="11.42578125" style="13" customWidth="1"/>
    <col min="11020" max="11264" width="9.140625" style="13"/>
    <col min="11265" max="11265" width="8.140625" style="13" customWidth="1"/>
    <col min="11266" max="11266" width="22.140625" style="13" customWidth="1"/>
    <col min="11267" max="11273" width="5.7109375" style="13" customWidth="1"/>
    <col min="11274" max="11275" width="11.42578125" style="13" customWidth="1"/>
    <col min="11276" max="11520" width="9.140625" style="13"/>
    <col min="11521" max="11521" width="8.140625" style="13" customWidth="1"/>
    <col min="11522" max="11522" width="22.140625" style="13" customWidth="1"/>
    <col min="11523" max="11529" width="5.7109375" style="13" customWidth="1"/>
    <col min="11530" max="11531" width="11.42578125" style="13" customWidth="1"/>
    <col min="11532" max="11776" width="9.140625" style="13"/>
    <col min="11777" max="11777" width="8.140625" style="13" customWidth="1"/>
    <col min="11778" max="11778" width="22.140625" style="13" customWidth="1"/>
    <col min="11779" max="11785" width="5.7109375" style="13" customWidth="1"/>
    <col min="11786" max="11787" width="11.42578125" style="13" customWidth="1"/>
    <col min="11788" max="12032" width="9.140625" style="13"/>
    <col min="12033" max="12033" width="8.140625" style="13" customWidth="1"/>
    <col min="12034" max="12034" width="22.140625" style="13" customWidth="1"/>
    <col min="12035" max="12041" width="5.7109375" style="13" customWidth="1"/>
    <col min="12042" max="12043" width="11.42578125" style="13" customWidth="1"/>
    <col min="12044" max="12288" width="9.140625" style="13"/>
    <col min="12289" max="12289" width="8.140625" style="13" customWidth="1"/>
    <col min="12290" max="12290" width="22.140625" style="13" customWidth="1"/>
    <col min="12291" max="12297" width="5.7109375" style="13" customWidth="1"/>
    <col min="12298" max="12299" width="11.42578125" style="13" customWidth="1"/>
    <col min="12300" max="12544" width="9.140625" style="13"/>
    <col min="12545" max="12545" width="8.140625" style="13" customWidth="1"/>
    <col min="12546" max="12546" width="22.140625" style="13" customWidth="1"/>
    <col min="12547" max="12553" width="5.7109375" style="13" customWidth="1"/>
    <col min="12554" max="12555" width="11.42578125" style="13" customWidth="1"/>
    <col min="12556" max="12800" width="9.140625" style="13"/>
    <col min="12801" max="12801" width="8.140625" style="13" customWidth="1"/>
    <col min="12802" max="12802" width="22.140625" style="13" customWidth="1"/>
    <col min="12803" max="12809" width="5.7109375" style="13" customWidth="1"/>
    <col min="12810" max="12811" width="11.42578125" style="13" customWidth="1"/>
    <col min="12812" max="13056" width="9.140625" style="13"/>
    <col min="13057" max="13057" width="8.140625" style="13" customWidth="1"/>
    <col min="13058" max="13058" width="22.140625" style="13" customWidth="1"/>
    <col min="13059" max="13065" width="5.7109375" style="13" customWidth="1"/>
    <col min="13066" max="13067" width="11.42578125" style="13" customWidth="1"/>
    <col min="13068" max="13312" width="9.140625" style="13"/>
    <col min="13313" max="13313" width="8.140625" style="13" customWidth="1"/>
    <col min="13314" max="13314" width="22.140625" style="13" customWidth="1"/>
    <col min="13315" max="13321" width="5.7109375" style="13" customWidth="1"/>
    <col min="13322" max="13323" width="11.42578125" style="13" customWidth="1"/>
    <col min="13324" max="13568" width="9.140625" style="13"/>
    <col min="13569" max="13569" width="8.140625" style="13" customWidth="1"/>
    <col min="13570" max="13570" width="22.140625" style="13" customWidth="1"/>
    <col min="13571" max="13577" width="5.7109375" style="13" customWidth="1"/>
    <col min="13578" max="13579" width="11.42578125" style="13" customWidth="1"/>
    <col min="13580" max="13824" width="9.140625" style="13"/>
    <col min="13825" max="13825" width="8.140625" style="13" customWidth="1"/>
    <col min="13826" max="13826" width="22.140625" style="13" customWidth="1"/>
    <col min="13827" max="13833" width="5.7109375" style="13" customWidth="1"/>
    <col min="13834" max="13835" width="11.42578125" style="13" customWidth="1"/>
    <col min="13836" max="14080" width="9.140625" style="13"/>
    <col min="14081" max="14081" width="8.140625" style="13" customWidth="1"/>
    <col min="14082" max="14082" width="22.140625" style="13" customWidth="1"/>
    <col min="14083" max="14089" width="5.7109375" style="13" customWidth="1"/>
    <col min="14090" max="14091" width="11.42578125" style="13" customWidth="1"/>
    <col min="14092" max="14336" width="9.140625" style="13"/>
    <col min="14337" max="14337" width="8.140625" style="13" customWidth="1"/>
    <col min="14338" max="14338" width="22.140625" style="13" customWidth="1"/>
    <col min="14339" max="14345" width="5.7109375" style="13" customWidth="1"/>
    <col min="14346" max="14347" width="11.42578125" style="13" customWidth="1"/>
    <col min="14348" max="14592" width="9.140625" style="13"/>
    <col min="14593" max="14593" width="8.140625" style="13" customWidth="1"/>
    <col min="14594" max="14594" width="22.140625" style="13" customWidth="1"/>
    <col min="14595" max="14601" width="5.7109375" style="13" customWidth="1"/>
    <col min="14602" max="14603" width="11.42578125" style="13" customWidth="1"/>
    <col min="14604" max="14848" width="9.140625" style="13"/>
    <col min="14849" max="14849" width="8.140625" style="13" customWidth="1"/>
    <col min="14850" max="14850" width="22.140625" style="13" customWidth="1"/>
    <col min="14851" max="14857" width="5.7109375" style="13" customWidth="1"/>
    <col min="14858" max="14859" width="11.42578125" style="13" customWidth="1"/>
    <col min="14860" max="15104" width="9.140625" style="13"/>
    <col min="15105" max="15105" width="8.140625" style="13" customWidth="1"/>
    <col min="15106" max="15106" width="22.140625" style="13" customWidth="1"/>
    <col min="15107" max="15113" width="5.7109375" style="13" customWidth="1"/>
    <col min="15114" max="15115" width="11.42578125" style="13" customWidth="1"/>
    <col min="15116" max="15360" width="9.140625" style="13"/>
    <col min="15361" max="15361" width="8.140625" style="13" customWidth="1"/>
    <col min="15362" max="15362" width="22.140625" style="13" customWidth="1"/>
    <col min="15363" max="15369" width="5.7109375" style="13" customWidth="1"/>
    <col min="15370" max="15371" width="11.42578125" style="13" customWidth="1"/>
    <col min="15372" max="15616" width="9.140625" style="13"/>
    <col min="15617" max="15617" width="8.140625" style="13" customWidth="1"/>
    <col min="15618" max="15618" width="22.140625" style="13" customWidth="1"/>
    <col min="15619" max="15625" width="5.7109375" style="13" customWidth="1"/>
    <col min="15626" max="15627" width="11.42578125" style="13" customWidth="1"/>
    <col min="15628" max="15872" width="9.140625" style="13"/>
    <col min="15873" max="15873" width="8.140625" style="13" customWidth="1"/>
    <col min="15874" max="15874" width="22.140625" style="13" customWidth="1"/>
    <col min="15875" max="15881" width="5.7109375" style="13" customWidth="1"/>
    <col min="15882" max="15883" width="11.42578125" style="13" customWidth="1"/>
    <col min="15884" max="16128" width="9.140625" style="13"/>
    <col min="16129" max="16129" width="8.140625" style="13" customWidth="1"/>
    <col min="16130" max="16130" width="22.140625" style="13" customWidth="1"/>
    <col min="16131" max="16137" width="5.7109375" style="13" customWidth="1"/>
    <col min="16138" max="16139" width="11.42578125" style="13" customWidth="1"/>
    <col min="16140" max="16384" width="9.140625" style="13"/>
  </cols>
  <sheetData>
    <row r="1" spans="1:11" ht="26.25" customHeight="1" thickBot="1" x14ac:dyDescent="0.35">
      <c r="A1" s="84" t="s">
        <v>17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6.5" customHeight="1" x14ac:dyDescent="0.3">
      <c r="A2" s="86" t="s">
        <v>16</v>
      </c>
      <c r="B2" s="87"/>
      <c r="C2" s="88">
        <f ca="1">TODAY()</f>
        <v>45064</v>
      </c>
      <c r="D2" s="89"/>
      <c r="E2" s="14"/>
      <c r="F2" s="14"/>
      <c r="G2" s="14"/>
      <c r="H2" s="14"/>
      <c r="I2" s="14"/>
      <c r="J2" s="14"/>
      <c r="K2" s="14"/>
    </row>
    <row r="3" spans="1:11" ht="16.5" customHeight="1" thickBot="1" x14ac:dyDescent="0.35">
      <c r="A3" s="90" t="s">
        <v>18</v>
      </c>
      <c r="B3" s="91"/>
      <c r="C3" s="92">
        <v>130</v>
      </c>
      <c r="D3" s="93"/>
      <c r="E3" s="14"/>
      <c r="F3" s="14"/>
      <c r="G3" s="14"/>
      <c r="H3" s="14"/>
      <c r="I3" s="14"/>
      <c r="J3" s="14"/>
      <c r="K3" s="14"/>
    </row>
    <row r="4" spans="1:11" ht="4.5" customHeight="1" thickBot="1" x14ac:dyDescent="0.35">
      <c r="C4" s="15"/>
      <c r="D4" s="15"/>
      <c r="E4" s="15"/>
      <c r="F4" s="15"/>
      <c r="G4" s="15"/>
      <c r="H4" s="15"/>
      <c r="I4" s="15"/>
    </row>
    <row r="5" spans="1:11" x14ac:dyDescent="0.3">
      <c r="A5" s="94" t="s">
        <v>19</v>
      </c>
      <c r="B5" s="96" t="s">
        <v>20</v>
      </c>
      <c r="C5" s="98" t="s">
        <v>21</v>
      </c>
      <c r="D5" s="98"/>
      <c r="E5" s="98"/>
      <c r="F5" s="98"/>
      <c r="G5" s="98"/>
      <c r="H5" s="98"/>
      <c r="I5" s="98"/>
      <c r="J5" s="99" t="s">
        <v>22</v>
      </c>
      <c r="K5" s="101" t="s">
        <v>23</v>
      </c>
    </row>
    <row r="6" spans="1:11" ht="94.5" customHeight="1" thickBot="1" x14ac:dyDescent="0.35">
      <c r="A6" s="95"/>
      <c r="B6" s="97"/>
      <c r="C6" s="16" t="s">
        <v>24</v>
      </c>
      <c r="D6" s="16" t="s">
        <v>25</v>
      </c>
      <c r="E6" s="16" t="s">
        <v>26</v>
      </c>
      <c r="F6" s="16" t="s">
        <v>27</v>
      </c>
      <c r="G6" s="16" t="s">
        <v>28</v>
      </c>
      <c r="H6" s="16" t="s">
        <v>29</v>
      </c>
      <c r="I6" s="16" t="s">
        <v>30</v>
      </c>
      <c r="J6" s="100"/>
      <c r="K6" s="102"/>
    </row>
    <row r="7" spans="1:11" x14ac:dyDescent="0.3">
      <c r="A7" s="17" t="s">
        <v>31</v>
      </c>
      <c r="B7" s="18" t="s">
        <v>32</v>
      </c>
      <c r="C7" s="19">
        <v>9</v>
      </c>
      <c r="D7" s="19">
        <v>8</v>
      </c>
      <c r="E7" s="19">
        <v>8</v>
      </c>
      <c r="F7" s="19">
        <v>8</v>
      </c>
      <c r="G7" s="19">
        <v>8</v>
      </c>
      <c r="H7" s="19">
        <v>9</v>
      </c>
      <c r="I7" s="19">
        <v>8</v>
      </c>
      <c r="J7" s="74">
        <f>ROUND(AVERAGE(C7:I7),2)</f>
        <v>8.2899999999999991</v>
      </c>
      <c r="K7" s="40">
        <f>IF(AND(AND(C7:I7)&gt;7,J7&gt;8),$C$3,"")</f>
        <v>130</v>
      </c>
    </row>
    <row r="8" spans="1:11" x14ac:dyDescent="0.3">
      <c r="A8" s="20" t="s">
        <v>31</v>
      </c>
      <c r="B8" s="11" t="s">
        <v>33</v>
      </c>
      <c r="C8" s="12">
        <v>7</v>
      </c>
      <c r="D8" s="12">
        <v>2</v>
      </c>
      <c r="E8" s="12">
        <v>2</v>
      </c>
      <c r="F8" s="12">
        <v>6</v>
      </c>
      <c r="G8" s="12">
        <v>5</v>
      </c>
      <c r="H8" s="12">
        <v>8</v>
      </c>
      <c r="I8" s="12">
        <v>8</v>
      </c>
      <c r="J8" s="74">
        <f t="shared" ref="J8:J21" si="0">ROUND(AVERAGE(C8:I8),2)</f>
        <v>5.43</v>
      </c>
      <c r="K8" s="40" t="str">
        <f t="shared" ref="K8:K21" si="1">IF(AND(AND(C8:I8)&gt;7,J8&gt;8),$C$3,"")</f>
        <v/>
      </c>
    </row>
    <row r="9" spans="1:11" x14ac:dyDescent="0.3">
      <c r="A9" s="20" t="s">
        <v>31</v>
      </c>
      <c r="B9" s="11" t="s">
        <v>34</v>
      </c>
      <c r="C9" s="12">
        <v>3</v>
      </c>
      <c r="D9" s="12">
        <v>4</v>
      </c>
      <c r="E9" s="12">
        <v>4</v>
      </c>
      <c r="F9" s="12">
        <v>3</v>
      </c>
      <c r="G9" s="12">
        <v>4</v>
      </c>
      <c r="H9" s="12">
        <v>4</v>
      </c>
      <c r="I9" s="12">
        <v>6</v>
      </c>
      <c r="J9" s="74">
        <f t="shared" si="0"/>
        <v>4</v>
      </c>
      <c r="K9" s="40" t="str">
        <f t="shared" si="1"/>
        <v/>
      </c>
    </row>
    <row r="10" spans="1:11" x14ac:dyDescent="0.3">
      <c r="A10" s="20" t="s">
        <v>31</v>
      </c>
      <c r="B10" s="11" t="s">
        <v>35</v>
      </c>
      <c r="C10" s="12">
        <v>8</v>
      </c>
      <c r="D10" s="12">
        <v>7</v>
      </c>
      <c r="E10" s="12">
        <v>8</v>
      </c>
      <c r="F10" s="12">
        <v>9</v>
      </c>
      <c r="G10" s="12">
        <v>7</v>
      </c>
      <c r="H10" s="12">
        <v>8</v>
      </c>
      <c r="I10" s="12">
        <v>8</v>
      </c>
      <c r="J10" s="74">
        <f t="shared" si="0"/>
        <v>7.86</v>
      </c>
      <c r="K10" s="40" t="str">
        <f t="shared" si="1"/>
        <v/>
      </c>
    </row>
    <row r="11" spans="1:11" x14ac:dyDescent="0.3">
      <c r="A11" s="20" t="s">
        <v>31</v>
      </c>
      <c r="B11" s="11" t="s">
        <v>36</v>
      </c>
      <c r="C11" s="12">
        <v>8</v>
      </c>
      <c r="D11" s="12">
        <v>7</v>
      </c>
      <c r="E11" s="12">
        <v>7</v>
      </c>
      <c r="F11" s="12">
        <v>6</v>
      </c>
      <c r="G11" s="12">
        <v>3</v>
      </c>
      <c r="H11" s="12">
        <v>8</v>
      </c>
      <c r="I11" s="12">
        <v>8</v>
      </c>
      <c r="J11" s="74">
        <f t="shared" si="0"/>
        <v>6.71</v>
      </c>
      <c r="K11" s="40" t="str">
        <f t="shared" si="1"/>
        <v/>
      </c>
    </row>
    <row r="12" spans="1:11" x14ac:dyDescent="0.3">
      <c r="A12" s="20" t="s">
        <v>31</v>
      </c>
      <c r="B12" s="11" t="s">
        <v>37</v>
      </c>
      <c r="C12" s="12">
        <v>7</v>
      </c>
      <c r="D12" s="12">
        <v>5</v>
      </c>
      <c r="E12" s="12">
        <v>2</v>
      </c>
      <c r="F12" s="12">
        <v>3</v>
      </c>
      <c r="G12" s="12">
        <v>4</v>
      </c>
      <c r="H12" s="12">
        <v>6</v>
      </c>
      <c r="I12" s="12">
        <v>7</v>
      </c>
      <c r="J12" s="74">
        <f t="shared" si="0"/>
        <v>4.8600000000000003</v>
      </c>
      <c r="K12" s="40" t="str">
        <f t="shared" si="1"/>
        <v/>
      </c>
    </row>
    <row r="13" spans="1:11" ht="17.25" thickBot="1" x14ac:dyDescent="0.35">
      <c r="A13" s="21" t="s">
        <v>31</v>
      </c>
      <c r="B13" s="22" t="s">
        <v>38</v>
      </c>
      <c r="C13" s="23">
        <v>4</v>
      </c>
      <c r="D13" s="23">
        <v>3</v>
      </c>
      <c r="E13" s="23">
        <v>1</v>
      </c>
      <c r="F13" s="23">
        <v>7</v>
      </c>
      <c r="G13" s="23">
        <v>6</v>
      </c>
      <c r="H13" s="23">
        <v>8</v>
      </c>
      <c r="I13" s="23">
        <v>5</v>
      </c>
      <c r="J13" s="74">
        <f t="shared" si="0"/>
        <v>4.8600000000000003</v>
      </c>
      <c r="K13" s="40" t="str">
        <f t="shared" si="1"/>
        <v/>
      </c>
    </row>
    <row r="14" spans="1:11" x14ac:dyDescent="0.3">
      <c r="A14" s="24" t="s">
        <v>39</v>
      </c>
      <c r="B14" s="25" t="s">
        <v>40</v>
      </c>
      <c r="C14" s="26">
        <v>8</v>
      </c>
      <c r="D14" s="26">
        <v>10</v>
      </c>
      <c r="E14" s="26">
        <v>9</v>
      </c>
      <c r="F14" s="26">
        <v>10</v>
      </c>
      <c r="G14" s="26">
        <v>8</v>
      </c>
      <c r="H14" s="26">
        <v>9</v>
      </c>
      <c r="I14" s="26">
        <v>9</v>
      </c>
      <c r="J14" s="74">
        <f t="shared" si="0"/>
        <v>9</v>
      </c>
      <c r="K14" s="40">
        <f t="shared" si="1"/>
        <v>130</v>
      </c>
    </row>
    <row r="15" spans="1:11" x14ac:dyDescent="0.3">
      <c r="A15" s="20" t="s">
        <v>39</v>
      </c>
      <c r="B15" s="11" t="s">
        <v>41</v>
      </c>
      <c r="C15" s="12">
        <v>9</v>
      </c>
      <c r="D15" s="12">
        <v>8</v>
      </c>
      <c r="E15" s="12">
        <v>8</v>
      </c>
      <c r="F15" s="12">
        <v>8</v>
      </c>
      <c r="G15" s="12">
        <v>7</v>
      </c>
      <c r="H15" s="12">
        <v>8</v>
      </c>
      <c r="I15" s="12">
        <v>9</v>
      </c>
      <c r="J15" s="74">
        <f t="shared" si="0"/>
        <v>8.14</v>
      </c>
      <c r="K15" s="40">
        <f t="shared" si="1"/>
        <v>130</v>
      </c>
    </row>
    <row r="16" spans="1:11" x14ac:dyDescent="0.3">
      <c r="A16" s="20" t="s">
        <v>39</v>
      </c>
      <c r="B16" s="11" t="s">
        <v>42</v>
      </c>
      <c r="C16" s="12">
        <v>9</v>
      </c>
      <c r="D16" s="12">
        <v>7</v>
      </c>
      <c r="E16" s="12">
        <v>7</v>
      </c>
      <c r="F16" s="12">
        <v>8</v>
      </c>
      <c r="G16" s="12">
        <v>7</v>
      </c>
      <c r="H16" s="12">
        <v>8</v>
      </c>
      <c r="I16" s="12">
        <v>7</v>
      </c>
      <c r="J16" s="74">
        <f t="shared" si="0"/>
        <v>7.57</v>
      </c>
      <c r="K16" s="40" t="str">
        <f t="shared" si="1"/>
        <v/>
      </c>
    </row>
    <row r="17" spans="1:11" x14ac:dyDescent="0.3">
      <c r="A17" s="20" t="s">
        <v>39</v>
      </c>
      <c r="B17" s="11" t="s">
        <v>43</v>
      </c>
      <c r="C17" s="12">
        <v>9</v>
      </c>
      <c r="D17" s="12">
        <v>5</v>
      </c>
      <c r="E17" s="12">
        <v>5</v>
      </c>
      <c r="F17" s="12">
        <v>3</v>
      </c>
      <c r="G17" s="12">
        <v>4</v>
      </c>
      <c r="H17" s="12">
        <v>6</v>
      </c>
      <c r="I17" s="12">
        <v>7</v>
      </c>
      <c r="J17" s="74">
        <f t="shared" si="0"/>
        <v>5.57</v>
      </c>
      <c r="K17" s="40" t="str">
        <f t="shared" si="1"/>
        <v/>
      </c>
    </row>
    <row r="18" spans="1:11" x14ac:dyDescent="0.3">
      <c r="A18" s="20" t="s">
        <v>39</v>
      </c>
      <c r="B18" s="11" t="s">
        <v>44</v>
      </c>
      <c r="C18" s="12">
        <v>7</v>
      </c>
      <c r="D18" s="12">
        <v>6</v>
      </c>
      <c r="E18" s="12">
        <v>6</v>
      </c>
      <c r="F18" s="12">
        <v>6</v>
      </c>
      <c r="G18" s="12">
        <v>5</v>
      </c>
      <c r="H18" s="12">
        <v>7</v>
      </c>
      <c r="I18" s="12">
        <v>6</v>
      </c>
      <c r="J18" s="74">
        <f t="shared" si="0"/>
        <v>6.14</v>
      </c>
      <c r="K18" s="40" t="str">
        <f t="shared" si="1"/>
        <v/>
      </c>
    </row>
    <row r="19" spans="1:11" x14ac:dyDescent="0.3">
      <c r="A19" s="20" t="s">
        <v>39</v>
      </c>
      <c r="B19" s="11" t="s">
        <v>45</v>
      </c>
      <c r="C19" s="12">
        <v>9</v>
      </c>
      <c r="D19" s="12">
        <v>8</v>
      </c>
      <c r="E19" s="12">
        <v>9</v>
      </c>
      <c r="F19" s="12">
        <v>8</v>
      </c>
      <c r="G19" s="12">
        <v>9</v>
      </c>
      <c r="H19" s="12">
        <v>8</v>
      </c>
      <c r="I19" s="12">
        <v>9</v>
      </c>
      <c r="J19" s="74">
        <f t="shared" si="0"/>
        <v>8.57</v>
      </c>
      <c r="K19" s="40">
        <f t="shared" si="1"/>
        <v>130</v>
      </c>
    </row>
    <row r="20" spans="1:11" x14ac:dyDescent="0.3">
      <c r="A20" s="20" t="s">
        <v>39</v>
      </c>
      <c r="B20" s="11" t="s">
        <v>46</v>
      </c>
      <c r="C20" s="12">
        <v>7</v>
      </c>
      <c r="D20" s="12">
        <v>5</v>
      </c>
      <c r="E20" s="12">
        <v>4</v>
      </c>
      <c r="F20" s="12">
        <v>3</v>
      </c>
      <c r="G20" s="12">
        <v>4</v>
      </c>
      <c r="H20" s="12">
        <v>7</v>
      </c>
      <c r="I20" s="12">
        <v>7</v>
      </c>
      <c r="J20" s="74">
        <f t="shared" si="0"/>
        <v>5.29</v>
      </c>
      <c r="K20" s="40" t="str">
        <f t="shared" si="1"/>
        <v/>
      </c>
    </row>
    <row r="21" spans="1:11" ht="17.25" thickBot="1" x14ac:dyDescent="0.35">
      <c r="A21" s="20" t="s">
        <v>39</v>
      </c>
      <c r="B21" s="27" t="s">
        <v>47</v>
      </c>
      <c r="C21" s="28">
        <v>5</v>
      </c>
      <c r="D21" s="28">
        <v>4</v>
      </c>
      <c r="E21" s="28">
        <v>5</v>
      </c>
      <c r="F21" s="28">
        <v>6</v>
      </c>
      <c r="G21" s="28">
        <v>3</v>
      </c>
      <c r="H21" s="28">
        <v>5</v>
      </c>
      <c r="I21" s="28">
        <v>6</v>
      </c>
      <c r="J21" s="74">
        <f t="shared" si="0"/>
        <v>4.8600000000000003</v>
      </c>
      <c r="K21" s="40" t="str">
        <f t="shared" si="1"/>
        <v/>
      </c>
    </row>
    <row r="22" spans="1:11" ht="5.25" customHeight="1" x14ac:dyDescent="0.3">
      <c r="B22" s="29"/>
      <c r="C22" s="30"/>
      <c r="D22" s="30"/>
      <c r="E22" s="30"/>
      <c r="F22" s="30"/>
      <c r="G22" s="30"/>
      <c r="H22" s="30"/>
      <c r="I22" s="30"/>
      <c r="K22" s="31"/>
    </row>
    <row r="23" spans="1:11" ht="18.75" customHeight="1" x14ac:dyDescent="0.3">
      <c r="A23" s="85" t="s">
        <v>48</v>
      </c>
      <c r="B23" s="85"/>
      <c r="C23" s="75">
        <f>ROUND(AVERAGE(C7:C21),1)</f>
        <v>7.3</v>
      </c>
      <c r="D23" s="75">
        <f t="shared" ref="D23:I23" si="2">ROUND(AVERAGE(D7:D21),1)</f>
        <v>5.9</v>
      </c>
      <c r="E23" s="75">
        <f t="shared" si="2"/>
        <v>5.7</v>
      </c>
      <c r="F23" s="75">
        <f t="shared" si="2"/>
        <v>6.3</v>
      </c>
      <c r="G23" s="75">
        <f t="shared" si="2"/>
        <v>5.6</v>
      </c>
      <c r="H23" s="75">
        <f t="shared" si="2"/>
        <v>7.3</v>
      </c>
      <c r="I23" s="75">
        <f t="shared" si="2"/>
        <v>7.3</v>
      </c>
      <c r="K23" s="31"/>
    </row>
    <row r="24" spans="1:11" ht="18.75" customHeight="1" x14ac:dyDescent="0.3">
      <c r="A24" s="85" t="s">
        <v>49</v>
      </c>
      <c r="B24" s="85"/>
      <c r="C24" s="32">
        <f>COUNTIF(C7:C21,"&lt;4")</f>
        <v>1</v>
      </c>
      <c r="D24" s="32">
        <f t="shared" ref="D24:I24" si="3">COUNTIF(D7:D21,"&lt;4")</f>
        <v>2</v>
      </c>
      <c r="E24" s="32">
        <f t="shared" si="3"/>
        <v>3</v>
      </c>
      <c r="F24" s="32">
        <f t="shared" si="3"/>
        <v>4</v>
      </c>
      <c r="G24" s="32">
        <f t="shared" si="3"/>
        <v>2</v>
      </c>
      <c r="H24" s="32">
        <f t="shared" si="3"/>
        <v>0</v>
      </c>
      <c r="I24" s="32">
        <f t="shared" si="3"/>
        <v>0</v>
      </c>
      <c r="J24" s="33"/>
    </row>
    <row r="25" spans="1:11" ht="4.5" customHeight="1" x14ac:dyDescent="0.3">
      <c r="A25" s="34"/>
      <c r="B25" s="34"/>
      <c r="C25" s="35"/>
      <c r="D25" s="35"/>
      <c r="E25" s="35"/>
      <c r="F25" s="35"/>
      <c r="G25" s="35"/>
      <c r="H25" s="35"/>
      <c r="I25" s="35"/>
      <c r="J25" s="36"/>
    </row>
    <row r="26" spans="1:11" ht="18.75" customHeight="1" x14ac:dyDescent="0.3">
      <c r="C26" s="85" t="s">
        <v>50</v>
      </c>
      <c r="D26" s="85"/>
      <c r="E26" s="85"/>
      <c r="F26" s="85"/>
      <c r="G26" s="85"/>
      <c r="H26" s="85"/>
      <c r="I26" s="85"/>
      <c r="J26" s="32">
        <f>COUNT(C7:C13)</f>
        <v>7</v>
      </c>
    </row>
    <row r="27" spans="1:11" ht="18.75" customHeight="1" x14ac:dyDescent="0.3">
      <c r="C27" s="85" t="s">
        <v>51</v>
      </c>
      <c r="D27" s="85"/>
      <c r="E27" s="85"/>
      <c r="F27" s="85"/>
      <c r="G27" s="85"/>
      <c r="H27" s="85"/>
      <c r="I27" s="85"/>
      <c r="J27" s="32">
        <f>COUNT(C14:C21)</f>
        <v>8</v>
      </c>
    </row>
    <row r="28" spans="1:11" ht="18.75" customHeight="1" x14ac:dyDescent="0.3">
      <c r="B28" s="37"/>
      <c r="C28" s="85" t="s">
        <v>52</v>
      </c>
      <c r="D28" s="85"/>
      <c r="E28" s="85"/>
      <c r="F28" s="85"/>
      <c r="G28" s="85"/>
      <c r="H28" s="85"/>
      <c r="I28" s="85"/>
      <c r="J28" s="38">
        <f>SUM(K7:K13)</f>
        <v>130</v>
      </c>
    </row>
    <row r="29" spans="1:11" ht="18.75" customHeight="1" x14ac:dyDescent="0.3">
      <c r="B29" s="37"/>
      <c r="C29" s="85" t="s">
        <v>53</v>
      </c>
      <c r="D29" s="85"/>
      <c r="E29" s="85"/>
      <c r="F29" s="85"/>
      <c r="G29" s="85"/>
      <c r="H29" s="85"/>
      <c r="I29" s="85"/>
      <c r="J29" s="38">
        <f>SUM(K14:K21)</f>
        <v>390</v>
      </c>
    </row>
    <row r="30" spans="1:11" ht="18.75" customHeight="1" x14ac:dyDescent="0.3">
      <c r="B30" s="37"/>
      <c r="C30" s="85" t="s">
        <v>54</v>
      </c>
      <c r="D30" s="85"/>
      <c r="E30" s="85"/>
      <c r="F30" s="85"/>
      <c r="G30" s="85"/>
      <c r="H30" s="85"/>
      <c r="I30" s="85"/>
      <c r="J30" s="38">
        <f>SUM(J28:J29)</f>
        <v>520</v>
      </c>
      <c r="K30" s="15"/>
    </row>
    <row r="31" spans="1:11" x14ac:dyDescent="0.3">
      <c r="B31" s="39"/>
    </row>
    <row r="32" spans="1:11" x14ac:dyDescent="0.3">
      <c r="B32" s="39"/>
    </row>
    <row r="33" spans="2:2" x14ac:dyDescent="0.3">
      <c r="B33" s="39"/>
    </row>
  </sheetData>
  <mergeCells count="17">
    <mergeCell ref="A5:A6"/>
    <mergeCell ref="B5:B6"/>
    <mergeCell ref="C5:I5"/>
    <mergeCell ref="J5:J6"/>
    <mergeCell ref="K5:K6"/>
    <mergeCell ref="A1:K1"/>
    <mergeCell ref="A2:B2"/>
    <mergeCell ref="C2:D2"/>
    <mergeCell ref="A3:B3"/>
    <mergeCell ref="C3:D3"/>
    <mergeCell ref="C30:I30"/>
    <mergeCell ref="A23:B23"/>
    <mergeCell ref="A24:B24"/>
    <mergeCell ref="C26:I26"/>
    <mergeCell ref="C27:I27"/>
    <mergeCell ref="C28:I28"/>
    <mergeCell ref="C29:I29"/>
  </mergeCells>
  <pageMargins left="0.7" right="0.7" top="0.75" bottom="0.75" header="0.3" footer="0.3"/>
  <pageSetup paperSize="9" orientation="landscape" r:id="rId1"/>
  <headerFooter>
    <oddHeader>&amp;CPirmo kurso studentų sesijos rezultatai</oddHeader>
    <oddFooter>&amp;C&amp;D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Lapo nustatymai</vt:lpstr>
      <vt:lpstr>Įv. funkcijos</vt:lpstr>
      <vt:lpstr>Abs, mišr koordinatės</vt:lpstr>
      <vt:lpstr>Teksto jungimas</vt:lpstr>
      <vt:lpstr>pvz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Labas</cp:lastModifiedBy>
  <cp:lastPrinted>2021-06-02T12:25:51Z</cp:lastPrinted>
  <dcterms:created xsi:type="dcterms:W3CDTF">2013-06-18T06:25:40Z</dcterms:created>
  <dcterms:modified xsi:type="dcterms:W3CDTF">2023-05-18T19:38:24Z</dcterms:modified>
</cp:coreProperties>
</file>