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8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52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53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54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55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56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57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58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59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60.xml" ContentType="application/vnd.openxmlformats-officedocument.themeOverrid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61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theme/themeOverride62.xml" ContentType="application/vnd.openxmlformats-officedocument.themeOverrid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theme/themeOverride63.xml" ContentType="application/vnd.openxmlformats-officedocument.themeOverrid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theme/themeOverride64.xml" ContentType="application/vnd.openxmlformats-officedocument.themeOverrid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65.xml" ContentType="application/vnd.openxmlformats-officedocument.themeOverrid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theme/themeOverride66.xml" ContentType="application/vnd.openxmlformats-officedocument.themeOverrid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theme/themeOverride67.xml" ContentType="application/vnd.openxmlformats-officedocument.themeOverrid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theme/themeOverride68.xml" ContentType="application/vnd.openxmlformats-officedocument.themeOverrid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theme/themeOverride69.xml" ContentType="application/vnd.openxmlformats-officedocument.themeOverrid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theme/themeOverride70.xml" ContentType="application/vnd.openxmlformats-officedocument.themeOverrid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theme/themeOverride71.xml" ContentType="application/vnd.openxmlformats-officedocument.themeOverrid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theme/themeOverride72.xml" ContentType="application/vnd.openxmlformats-officedocument.themeOverrid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theme/themeOverride73.xml" ContentType="application/vnd.openxmlformats-officedocument.themeOverrid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theme/themeOverride74.xml" ContentType="application/vnd.openxmlformats-officedocument.themeOverrid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theme/themeOverride75.xml" ContentType="application/vnd.openxmlformats-officedocument.themeOverrid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theme/themeOverride76.xml" ContentType="application/vnd.openxmlformats-officedocument.themeOverrid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theme/themeOverride77.xml" ContentType="application/vnd.openxmlformats-officedocument.themeOverrid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theme/themeOverride78.xml" ContentType="application/vnd.openxmlformats-officedocument.themeOverrid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theme/themeOverride79.xml" ContentType="application/vnd.openxmlformats-officedocument.themeOverrid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theme/themeOverride80.xml" ContentType="application/vnd.openxmlformats-officedocument.themeOverrid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theme/themeOverride81.xml" ContentType="application/vnd.openxmlformats-officedocument.themeOverrid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theme/themeOverride82.xml" ContentType="application/vnd.openxmlformats-officedocument.themeOverrid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theme/themeOverride83.xml" ContentType="application/vnd.openxmlformats-officedocument.themeOverrid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theme/themeOverride84.xml" ContentType="application/vnd.openxmlformats-officedocument.themeOverrid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theme/themeOverride85.xml" ContentType="application/vnd.openxmlformats-officedocument.themeOverrid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theme/themeOverride86.xml" ContentType="application/vnd.openxmlformats-officedocument.themeOverrid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theme/themeOverride87.xml" ContentType="application/vnd.openxmlformats-officedocument.themeOverrid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theme/themeOverride88.xml" ContentType="application/vnd.openxmlformats-officedocument.themeOverrid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theme/themeOverride89.xml" ContentType="application/vnd.openxmlformats-officedocument.themeOverride+xml"/>
  <Override PartName="/xl/drawings/drawing2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theme/themeOverride90.xml" ContentType="application/vnd.openxmlformats-officedocument.themeOverrid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theme/themeOverride91.xml" ContentType="application/vnd.openxmlformats-officedocument.themeOverrid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theme/themeOverride92.xml" ContentType="application/vnd.openxmlformats-officedocument.themeOverride+xml"/>
  <Override PartName="/xl/drawings/drawing3.xml" ContentType="application/vnd.openxmlformats-officedocument.drawing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theme/themeOverride93.xml" ContentType="application/vnd.openxmlformats-officedocument.themeOverrid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theme/themeOverride94.xml" ContentType="application/vnd.openxmlformats-officedocument.themeOverrid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theme/themeOverride95.xml" ContentType="application/vnd.openxmlformats-officedocument.themeOverride+xml"/>
  <Override PartName="/xl/drawings/drawing4.xml" ContentType="application/vnd.openxmlformats-officedocument.drawing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theme/themeOverride96.xml" ContentType="application/vnd.openxmlformats-officedocument.themeOverrid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theme/themeOverride97.xml" ContentType="application/vnd.openxmlformats-officedocument.themeOverrid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theme/themeOverride98.xml" ContentType="application/vnd.openxmlformats-officedocument.themeOverrid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theme/themeOverride99.xml" ContentType="application/vnd.openxmlformats-officedocument.themeOverride+xml"/>
  <Override PartName="/xl/drawings/drawing5.xml" ContentType="application/vnd.openxmlformats-officedocument.drawing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theme/themeOverride100.xml" ContentType="application/vnd.openxmlformats-officedocument.themeOverrid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theme/themeOverride101.xml" ContentType="application/vnd.openxmlformats-officedocument.themeOverrid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theme/themeOverride102.xml" ContentType="application/vnd.openxmlformats-officedocument.themeOverride+xml"/>
  <Override PartName="/xl/drawings/drawing6.xml" ContentType="application/vnd.openxmlformats-officedocument.drawing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theme/themeOverride103.xml" ContentType="application/vnd.openxmlformats-officedocument.themeOverrid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theme/themeOverride104.xml" ContentType="application/vnd.openxmlformats-officedocument.themeOverrid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theme/themeOverride105.xml" ContentType="application/vnd.openxmlformats-officedocument.themeOverride+xml"/>
  <Override PartName="/xl/drawings/drawing7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theme/themeOverride106.xml" ContentType="application/vnd.openxmlformats-officedocument.themeOverrid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theme/themeOverride107.xml" ContentType="application/vnd.openxmlformats-officedocument.themeOverrid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theme/themeOverride10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DieseArbeitsmappe"/>
  <mc:AlternateContent xmlns:mc="http://schemas.openxmlformats.org/markup-compatibility/2006">
    <mc:Choice Requires="x15">
      <x15ac:absPath xmlns:x15ac="http://schemas.microsoft.com/office/spreadsheetml/2010/11/ac" url="D:\_WORK\AEA\Projekte\ig_wind\excel\"/>
    </mc:Choice>
  </mc:AlternateContent>
  <xr:revisionPtr revIDLastSave="0" documentId="13_ncr:1_{F954BE46-1F7B-4163-9D3D-3C0CAAA37FCD}" xr6:coauthVersionLast="45" xr6:coauthVersionMax="45" xr10:uidLastSave="{00000000-0000-0000-0000-000000000000}"/>
  <bookViews>
    <workbookView xWindow="-108" yWindow="-108" windowWidth="23256" windowHeight="12576" tabRatio="715" activeTab="3" xr2:uid="{00000000-000D-0000-FFFF-FFFF00000000}"/>
  </bookViews>
  <sheets>
    <sheet name="Plots" sheetId="1" r:id="rId1"/>
    <sheet name="Übersicht" sheetId="2" r:id="rId2"/>
    <sheet name="EEV_ET_2018" sheetId="11" r:id="rId3"/>
    <sheet name="EEV_nach_Nutzenergiekat_2018" sheetId="9" r:id="rId4"/>
    <sheet name="THG_nach_Emittent_2017" sheetId="7" r:id="rId5"/>
    <sheet name="EEV_nach_Sektoren_2018" sheetId="3" r:id="rId6"/>
    <sheet name="Stromaufbr_ET_2018" sheetId="8" r:id="rId7"/>
    <sheet name="Stromverbr_Sektoren_2018" sheetId="6" r:id="rId8"/>
  </sheets>
  <externalReferences>
    <externalReference r:id="rId9"/>
    <externalReference r:id="rId10"/>
  </externalReferences>
  <definedNames>
    <definedName name="Auswahl_Jahre">INDEX([1]Plotter!$AI$7:$AI$25,MATCH([1]Plotter!$X$22,[1]Plotter!$AI$7:$AI$25,0),1):INDEX([1]Plotter!$AI$7:$AI$25,MATCH([1]Plotter!$AC$22,[1]Plotter!$AI$7:$AI$25,0),1)</definedName>
    <definedName name="P01_Bgd">INDEX([1]Plotter!$AJ$7:$AJ$25,MATCH([1]Plotter!$X$22,[1]Plotter!$AI$7:$AI$25,0),1):INDEX([1]Plotter!$AJ$7:$AJ$25,MATCH([1]Plotter!$AC$22,[1]Plotter!$AI$7:$AI$25,0),1)</definedName>
    <definedName name="P01_Ktn">INDEX([1]Plotter!$AK$7:$AK$25,MATCH([1]Plotter!$X$22,[1]Plotter!$AI$7:$AI$25,0),1):INDEX([1]Plotter!$AK$7:$AK$25,MATCH([1]Plotter!$AC$22,[1]Plotter!$AI$7:$AI$25,0),1)</definedName>
    <definedName name="P01_Noe">INDEX([1]Plotter!$AL$7:$AL$25,MATCH([1]Plotter!$X$22,[1]Plotter!$AI$7:$AI$25,0),1):INDEX([1]Plotter!$AL$7:$AL$25,MATCH([1]Plotter!$AC$22,[1]Plotter!$AI$7:$AI$25,0),1)</definedName>
    <definedName name="P01_Ooe">INDEX([1]Plotter!$AM$7:$AM$25,MATCH([1]Plotter!$X$22,[1]Plotter!$AI$7:$AI$25,0),1):INDEX([1]Plotter!$AM$7:$AM$25,MATCH([1]Plotter!$AC$22,[1]Plotter!$AI$7:$AI$25,0),1)</definedName>
    <definedName name="P01_Sbg">INDEX([1]Plotter!$AN$7:$AN$25,MATCH([1]Plotter!$X$22,[1]Plotter!$AI$7:$AI$25,0),1):INDEX([1]Plotter!$AN$7:$AN$25,MATCH([1]Plotter!$AC$22,[1]Plotter!$AI$7:$AI$25,0),1)</definedName>
    <definedName name="P01_Stk">INDEX([1]Plotter!$AO$7:$AO$25,MATCH([1]Plotter!$X$22,[1]Plotter!$AI$7:$AI$25,0),1):INDEX([1]Plotter!$AO$7:$AO$25,MATCH([1]Plotter!$AC$22,[1]Plotter!$AI$7:$AI$25,0),1)</definedName>
    <definedName name="P01_Tir">INDEX([1]Plotter!$AP$7:$AP$25,MATCH([1]Plotter!$X$22,[1]Plotter!$AI$7:$AI$25,0),1):INDEX([1]Plotter!$AP$7:$AP$25,MATCH([1]Plotter!$AC$22,[1]Plotter!$AI$7:$AI$25,0),1)</definedName>
    <definedName name="P01_Vbg">INDEX([1]Plotter!$AQ$7:$AQ$25,MATCH([1]Plotter!$X$22,[1]Plotter!$AI$7:$AI$25,0),1):INDEX([1]Plotter!$AQ$7:$AQ$25,MATCH([1]Plotter!$AC$22,[1]Plotter!$AI$7:$AI$25,0),1)</definedName>
    <definedName name="P01_Wie">INDEX([1]Plotter!$AR$7:$AR$25,MATCH([1]Plotter!$X$22,[1]Plotter!$AI$7:$AI$25,0),1):INDEX([1]Plotter!$AR$7:$AR$25,MATCH([1]Plotter!$AC$22,[1]Plotter!$AI$7:$AI$25,0),1)</definedName>
    <definedName name="P02_Bgd">INDEX([1]Plotter!$AU$7:$AU$25,MATCH([1]Plotter!$X$22,[1]Plotter!$AT$7:$AT$25,0),1):INDEX([1]Plotter!$AU$7:$AU$25,MATCH([1]Plotter!$AC$22,[1]Plotter!$AT$7:$AT$25,0),1)</definedName>
    <definedName name="P02_Ktn">INDEX([1]Plotter!$AV$7:$AV$25,MATCH([1]Plotter!$X$22,[1]Plotter!$AT$7:$AT$25,0),1):INDEX([1]Plotter!$AV$7:$AV$25,MATCH([1]Plotter!$AC$22,[1]Plotter!$AT$7:$AT$25,0),1)</definedName>
    <definedName name="P02_Noe">INDEX([1]Plotter!$AW$7:$AW$25,MATCH([1]Plotter!$X$22,[1]Plotter!$AT$7:$AT$25,0),1):INDEX([1]Plotter!$AW$7:$AW$25,MATCH([1]Plotter!$AC$22,[1]Plotter!$AT$7:$AT$25,0),1)</definedName>
    <definedName name="P02_Ooe">INDEX([1]Plotter!$AX$7:$AX$25,MATCH([1]Plotter!$X$22,[1]Plotter!$AT$7:$AT$25,0),1):INDEX([1]Plotter!$AX$7:$AX$25,MATCH([1]Plotter!$AC$22,[1]Plotter!$AT$7:$AT$25,0),1)</definedName>
    <definedName name="P02_Sbg">INDEX([1]Plotter!$AY$7:$AY$25,MATCH([1]Plotter!$X$22,[1]Plotter!$AT$7:$AT$25,0),1):INDEX([1]Plotter!$AY$7:$AY$25,MATCH([1]Plotter!$AC$22,[1]Plotter!$AT$7:$AT$25,0),1)</definedName>
    <definedName name="P02_Stk">INDEX([1]Plotter!$AZ$7:$AZ$25,MATCH([1]Plotter!$X$22,[1]Plotter!$AT$7:$AT$25,0),1):INDEX([1]Plotter!$AZ$7:$AZ$25,MATCH([1]Plotter!$AC$22,[1]Plotter!$AT$7:$AT$25,0),1)</definedName>
    <definedName name="P02_Tir">INDEX([1]Plotter!$BA$7:$BA$25,MATCH([1]Plotter!$X$22,[1]Plotter!$AT$7:$AT$25,0),1):INDEX([1]Plotter!$BA$7:$BA$25,MATCH([1]Plotter!$AC$22,[1]Plotter!$AT$7:$AT$25,0),1)</definedName>
    <definedName name="P02_Vbg">INDEX([1]Plotter!$BB$7:$BB$25,MATCH([1]Plotter!$X$22,[1]Plotter!$AT$7:$AT$25,0),1):INDEX([1]Plotter!$BB$7:$BB$25,MATCH([1]Plotter!$AC$22,[1]Plotter!$AT$7:$AT$25,0),1)</definedName>
    <definedName name="P02_Wie">INDEX([1]Plotter!$BC$7:$BC$25,MATCH([1]Plotter!$X$22,[1]Plotter!$AT$7:$AT$25,0),1):INDEX([1]Plotter!$BC$7:$BC$25,MATCH([1]Plotter!$AC$22,[1]Plotter!$AT$7:$AT$25,0),1)</definedName>
    <definedName name="P03_Bgd">INDEX([1]Plotter!$BF$7:$BF$25,MATCH([1]Plotter!$X$22,[1]Plotter!$BE$7:$BE$25,0),1):INDEX([1]Plotter!$BF$7:$BF$25,MATCH([1]Plotter!$AC$22,[1]Plotter!$BE$7:$BE$25,0),1)</definedName>
    <definedName name="P03_Ktn">INDEX([1]Plotter!$BG$7:$BG$25,MATCH([1]Plotter!$X$22,[1]Plotter!$BE$7:$BE$25,0),1):INDEX([1]Plotter!$BG$7:$BG$25,MATCH([1]Plotter!$AC$22,[1]Plotter!$BE$7:$BE$25,0),1)</definedName>
    <definedName name="P03_Noe">INDEX([1]Plotter!$BH$7:$BH$25,MATCH([1]Plotter!$X$22,[1]Plotter!$BE$7:$BE$25,0),1):INDEX([1]Plotter!$BH$7:$BH$25,MATCH([1]Plotter!$AC$22,[1]Plotter!$BE$7:$BE$25,0),1)</definedName>
    <definedName name="P03_Ooe">INDEX([1]Plotter!$BI$7:$BI$25,MATCH([1]Plotter!$X$22,[1]Plotter!$BE$7:$BE$25,0),1):INDEX([1]Plotter!$BI$7:$BI$25,MATCH([1]Plotter!$AC$22,[1]Plotter!$BE$7:$BE$25,0),1)</definedName>
    <definedName name="P03_Sbg">INDEX([1]Plotter!$BJ$7:$BJ$25,MATCH([1]Plotter!$X$22,[1]Plotter!$BE$7:$BE$25,0),1):INDEX([1]Plotter!$BJ$7:$BJ$25,MATCH([1]Plotter!$AC$22,[1]Plotter!$BE$7:$BE$25,0),1)</definedName>
    <definedName name="P03_Stk">INDEX([1]Plotter!$BK$7:$BK$25,MATCH([1]Plotter!$X$22,[1]Plotter!$BE$7:$BE$25,0),1):INDEX([1]Plotter!$BK$7:$BK$25,MATCH([1]Plotter!$AC$22,[1]Plotter!$BE$7:$BE$25,0),1)</definedName>
    <definedName name="P03_Tir">INDEX([1]Plotter!$BL$7:$BL$25,MATCH([1]Plotter!$X$22,[1]Plotter!$BE$7:$BE$25,0),1):INDEX([1]Plotter!$BL$7:$BL$25,MATCH([1]Plotter!$AC$22,[1]Plotter!$BE$7:$BE$25,0),1)</definedName>
    <definedName name="P03_Vbg">INDEX([1]Plotter!$BM$7:$BM$25,MATCH([1]Plotter!$X$22,[1]Plotter!$BE$7:$BE$25,0),1):INDEX([1]Plotter!$BM$7:$BM$25,MATCH([1]Plotter!$AC$22,[1]Plotter!$BE$7:$BE$25,0),1)</definedName>
    <definedName name="P03_Wie">INDEX([1]Plotter!$BN$7:$BN$25,MATCH([1]Plotter!$X$22,[1]Plotter!$BE$7:$BE$25,0),1):INDEX([1]Plotter!$BN$7:$BN$25,MATCH([1]Plotter!$AC$22,[1]Plotter!$BE$7:$BE$25,0),1)</definedName>
    <definedName name="P04_Bgd01">INDEX([1]Plotter!$BF$7:$BF$25,MATCH([1]Plotter!$X$22,[1]Plotter!$BE$7:$BE$25,0),1):INDEX([1]Plotter!$BF$7:$BF$25,MATCH([1]Plotter!$AC$22,[1]Plotter!$BE$7:$BE$25,0),1)</definedName>
    <definedName name="P04_Ktn" localSheetId="2">INDEX([1]Plotter!$BR$28:$BR$46,MATCH([1]Plotter!$X$22,[1]Plotter!#REF!,0),1):INDEX([1]Plotter!$BR$28:$BR$46,MATCH([1]Plotter!$AC$22,[1]Plotter!#REF!,0),1)</definedName>
    <definedName name="P04_Ktn" localSheetId="6">INDEX([1]Plotter!$BR$28:$BR$46,MATCH([1]Plotter!$X$22,[1]Plotter!#REF!,0),1):INDEX([1]Plotter!$BR$28:$BR$46,MATCH([1]Plotter!$AC$22,[1]Plotter!#REF!,0),1)</definedName>
    <definedName name="P04_Ktn" localSheetId="7">INDEX([1]Plotter!$BR$28:$BR$46,MATCH([1]Plotter!$X$22,[1]Plotter!#REF!,0),1):INDEX([1]Plotter!$BR$28:$BR$46,MATCH([1]Plotter!$AC$22,[1]Plotter!#REF!,0),1)</definedName>
    <definedName name="P04_Ktn">INDEX([1]Plotter!$BR$28:$BR$46,MATCH([1]Plotter!$X$22,[1]Plotter!#REF!,0),1):INDEX([1]Plotter!$BR$28:$BR$46,MATCH([1]Plotter!$AC$22,[1]Plotter!#REF!,0),1)</definedName>
    <definedName name="P04_Noe" localSheetId="2">INDEX([1]Plotter!$BS$28:$BS$46,MATCH([1]Plotter!$X$22,[1]Plotter!#REF!,0),1):INDEX([1]Plotter!$BS$28:$BS$46,MATCH([1]Plotter!$AC$22,[1]Plotter!#REF!,0),1)</definedName>
    <definedName name="P04_Noe" localSheetId="6">INDEX([1]Plotter!$BS$28:$BS$46,MATCH([1]Plotter!$X$22,[1]Plotter!#REF!,0),1):INDEX([1]Plotter!$BS$28:$BS$46,MATCH([1]Plotter!$AC$22,[1]Plotter!#REF!,0),1)</definedName>
    <definedName name="P04_Noe" localSheetId="7">INDEX([1]Plotter!$BS$28:$BS$46,MATCH([1]Plotter!$X$22,[1]Plotter!#REF!,0),1):INDEX([1]Plotter!$BS$28:$BS$46,MATCH([1]Plotter!$AC$22,[1]Plotter!#REF!,0),1)</definedName>
    <definedName name="P04_Noe">INDEX([1]Plotter!$BS$28:$BS$46,MATCH([1]Plotter!$X$22,[1]Plotter!#REF!,0),1):INDEX([1]Plotter!$BS$28:$BS$46,MATCH([1]Plotter!$AC$22,[1]Plotter!#REF!,0),1)</definedName>
    <definedName name="P04_Ooe" localSheetId="2">INDEX([1]Plotter!$BT$28:$BT$46,MATCH([1]Plotter!$X$22,[1]Plotter!#REF!,0),1):INDEX([1]Plotter!$BT$28:$BT$46,MATCH([1]Plotter!$AC$22,[1]Plotter!#REF!,0),1)</definedName>
    <definedName name="P04_Ooe" localSheetId="6">INDEX([1]Plotter!$BT$28:$BT$46,MATCH([1]Plotter!$X$22,[1]Plotter!#REF!,0),1):INDEX([1]Plotter!$BT$28:$BT$46,MATCH([1]Plotter!$AC$22,[1]Plotter!#REF!,0),1)</definedName>
    <definedName name="P04_Ooe" localSheetId="7">INDEX([1]Plotter!$BT$28:$BT$46,MATCH([1]Plotter!$X$22,[1]Plotter!#REF!,0),1):INDEX([1]Plotter!$BT$28:$BT$46,MATCH([1]Plotter!$AC$22,[1]Plotter!#REF!,0),1)</definedName>
    <definedName name="P04_Ooe">INDEX([1]Plotter!$BT$28:$BT$46,MATCH([1]Plotter!$X$22,[1]Plotter!#REF!,0),1):INDEX([1]Plotter!$BT$28:$BT$46,MATCH([1]Plotter!$AC$22,[1]Plotter!#REF!,0),1)</definedName>
    <definedName name="P04_Sbg" localSheetId="2">INDEX([1]Plotter!$BU$28:$BU$46,MATCH([1]Plotter!$X$22,[1]Plotter!#REF!,0),1):INDEX([1]Plotter!$BU$28:$BU$46,MATCH([1]Plotter!$AC$22,[1]Plotter!#REF!,0),1)</definedName>
    <definedName name="P04_Sbg" localSheetId="6">INDEX([1]Plotter!$BU$28:$BU$46,MATCH([1]Plotter!$X$22,[1]Plotter!#REF!,0),1):INDEX([1]Plotter!$BU$28:$BU$46,MATCH([1]Plotter!$AC$22,[1]Plotter!#REF!,0),1)</definedName>
    <definedName name="P04_Sbg" localSheetId="7">INDEX([1]Plotter!$BU$28:$BU$46,MATCH([1]Plotter!$X$22,[1]Plotter!#REF!,0),1):INDEX([1]Plotter!$BU$28:$BU$46,MATCH([1]Plotter!$AC$22,[1]Plotter!#REF!,0),1)</definedName>
    <definedName name="P04_Sbg">INDEX([1]Plotter!$BU$28:$BU$46,MATCH([1]Plotter!$X$22,[1]Plotter!#REF!,0),1):INDEX([1]Plotter!$BU$28:$BU$46,MATCH([1]Plotter!$AC$22,[1]Plotter!#REF!,0),1)</definedName>
    <definedName name="P04_Stk" localSheetId="2">INDEX([1]Plotter!$BV$28:$BV$46,MATCH([1]Plotter!$X$22,[1]Plotter!#REF!,0),1):INDEX([1]Plotter!$BV$28:$BV$46,MATCH([1]Plotter!$AC$22,[1]Plotter!#REF!,0),1)</definedName>
    <definedName name="P04_Stk" localSheetId="6">INDEX([1]Plotter!$BV$28:$BV$46,MATCH([1]Plotter!$X$22,[1]Plotter!#REF!,0),1):INDEX([1]Plotter!$BV$28:$BV$46,MATCH([1]Plotter!$AC$22,[1]Plotter!#REF!,0),1)</definedName>
    <definedName name="P04_Stk" localSheetId="7">INDEX([1]Plotter!$BV$28:$BV$46,MATCH([1]Plotter!$X$22,[1]Plotter!#REF!,0),1):INDEX([1]Plotter!$BV$28:$BV$46,MATCH([1]Plotter!$AC$22,[1]Plotter!#REF!,0),1)</definedName>
    <definedName name="P04_Stk">INDEX([1]Plotter!$BV$28:$BV$46,MATCH([1]Plotter!$X$22,[1]Plotter!#REF!,0),1):INDEX([1]Plotter!$BV$28:$BV$46,MATCH([1]Plotter!$AC$22,[1]Plotter!#REF!,0),1)</definedName>
    <definedName name="P04_Tir" localSheetId="2">INDEX([1]Plotter!$BW$28:$BW$46,MATCH([1]Plotter!$X$22,[1]Plotter!#REF!,0),1):INDEX([1]Plotter!$BW$28:$BW$46,MATCH([1]Plotter!$AC$22,[1]Plotter!#REF!,0),1)</definedName>
    <definedName name="P04_Tir" localSheetId="6">INDEX([1]Plotter!$BW$28:$BW$46,MATCH([1]Plotter!$X$22,[1]Plotter!#REF!,0),1):INDEX([1]Plotter!$BW$28:$BW$46,MATCH([1]Plotter!$AC$22,[1]Plotter!#REF!,0),1)</definedName>
    <definedName name="P04_Tir" localSheetId="7">INDEX([1]Plotter!$BW$28:$BW$46,MATCH([1]Plotter!$X$22,[1]Plotter!#REF!,0),1):INDEX([1]Plotter!$BW$28:$BW$46,MATCH([1]Plotter!$AC$22,[1]Plotter!#REF!,0),1)</definedName>
    <definedName name="P04_Tir">INDEX([1]Plotter!$BW$28:$BW$46,MATCH([1]Plotter!$X$22,[1]Plotter!#REF!,0),1):INDEX([1]Plotter!$BW$28:$BW$46,MATCH([1]Plotter!$AC$22,[1]Plotter!#REF!,0),1)</definedName>
    <definedName name="P04_Vbg" localSheetId="2">INDEX([1]Plotter!$BX$28:$BX$46,MATCH([1]Plotter!$X$22,[1]Plotter!#REF!,0),1):INDEX([1]Plotter!$BX$28:$BX$46,MATCH([1]Plotter!$AC$22,[1]Plotter!#REF!,0),1)</definedName>
    <definedName name="P04_Vbg" localSheetId="6">INDEX([1]Plotter!$BX$28:$BX$46,MATCH([1]Plotter!$X$22,[1]Plotter!#REF!,0),1):INDEX([1]Plotter!$BX$28:$BX$46,MATCH([1]Plotter!$AC$22,[1]Plotter!#REF!,0),1)</definedName>
    <definedName name="P04_Vbg" localSheetId="7">INDEX([1]Plotter!$BX$28:$BX$46,MATCH([1]Plotter!$X$22,[1]Plotter!#REF!,0),1):INDEX([1]Plotter!$BX$28:$BX$46,MATCH([1]Plotter!$AC$22,[1]Plotter!#REF!,0),1)</definedName>
    <definedName name="P04_Vbg">INDEX([1]Plotter!$BX$28:$BX$46,MATCH([1]Plotter!$X$22,[1]Plotter!#REF!,0),1):INDEX([1]Plotter!$BX$28:$BX$46,MATCH([1]Plotter!$AC$22,[1]Plotter!#REF!,0),1)</definedName>
    <definedName name="P04_Wie" localSheetId="2">INDEX([1]Plotter!$BY$28:$BY$46,MATCH([1]Plotter!$X$22,[1]Plotter!#REF!,0),1):INDEX([1]Plotter!$BY$28:$BY$46,MATCH([1]Plotter!$AC$22,[1]Plotter!#REF!,0),1)</definedName>
    <definedName name="P04_Wie" localSheetId="6">INDEX([1]Plotter!$BY$28:$BY$46,MATCH([1]Plotter!$X$22,[1]Plotter!#REF!,0),1):INDEX([1]Plotter!$BY$28:$BY$46,MATCH([1]Plotter!$AC$22,[1]Plotter!#REF!,0),1)</definedName>
    <definedName name="P04_Wie" localSheetId="7">INDEX([1]Plotter!$BY$28:$BY$46,MATCH([1]Plotter!$X$22,[1]Plotter!#REF!,0),1):INDEX([1]Plotter!$BY$28:$BY$46,MATCH([1]Plotter!$AC$22,[1]Plotter!#REF!,0),1)</definedName>
    <definedName name="P04_Wie">INDEX([1]Plotter!$BY$28:$BY$46,MATCH([1]Plotter!$X$22,[1]Plotter!#REF!,0),1):INDEX([1]Plotter!$BY$28:$BY$46,MATCH([1]Plotter!$AC$22,[1]Plotter!#REF!,0),1)</definedName>
    <definedName name="TAB_KTN" localSheetId="2">[2]AUSWERTUNG!#REF!</definedName>
    <definedName name="TAB_KTN" localSheetId="6">[2]AUSWERTUNG!#REF!</definedName>
    <definedName name="TAB_KTN" localSheetId="7">[2]AUSWERTUNG!#REF!</definedName>
    <definedName name="TAB_KTN">[2]AUSWERTUNG!#REF!</definedName>
    <definedName name="TAB_KTN_A1" localSheetId="2">[2]AUSWERTUNG!#REF!</definedName>
    <definedName name="TAB_KTN_A1" localSheetId="6">[2]AUSWERTUNG!#REF!</definedName>
    <definedName name="TAB_KTN_A1" localSheetId="7">[2]AUSWERTUNG!#REF!</definedName>
    <definedName name="TAB_KTN_A1">[2]AUSWERTUNG!#REF!</definedName>
    <definedName name="TAB_W" localSheetId="2">[2]AUSWERTUNG!#REF!</definedName>
    <definedName name="TAB_W" localSheetId="6">[2]AUSWERTUNG!#REF!</definedName>
    <definedName name="TAB_W" localSheetId="7">[2]AUSWERTUNG!#REF!</definedName>
    <definedName name="TAB_W">[2]AUSWERTUNG!#REF!</definedName>
    <definedName name="Umrechnungsfaktor" localSheetId="2">#REF!</definedName>
    <definedName name="Umrechnungsfaktor" localSheetId="6">#REF!</definedName>
    <definedName name="Umrechnungsfaktor" localSheetId="7">#REF!</definedName>
    <definedName name="Umrechnungsfaktor">#REF!</definedName>
    <definedName name="ZEILEN_NR_BAgg_01" localSheetId="2">[1]ErnRL!#REF!</definedName>
    <definedName name="ZEILEN_NR_BAgg_01" localSheetId="6">[1]ErnRL!#REF!</definedName>
    <definedName name="ZEILEN_NR_BAgg_01" localSheetId="7">[1]ErnRL!#REF!</definedName>
    <definedName name="ZEILEN_NR_BAgg_01">[1]ErnRL!#REF!</definedName>
    <definedName name="ZEILEN_NR_BAgg_02" localSheetId="2">[1]ErnRL!#REF!</definedName>
    <definedName name="ZEILEN_NR_BAgg_02" localSheetId="6">[1]ErnRL!#REF!</definedName>
    <definedName name="ZEILEN_NR_BAgg_02" localSheetId="7">[1]ErnRL!#REF!</definedName>
    <definedName name="ZEILEN_NR_BAgg_02">[1]ErnRL!#REF!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1258" i="1" l="1"/>
  <c r="BH1259" i="1" s="1"/>
  <c r="BH1260" i="1" s="1"/>
  <c r="BH1261" i="1" s="1"/>
  <c r="BH1262" i="1" s="1"/>
  <c r="BH1263" i="1" s="1"/>
  <c r="BH1264" i="1" s="1"/>
  <c r="BH1265" i="1" s="1"/>
  <c r="BH1266" i="1" s="1"/>
  <c r="BH1267" i="1" s="1"/>
  <c r="BH1268" i="1" s="1"/>
  <c r="BH1269" i="1" s="1"/>
  <c r="BH1270" i="1" s="1"/>
  <c r="BH1271" i="1" s="1"/>
  <c r="BH1272" i="1" s="1"/>
  <c r="BH1273" i="1" s="1"/>
  <c r="BH1274" i="1" s="1"/>
  <c r="BI1258" i="1"/>
  <c r="BJ1258" i="1"/>
  <c r="BK1258" i="1"/>
  <c r="BL1258" i="1"/>
  <c r="BM1258" i="1"/>
  <c r="BN1258" i="1"/>
  <c r="BO1258" i="1"/>
  <c r="BI1259" i="1"/>
  <c r="BJ1259" i="1"/>
  <c r="BK1259" i="1"/>
  <c r="BL1259" i="1"/>
  <c r="BM1259" i="1"/>
  <c r="BN1259" i="1"/>
  <c r="BO1259" i="1"/>
  <c r="BI1260" i="1"/>
  <c r="BJ1260" i="1"/>
  <c r="BK1260" i="1"/>
  <c r="BL1260" i="1"/>
  <c r="BM1260" i="1"/>
  <c r="BN1260" i="1"/>
  <c r="BO1260" i="1"/>
  <c r="BO1261" i="1" s="1"/>
  <c r="BO1262" i="1" s="1"/>
  <c r="BO1263" i="1" s="1"/>
  <c r="BO1264" i="1" s="1"/>
  <c r="BO1265" i="1" s="1"/>
  <c r="BO1266" i="1" s="1"/>
  <c r="BO1267" i="1" s="1"/>
  <c r="BO1268" i="1" s="1"/>
  <c r="BO1269" i="1" s="1"/>
  <c r="BO1270" i="1" s="1"/>
  <c r="BO1271" i="1" s="1"/>
  <c r="BO1272" i="1" s="1"/>
  <c r="BO1273" i="1" s="1"/>
  <c r="BO1274" i="1" s="1"/>
  <c r="BI1261" i="1"/>
  <c r="BI1262" i="1" s="1"/>
  <c r="BI1263" i="1" s="1"/>
  <c r="BI1264" i="1" s="1"/>
  <c r="BI1265" i="1" s="1"/>
  <c r="BI1266" i="1" s="1"/>
  <c r="BI1267" i="1" s="1"/>
  <c r="BI1268" i="1" s="1"/>
  <c r="BI1269" i="1" s="1"/>
  <c r="BI1270" i="1" s="1"/>
  <c r="BI1271" i="1" s="1"/>
  <c r="BI1272" i="1" s="1"/>
  <c r="BI1273" i="1" s="1"/>
  <c r="BI1274" i="1" s="1"/>
  <c r="BJ1261" i="1"/>
  <c r="BK1261" i="1"/>
  <c r="BK1262" i="1" s="1"/>
  <c r="BK1263" i="1" s="1"/>
  <c r="BK1264" i="1" s="1"/>
  <c r="BK1265" i="1" s="1"/>
  <c r="BK1266" i="1" s="1"/>
  <c r="BK1267" i="1" s="1"/>
  <c r="BK1268" i="1" s="1"/>
  <c r="BK1269" i="1" s="1"/>
  <c r="BK1270" i="1" s="1"/>
  <c r="BK1271" i="1" s="1"/>
  <c r="BK1272" i="1" s="1"/>
  <c r="BK1273" i="1" s="1"/>
  <c r="BK1274" i="1" s="1"/>
  <c r="BL1261" i="1"/>
  <c r="BL1262" i="1" s="1"/>
  <c r="BL1263" i="1" s="1"/>
  <c r="BL1264" i="1" s="1"/>
  <c r="BL1265" i="1" s="1"/>
  <c r="BL1266" i="1" s="1"/>
  <c r="BL1267" i="1" s="1"/>
  <c r="BL1268" i="1" s="1"/>
  <c r="BL1269" i="1" s="1"/>
  <c r="BL1270" i="1" s="1"/>
  <c r="BL1271" i="1" s="1"/>
  <c r="BL1272" i="1" s="1"/>
  <c r="BL1273" i="1" s="1"/>
  <c r="BL1274" i="1" s="1"/>
  <c r="BM1261" i="1"/>
  <c r="BM1262" i="1" s="1"/>
  <c r="BM1263" i="1" s="1"/>
  <c r="BM1264" i="1" s="1"/>
  <c r="BM1265" i="1" s="1"/>
  <c r="BM1266" i="1" s="1"/>
  <c r="BM1267" i="1" s="1"/>
  <c r="BM1268" i="1" s="1"/>
  <c r="BM1269" i="1" s="1"/>
  <c r="BM1270" i="1" s="1"/>
  <c r="BM1271" i="1" s="1"/>
  <c r="BM1272" i="1" s="1"/>
  <c r="BM1273" i="1" s="1"/>
  <c r="BM1274" i="1" s="1"/>
  <c r="BN1261" i="1"/>
  <c r="BN1262" i="1" s="1"/>
  <c r="BN1263" i="1" s="1"/>
  <c r="BN1264" i="1" s="1"/>
  <c r="BN1265" i="1" s="1"/>
  <c r="BN1266" i="1" s="1"/>
  <c r="BN1267" i="1" s="1"/>
  <c r="BN1268" i="1" s="1"/>
  <c r="BN1269" i="1" s="1"/>
  <c r="BN1270" i="1" s="1"/>
  <c r="BN1271" i="1" s="1"/>
  <c r="BN1272" i="1" s="1"/>
  <c r="BN1273" i="1" s="1"/>
  <c r="BN1274" i="1" s="1"/>
  <c r="BJ1262" i="1"/>
  <c r="BJ1263" i="1" s="1"/>
  <c r="BJ1264" i="1" s="1"/>
  <c r="BJ1265" i="1" s="1"/>
  <c r="BJ1266" i="1" s="1"/>
  <c r="BJ1267" i="1" s="1"/>
  <c r="BJ1268" i="1" s="1"/>
  <c r="BJ1269" i="1" s="1"/>
  <c r="BJ1270" i="1" s="1"/>
  <c r="BJ1271" i="1" s="1"/>
  <c r="BJ1272" i="1" s="1"/>
  <c r="BJ1273" i="1" s="1"/>
  <c r="BJ1274" i="1" s="1"/>
  <c r="BG1258" i="1"/>
  <c r="BG1259" i="1" s="1"/>
  <c r="BG1260" i="1" s="1"/>
  <c r="BG1261" i="1" s="1"/>
  <c r="BG1262" i="1" s="1"/>
  <c r="BG1263" i="1" s="1"/>
  <c r="BG1264" i="1" s="1"/>
  <c r="BG1265" i="1" s="1"/>
  <c r="BG1266" i="1" s="1"/>
  <c r="BG1267" i="1" s="1"/>
  <c r="BG1268" i="1" s="1"/>
  <c r="BG1269" i="1" s="1"/>
  <c r="BG1270" i="1" s="1"/>
  <c r="BG1271" i="1" s="1"/>
  <c r="BG1272" i="1" s="1"/>
  <c r="BG1273" i="1" s="1"/>
  <c r="BG1274" i="1" s="1"/>
  <c r="P4" i="11" l="1"/>
  <c r="Q4" i="11"/>
  <c r="R4" i="11"/>
  <c r="S4" i="11"/>
  <c r="T4" i="11"/>
  <c r="U4" i="11"/>
  <c r="V4" i="11"/>
  <c r="W4" i="11"/>
  <c r="P5" i="11"/>
  <c r="Q5" i="11"/>
  <c r="R5" i="11"/>
  <c r="S5" i="11"/>
  <c r="T5" i="11"/>
  <c r="U5" i="11"/>
  <c r="V5" i="11"/>
  <c r="W5" i="11"/>
  <c r="P6" i="11"/>
  <c r="Q6" i="11"/>
  <c r="R6" i="11"/>
  <c r="S6" i="11"/>
  <c r="T6" i="11"/>
  <c r="U6" i="11"/>
  <c r="V6" i="11"/>
  <c r="W6" i="11"/>
  <c r="P7" i="11"/>
  <c r="Q7" i="11"/>
  <c r="R7" i="11"/>
  <c r="S7" i="11"/>
  <c r="T7" i="11"/>
  <c r="U7" i="11"/>
  <c r="V7" i="11"/>
  <c r="W7" i="11"/>
  <c r="P8" i="11"/>
  <c r="Q8" i="11"/>
  <c r="R8" i="11"/>
  <c r="S8" i="11"/>
  <c r="T8" i="11"/>
  <c r="U8" i="11"/>
  <c r="V8" i="11"/>
  <c r="W8" i="11"/>
  <c r="P9" i="11"/>
  <c r="Q9" i="11"/>
  <c r="R9" i="11"/>
  <c r="S9" i="11"/>
  <c r="T9" i="11"/>
  <c r="U9" i="11"/>
  <c r="V9" i="11"/>
  <c r="W9" i="11"/>
  <c r="P10" i="11"/>
  <c r="Q10" i="11"/>
  <c r="R10" i="11"/>
  <c r="S10" i="11"/>
  <c r="T10" i="11"/>
  <c r="U10" i="11"/>
  <c r="V10" i="11"/>
  <c r="W10" i="11"/>
  <c r="O5" i="11"/>
  <c r="O6" i="11"/>
  <c r="O7" i="11"/>
  <c r="O8" i="11"/>
  <c r="O9" i="11"/>
  <c r="O10" i="11"/>
  <c r="O4" i="11"/>
  <c r="W35" i="11" l="1"/>
  <c r="V35" i="11"/>
  <c r="U35" i="11"/>
  <c r="T35" i="11"/>
  <c r="S35" i="11"/>
  <c r="R35" i="11"/>
  <c r="Q35" i="11"/>
  <c r="P35" i="11"/>
  <c r="O35" i="11"/>
  <c r="W30" i="11"/>
  <c r="V30" i="11"/>
  <c r="U30" i="11"/>
  <c r="T30" i="11"/>
  <c r="S30" i="11"/>
  <c r="R30" i="11"/>
  <c r="Q30" i="11"/>
  <c r="P30" i="11"/>
  <c r="O30" i="11"/>
  <c r="W24" i="11"/>
  <c r="V24" i="11"/>
  <c r="U24" i="11"/>
  <c r="T24" i="11"/>
  <c r="S24" i="11"/>
  <c r="R24" i="11"/>
  <c r="Q24" i="11"/>
  <c r="P24" i="11"/>
  <c r="O24" i="11"/>
  <c r="AG1464" i="1"/>
  <c r="AR1464" i="1" s="1"/>
  <c r="AH1463" i="1"/>
  <c r="AS1463" i="1" s="1"/>
  <c r="AI1462" i="1"/>
  <c r="AT1462" i="1" s="1"/>
  <c r="AJ1461" i="1"/>
  <c r="AU1461" i="1" s="1"/>
  <c r="AK1460" i="1"/>
  <c r="AV1460" i="1" s="1"/>
  <c r="AL1459" i="1"/>
  <c r="AW1459" i="1" s="1"/>
  <c r="AM1458" i="1"/>
  <c r="AX1458" i="1" s="1"/>
  <c r="AN1457" i="1"/>
  <c r="AY1457" i="1" s="1"/>
  <c r="AF1457" i="1"/>
  <c r="AQ1457" i="1" s="1"/>
  <c r="AG1456" i="1"/>
  <c r="AR1456" i="1" s="1"/>
  <c r="AI1454" i="1"/>
  <c r="AT1454" i="1" s="1"/>
  <c r="AJ1453" i="1"/>
  <c r="AU1453" i="1" s="1"/>
  <c r="AK1452" i="1"/>
  <c r="AV1452" i="1" s="1"/>
  <c r="AL1451" i="1"/>
  <c r="AW1451" i="1" s="1"/>
  <c r="AM1450" i="1"/>
  <c r="AX1450" i="1" s="1"/>
  <c r="AN1449" i="1"/>
  <c r="AY1449" i="1" s="1"/>
  <c r="AF1449" i="1"/>
  <c r="AQ1449" i="1" s="1"/>
  <c r="AG1448" i="1"/>
  <c r="AR1448" i="1" s="1"/>
  <c r="AH1447" i="1"/>
  <c r="AS1447" i="1" s="1"/>
  <c r="AN1464" i="1"/>
  <c r="AY1464" i="1" s="1"/>
  <c r="AM1464" i="1"/>
  <c r="AX1464" i="1" s="1"/>
  <c r="AL1464" i="1"/>
  <c r="AW1464" i="1" s="1"/>
  <c r="AK1464" i="1"/>
  <c r="AV1464" i="1" s="1"/>
  <c r="AJ1464" i="1"/>
  <c r="AU1464" i="1" s="1"/>
  <c r="AI1464" i="1"/>
  <c r="AT1464" i="1" s="1"/>
  <c r="AH1464" i="1"/>
  <c r="AS1464" i="1" s="1"/>
  <c r="AF1464" i="1"/>
  <c r="AQ1464" i="1" s="1"/>
  <c r="P1464" i="1"/>
  <c r="Q1464" i="1" s="1"/>
  <c r="AN1463" i="1"/>
  <c r="AY1463" i="1" s="1"/>
  <c r="AM1463" i="1"/>
  <c r="AX1463" i="1" s="1"/>
  <c r="AL1463" i="1"/>
  <c r="AW1463" i="1" s="1"/>
  <c r="AK1463" i="1"/>
  <c r="AV1463" i="1" s="1"/>
  <c r="AJ1463" i="1"/>
  <c r="AU1463" i="1" s="1"/>
  <c r="AI1463" i="1"/>
  <c r="AT1463" i="1" s="1"/>
  <c r="AG1463" i="1"/>
  <c r="AR1463" i="1" s="1"/>
  <c r="AF1463" i="1"/>
  <c r="AQ1463" i="1" s="1"/>
  <c r="P1463" i="1"/>
  <c r="Q1463" i="1" s="1"/>
  <c r="AN1462" i="1"/>
  <c r="AY1462" i="1" s="1"/>
  <c r="AM1462" i="1"/>
  <c r="AX1462" i="1" s="1"/>
  <c r="AL1462" i="1"/>
  <c r="AW1462" i="1" s="1"/>
  <c r="AK1462" i="1"/>
  <c r="AV1462" i="1" s="1"/>
  <c r="AJ1462" i="1"/>
  <c r="AU1462" i="1" s="1"/>
  <c r="AH1462" i="1"/>
  <c r="AS1462" i="1" s="1"/>
  <c r="AG1462" i="1"/>
  <c r="AR1462" i="1" s="1"/>
  <c r="AF1462" i="1"/>
  <c r="AQ1462" i="1" s="1"/>
  <c r="P1462" i="1"/>
  <c r="Q1462" i="1" s="1"/>
  <c r="AN1461" i="1"/>
  <c r="AY1461" i="1" s="1"/>
  <c r="AM1461" i="1"/>
  <c r="AX1461" i="1" s="1"/>
  <c r="AL1461" i="1"/>
  <c r="AW1461" i="1" s="1"/>
  <c r="AK1461" i="1"/>
  <c r="AV1461" i="1" s="1"/>
  <c r="AI1461" i="1"/>
  <c r="AT1461" i="1" s="1"/>
  <c r="AH1461" i="1"/>
  <c r="AS1461" i="1" s="1"/>
  <c r="AG1461" i="1"/>
  <c r="AR1461" i="1" s="1"/>
  <c r="AF1461" i="1"/>
  <c r="AQ1461" i="1" s="1"/>
  <c r="P1461" i="1"/>
  <c r="Q1461" i="1" s="1"/>
  <c r="AN1460" i="1"/>
  <c r="AY1460" i="1" s="1"/>
  <c r="AM1460" i="1"/>
  <c r="AX1460" i="1" s="1"/>
  <c r="AL1460" i="1"/>
  <c r="AW1460" i="1" s="1"/>
  <c r="AJ1460" i="1"/>
  <c r="AU1460" i="1" s="1"/>
  <c r="AI1460" i="1"/>
  <c r="AT1460" i="1" s="1"/>
  <c r="AH1460" i="1"/>
  <c r="AS1460" i="1" s="1"/>
  <c r="AG1460" i="1"/>
  <c r="AR1460" i="1" s="1"/>
  <c r="AF1460" i="1"/>
  <c r="AQ1460" i="1" s="1"/>
  <c r="P1460" i="1"/>
  <c r="Q1460" i="1" s="1"/>
  <c r="AN1459" i="1"/>
  <c r="AY1459" i="1" s="1"/>
  <c r="AM1459" i="1"/>
  <c r="AX1459" i="1" s="1"/>
  <c r="AK1459" i="1"/>
  <c r="AV1459" i="1" s="1"/>
  <c r="AJ1459" i="1"/>
  <c r="AU1459" i="1" s="1"/>
  <c r="AI1459" i="1"/>
  <c r="AT1459" i="1" s="1"/>
  <c r="AH1459" i="1"/>
  <c r="AS1459" i="1" s="1"/>
  <c r="AG1459" i="1"/>
  <c r="AR1459" i="1" s="1"/>
  <c r="AF1459" i="1"/>
  <c r="AQ1459" i="1" s="1"/>
  <c r="P1459" i="1"/>
  <c r="Q1459" i="1" s="1"/>
  <c r="AN1458" i="1"/>
  <c r="AY1458" i="1" s="1"/>
  <c r="AL1458" i="1"/>
  <c r="AW1458" i="1" s="1"/>
  <c r="AK1458" i="1"/>
  <c r="AV1458" i="1" s="1"/>
  <c r="AJ1458" i="1"/>
  <c r="AU1458" i="1" s="1"/>
  <c r="AI1458" i="1"/>
  <c r="AT1458" i="1" s="1"/>
  <c r="AH1458" i="1"/>
  <c r="AS1458" i="1" s="1"/>
  <c r="AG1458" i="1"/>
  <c r="AR1458" i="1" s="1"/>
  <c r="AF1458" i="1"/>
  <c r="AQ1458" i="1" s="1"/>
  <c r="P1458" i="1"/>
  <c r="Q1458" i="1" s="1"/>
  <c r="AM1457" i="1"/>
  <c r="AX1457" i="1" s="1"/>
  <c r="AL1457" i="1"/>
  <c r="AW1457" i="1" s="1"/>
  <c r="AK1457" i="1"/>
  <c r="AV1457" i="1" s="1"/>
  <c r="AJ1457" i="1"/>
  <c r="AU1457" i="1" s="1"/>
  <c r="AI1457" i="1"/>
  <c r="AT1457" i="1" s="1"/>
  <c r="AH1457" i="1"/>
  <c r="AS1457" i="1" s="1"/>
  <c r="AG1457" i="1"/>
  <c r="AR1457" i="1" s="1"/>
  <c r="P1457" i="1"/>
  <c r="Q1457" i="1" s="1"/>
  <c r="AN1456" i="1"/>
  <c r="AY1456" i="1" s="1"/>
  <c r="AM1456" i="1"/>
  <c r="AX1456" i="1" s="1"/>
  <c r="AL1456" i="1"/>
  <c r="AW1456" i="1" s="1"/>
  <c r="AK1456" i="1"/>
  <c r="AV1456" i="1" s="1"/>
  <c r="AJ1456" i="1"/>
  <c r="AU1456" i="1" s="1"/>
  <c r="AI1456" i="1"/>
  <c r="AT1456" i="1" s="1"/>
  <c r="AH1456" i="1"/>
  <c r="AS1456" i="1" s="1"/>
  <c r="AF1456" i="1"/>
  <c r="AQ1456" i="1" s="1"/>
  <c r="P1456" i="1"/>
  <c r="Q1456" i="1" s="1"/>
  <c r="AN1455" i="1"/>
  <c r="AY1455" i="1" s="1"/>
  <c r="AM1455" i="1"/>
  <c r="AX1455" i="1" s="1"/>
  <c r="AL1455" i="1"/>
  <c r="AW1455" i="1" s="1"/>
  <c r="AK1455" i="1"/>
  <c r="AV1455" i="1" s="1"/>
  <c r="AJ1455" i="1"/>
  <c r="AU1455" i="1" s="1"/>
  <c r="AI1455" i="1"/>
  <c r="AT1455" i="1" s="1"/>
  <c r="AH1455" i="1"/>
  <c r="AS1455" i="1" s="1"/>
  <c r="AG1455" i="1"/>
  <c r="AR1455" i="1" s="1"/>
  <c r="AF1455" i="1"/>
  <c r="AQ1455" i="1" s="1"/>
  <c r="P1455" i="1"/>
  <c r="Q1455" i="1" s="1"/>
  <c r="AN1454" i="1"/>
  <c r="AY1454" i="1" s="1"/>
  <c r="AM1454" i="1"/>
  <c r="AX1454" i="1" s="1"/>
  <c r="AL1454" i="1"/>
  <c r="AW1454" i="1" s="1"/>
  <c r="AK1454" i="1"/>
  <c r="AV1454" i="1" s="1"/>
  <c r="AJ1454" i="1"/>
  <c r="AU1454" i="1" s="1"/>
  <c r="AH1454" i="1"/>
  <c r="AS1454" i="1" s="1"/>
  <c r="AG1454" i="1"/>
  <c r="AR1454" i="1" s="1"/>
  <c r="AF1454" i="1"/>
  <c r="AQ1454" i="1" s="1"/>
  <c r="P1454" i="1"/>
  <c r="Q1454" i="1" s="1"/>
  <c r="AN1453" i="1"/>
  <c r="AY1453" i="1" s="1"/>
  <c r="AM1453" i="1"/>
  <c r="AX1453" i="1" s="1"/>
  <c r="AL1453" i="1"/>
  <c r="AW1453" i="1" s="1"/>
  <c r="AK1453" i="1"/>
  <c r="AV1453" i="1" s="1"/>
  <c r="AI1453" i="1"/>
  <c r="AT1453" i="1" s="1"/>
  <c r="AH1453" i="1"/>
  <c r="AS1453" i="1" s="1"/>
  <c r="AG1453" i="1"/>
  <c r="AR1453" i="1" s="1"/>
  <c r="AF1453" i="1"/>
  <c r="AQ1453" i="1" s="1"/>
  <c r="P1453" i="1"/>
  <c r="Q1453" i="1" s="1"/>
  <c r="AN1452" i="1"/>
  <c r="AY1452" i="1" s="1"/>
  <c r="AM1452" i="1"/>
  <c r="AX1452" i="1" s="1"/>
  <c r="AL1452" i="1"/>
  <c r="AW1452" i="1" s="1"/>
  <c r="AJ1452" i="1"/>
  <c r="AU1452" i="1" s="1"/>
  <c r="AI1452" i="1"/>
  <c r="AT1452" i="1" s="1"/>
  <c r="AH1452" i="1"/>
  <c r="AS1452" i="1" s="1"/>
  <c r="AG1452" i="1"/>
  <c r="AR1452" i="1" s="1"/>
  <c r="AF1452" i="1"/>
  <c r="AQ1452" i="1" s="1"/>
  <c r="P1452" i="1"/>
  <c r="Q1452" i="1" s="1"/>
  <c r="AN1451" i="1"/>
  <c r="AY1451" i="1" s="1"/>
  <c r="AM1451" i="1"/>
  <c r="AX1451" i="1" s="1"/>
  <c r="AK1451" i="1"/>
  <c r="AV1451" i="1" s="1"/>
  <c r="AJ1451" i="1"/>
  <c r="AU1451" i="1" s="1"/>
  <c r="AI1451" i="1"/>
  <c r="AT1451" i="1" s="1"/>
  <c r="AH1451" i="1"/>
  <c r="AS1451" i="1" s="1"/>
  <c r="AG1451" i="1"/>
  <c r="AR1451" i="1" s="1"/>
  <c r="AF1451" i="1"/>
  <c r="AQ1451" i="1" s="1"/>
  <c r="P1451" i="1"/>
  <c r="Q1451" i="1" s="1"/>
  <c r="AN1450" i="1"/>
  <c r="AY1450" i="1" s="1"/>
  <c r="AL1450" i="1"/>
  <c r="AW1450" i="1" s="1"/>
  <c r="AK1450" i="1"/>
  <c r="AV1450" i="1" s="1"/>
  <c r="AJ1450" i="1"/>
  <c r="AU1450" i="1" s="1"/>
  <c r="AI1450" i="1"/>
  <c r="AT1450" i="1" s="1"/>
  <c r="AH1450" i="1"/>
  <c r="AS1450" i="1" s="1"/>
  <c r="AG1450" i="1"/>
  <c r="AR1450" i="1" s="1"/>
  <c r="AF1450" i="1"/>
  <c r="AQ1450" i="1" s="1"/>
  <c r="P1450" i="1"/>
  <c r="Q1450" i="1" s="1"/>
  <c r="AM1449" i="1"/>
  <c r="AX1449" i="1" s="1"/>
  <c r="AL1449" i="1"/>
  <c r="AW1449" i="1" s="1"/>
  <c r="AK1449" i="1"/>
  <c r="AV1449" i="1" s="1"/>
  <c r="AJ1449" i="1"/>
  <c r="AU1449" i="1" s="1"/>
  <c r="AI1449" i="1"/>
  <c r="AT1449" i="1" s="1"/>
  <c r="AH1449" i="1"/>
  <c r="AS1449" i="1" s="1"/>
  <c r="AG1449" i="1"/>
  <c r="AR1449" i="1" s="1"/>
  <c r="P1449" i="1"/>
  <c r="Q1449" i="1" s="1"/>
  <c r="AN1448" i="1"/>
  <c r="AY1448" i="1" s="1"/>
  <c r="AM1448" i="1"/>
  <c r="AX1448" i="1" s="1"/>
  <c r="AL1448" i="1"/>
  <c r="AW1448" i="1" s="1"/>
  <c r="AK1448" i="1"/>
  <c r="AV1448" i="1" s="1"/>
  <c r="AJ1448" i="1"/>
  <c r="AU1448" i="1" s="1"/>
  <c r="AI1448" i="1"/>
  <c r="AT1448" i="1" s="1"/>
  <c r="AH1448" i="1"/>
  <c r="AS1448" i="1" s="1"/>
  <c r="AF1448" i="1"/>
  <c r="AQ1448" i="1" s="1"/>
  <c r="P1448" i="1"/>
  <c r="Q1448" i="1" s="1"/>
  <c r="AN1447" i="1"/>
  <c r="AY1447" i="1" s="1"/>
  <c r="AM1447" i="1"/>
  <c r="AX1447" i="1" s="1"/>
  <c r="AL1447" i="1"/>
  <c r="AW1447" i="1" s="1"/>
  <c r="AK1447" i="1"/>
  <c r="AV1447" i="1" s="1"/>
  <c r="AJ1447" i="1"/>
  <c r="AU1447" i="1" s="1"/>
  <c r="AI1447" i="1"/>
  <c r="AT1447" i="1" s="1"/>
  <c r="AG1447" i="1"/>
  <c r="AR1447" i="1" s="1"/>
  <c r="AF1447" i="1"/>
  <c r="AQ1447" i="1" s="1"/>
  <c r="P1447" i="1"/>
  <c r="Q1447" i="1" s="1"/>
  <c r="AN1444" i="1"/>
  <c r="AM1444" i="1"/>
  <c r="AL1444" i="1"/>
  <c r="AK1444" i="1"/>
  <c r="AJ1444" i="1"/>
  <c r="AI1444" i="1"/>
  <c r="AH1444" i="1"/>
  <c r="AG1444" i="1"/>
  <c r="AF1444" i="1"/>
  <c r="AF1385" i="1"/>
  <c r="AQ1385" i="1" s="1"/>
  <c r="AG1385" i="1"/>
  <c r="AR1385" i="1" s="1"/>
  <c r="AH1385" i="1"/>
  <c r="AS1385" i="1" s="1"/>
  <c r="AI1385" i="1"/>
  <c r="AT1385" i="1" s="1"/>
  <c r="AJ1385" i="1"/>
  <c r="AK1385" i="1"/>
  <c r="AV1385" i="1" s="1"/>
  <c r="AL1385" i="1"/>
  <c r="AW1385" i="1" s="1"/>
  <c r="AM1385" i="1"/>
  <c r="AX1385" i="1" s="1"/>
  <c r="AN1385" i="1"/>
  <c r="AY1385" i="1" s="1"/>
  <c r="AF1386" i="1"/>
  <c r="AQ1386" i="1" s="1"/>
  <c r="AG1386" i="1"/>
  <c r="AR1386" i="1" s="1"/>
  <c r="AH1386" i="1"/>
  <c r="AS1386" i="1" s="1"/>
  <c r="AI1386" i="1"/>
  <c r="AT1386" i="1" s="1"/>
  <c r="AJ1386" i="1"/>
  <c r="AU1386" i="1" s="1"/>
  <c r="AK1386" i="1"/>
  <c r="AV1386" i="1" s="1"/>
  <c r="AL1386" i="1"/>
  <c r="AM1386" i="1"/>
  <c r="AX1386" i="1" s="1"/>
  <c r="AN1386" i="1"/>
  <c r="AY1386" i="1" s="1"/>
  <c r="AF1387" i="1"/>
  <c r="AQ1387" i="1" s="1"/>
  <c r="AG1387" i="1"/>
  <c r="AR1387" i="1" s="1"/>
  <c r="AH1387" i="1"/>
  <c r="AS1387" i="1" s="1"/>
  <c r="AI1387" i="1"/>
  <c r="AT1387" i="1" s="1"/>
  <c r="AJ1387" i="1"/>
  <c r="AU1387" i="1" s="1"/>
  <c r="AK1387" i="1"/>
  <c r="AV1387" i="1" s="1"/>
  <c r="AL1387" i="1"/>
  <c r="AW1387" i="1" s="1"/>
  <c r="AM1387" i="1"/>
  <c r="AX1387" i="1" s="1"/>
  <c r="AN1387" i="1"/>
  <c r="AY1387" i="1" s="1"/>
  <c r="AF1388" i="1"/>
  <c r="AQ1388" i="1" s="1"/>
  <c r="AG1388" i="1"/>
  <c r="AR1388" i="1" s="1"/>
  <c r="AH1388" i="1"/>
  <c r="AS1388" i="1" s="1"/>
  <c r="AI1388" i="1"/>
  <c r="AT1388" i="1" s="1"/>
  <c r="AJ1388" i="1"/>
  <c r="AU1388" i="1" s="1"/>
  <c r="AK1388" i="1"/>
  <c r="AV1388" i="1" s="1"/>
  <c r="AL1388" i="1"/>
  <c r="AW1388" i="1" s="1"/>
  <c r="AM1388" i="1"/>
  <c r="AX1388" i="1" s="1"/>
  <c r="AN1388" i="1"/>
  <c r="AY1388" i="1" s="1"/>
  <c r="AF1389" i="1"/>
  <c r="AQ1389" i="1" s="1"/>
  <c r="AG1389" i="1"/>
  <c r="AR1389" i="1" s="1"/>
  <c r="AH1389" i="1"/>
  <c r="AS1389" i="1" s="1"/>
  <c r="AI1389" i="1"/>
  <c r="AT1389" i="1" s="1"/>
  <c r="AJ1389" i="1"/>
  <c r="AK1389" i="1"/>
  <c r="AV1389" i="1" s="1"/>
  <c r="AL1389" i="1"/>
  <c r="AW1389" i="1" s="1"/>
  <c r="AM1389" i="1"/>
  <c r="AX1389" i="1" s="1"/>
  <c r="AN1389" i="1"/>
  <c r="AY1389" i="1" s="1"/>
  <c r="AF1390" i="1"/>
  <c r="AQ1390" i="1" s="1"/>
  <c r="AG1390" i="1"/>
  <c r="AR1390" i="1" s="1"/>
  <c r="AH1390" i="1"/>
  <c r="AI1390" i="1"/>
  <c r="AT1390" i="1" s="1"/>
  <c r="AJ1390" i="1"/>
  <c r="AU1390" i="1" s="1"/>
  <c r="AK1390" i="1"/>
  <c r="AV1390" i="1" s="1"/>
  <c r="AL1390" i="1"/>
  <c r="AW1390" i="1" s="1"/>
  <c r="AM1390" i="1"/>
  <c r="AX1390" i="1" s="1"/>
  <c r="AN1390" i="1"/>
  <c r="AY1390" i="1" s="1"/>
  <c r="AF1391" i="1"/>
  <c r="AQ1391" i="1" s="1"/>
  <c r="AG1391" i="1"/>
  <c r="AR1391" i="1" s="1"/>
  <c r="AH1391" i="1"/>
  <c r="AS1391" i="1" s="1"/>
  <c r="AI1391" i="1"/>
  <c r="AT1391" i="1" s="1"/>
  <c r="AJ1391" i="1"/>
  <c r="AU1391" i="1" s="1"/>
  <c r="AK1391" i="1"/>
  <c r="AV1391" i="1" s="1"/>
  <c r="AL1391" i="1"/>
  <c r="AW1391" i="1" s="1"/>
  <c r="AM1391" i="1"/>
  <c r="AX1391" i="1" s="1"/>
  <c r="AN1391" i="1"/>
  <c r="AY1391" i="1" s="1"/>
  <c r="AF1392" i="1"/>
  <c r="AQ1392" i="1" s="1"/>
  <c r="AG1392" i="1"/>
  <c r="AR1392" i="1" s="1"/>
  <c r="AH1392" i="1"/>
  <c r="AS1392" i="1" s="1"/>
  <c r="AI1392" i="1"/>
  <c r="AT1392" i="1" s="1"/>
  <c r="AJ1392" i="1"/>
  <c r="AU1392" i="1" s="1"/>
  <c r="AK1392" i="1"/>
  <c r="AL1392" i="1"/>
  <c r="AW1392" i="1" s="1"/>
  <c r="AM1392" i="1"/>
  <c r="AX1392" i="1" s="1"/>
  <c r="AN1392" i="1"/>
  <c r="AY1392" i="1" s="1"/>
  <c r="AF1393" i="1"/>
  <c r="AQ1393" i="1" s="1"/>
  <c r="AG1393" i="1"/>
  <c r="AR1393" i="1" s="1"/>
  <c r="AH1393" i="1"/>
  <c r="AS1393" i="1" s="1"/>
  <c r="AI1393" i="1"/>
  <c r="AT1393" i="1" s="1"/>
  <c r="AJ1393" i="1"/>
  <c r="AK1393" i="1"/>
  <c r="AV1393" i="1" s="1"/>
  <c r="AL1393" i="1"/>
  <c r="AW1393" i="1" s="1"/>
  <c r="AM1393" i="1"/>
  <c r="AX1393" i="1" s="1"/>
  <c r="AN1393" i="1"/>
  <c r="AY1393" i="1" s="1"/>
  <c r="AF1394" i="1"/>
  <c r="AQ1394" i="1" s="1"/>
  <c r="AG1394" i="1"/>
  <c r="AR1394" i="1" s="1"/>
  <c r="AH1394" i="1"/>
  <c r="AS1394" i="1" s="1"/>
  <c r="AI1394" i="1"/>
  <c r="AJ1394" i="1"/>
  <c r="AU1394" i="1" s="1"/>
  <c r="AK1394" i="1"/>
  <c r="AV1394" i="1" s="1"/>
  <c r="AL1394" i="1"/>
  <c r="AW1394" i="1" s="1"/>
  <c r="AM1394" i="1"/>
  <c r="AX1394" i="1" s="1"/>
  <c r="AN1394" i="1"/>
  <c r="AY1394" i="1" s="1"/>
  <c r="AF1395" i="1"/>
  <c r="AQ1395" i="1" s="1"/>
  <c r="AG1395" i="1"/>
  <c r="AR1395" i="1" s="1"/>
  <c r="AH1395" i="1"/>
  <c r="AS1395" i="1" s="1"/>
  <c r="AI1395" i="1"/>
  <c r="AT1395" i="1" s="1"/>
  <c r="AJ1395" i="1"/>
  <c r="AU1395" i="1" s="1"/>
  <c r="AK1395" i="1"/>
  <c r="AV1395" i="1" s="1"/>
  <c r="AL1395" i="1"/>
  <c r="AW1395" i="1" s="1"/>
  <c r="AM1395" i="1"/>
  <c r="AX1395" i="1" s="1"/>
  <c r="AN1395" i="1"/>
  <c r="AY1395" i="1" s="1"/>
  <c r="AF1396" i="1"/>
  <c r="AQ1396" i="1" s="1"/>
  <c r="AG1396" i="1"/>
  <c r="AH1396" i="1"/>
  <c r="AS1396" i="1" s="1"/>
  <c r="AI1396" i="1"/>
  <c r="AT1396" i="1" s="1"/>
  <c r="AJ1396" i="1"/>
  <c r="AU1396" i="1" s="1"/>
  <c r="AK1396" i="1"/>
  <c r="AV1396" i="1" s="1"/>
  <c r="AL1396" i="1"/>
  <c r="AW1396" i="1" s="1"/>
  <c r="AM1396" i="1"/>
  <c r="AX1396" i="1" s="1"/>
  <c r="AN1396" i="1"/>
  <c r="AY1396" i="1" s="1"/>
  <c r="AF1397" i="1"/>
  <c r="AQ1397" i="1" s="1"/>
  <c r="AG1397" i="1"/>
  <c r="AR1397" i="1" s="1"/>
  <c r="AH1397" i="1"/>
  <c r="AS1397" i="1" s="1"/>
  <c r="AI1397" i="1"/>
  <c r="AT1397" i="1" s="1"/>
  <c r="AJ1397" i="1"/>
  <c r="AU1397" i="1" s="1"/>
  <c r="AK1397" i="1"/>
  <c r="AV1397" i="1" s="1"/>
  <c r="AL1397" i="1"/>
  <c r="AW1397" i="1" s="1"/>
  <c r="AM1397" i="1"/>
  <c r="AX1397" i="1" s="1"/>
  <c r="AN1397" i="1"/>
  <c r="AY1397" i="1" s="1"/>
  <c r="AF1398" i="1"/>
  <c r="AQ1398" i="1" s="1"/>
  <c r="AG1398" i="1"/>
  <c r="AR1398" i="1" s="1"/>
  <c r="AH1398" i="1"/>
  <c r="AS1398" i="1" s="1"/>
  <c r="AI1398" i="1"/>
  <c r="AT1398" i="1" s="1"/>
  <c r="AJ1398" i="1"/>
  <c r="AK1398" i="1"/>
  <c r="AV1398" i="1" s="1"/>
  <c r="AL1398" i="1"/>
  <c r="AW1398" i="1" s="1"/>
  <c r="AM1398" i="1"/>
  <c r="AN1398" i="1"/>
  <c r="AY1398" i="1" s="1"/>
  <c r="AF1399" i="1"/>
  <c r="AQ1399" i="1" s="1"/>
  <c r="AG1399" i="1"/>
  <c r="AR1399" i="1" s="1"/>
  <c r="AH1399" i="1"/>
  <c r="AS1399" i="1" s="1"/>
  <c r="AI1399" i="1"/>
  <c r="AT1399" i="1" s="1"/>
  <c r="AJ1399" i="1"/>
  <c r="AU1399" i="1" s="1"/>
  <c r="AK1399" i="1"/>
  <c r="AV1399" i="1" s="1"/>
  <c r="AL1399" i="1"/>
  <c r="AW1399" i="1" s="1"/>
  <c r="AM1399" i="1"/>
  <c r="AX1399" i="1" s="1"/>
  <c r="AN1399" i="1"/>
  <c r="AY1399" i="1" s="1"/>
  <c r="AF1400" i="1"/>
  <c r="AQ1400" i="1" s="1"/>
  <c r="AG1400" i="1"/>
  <c r="AR1400" i="1" s="1"/>
  <c r="AH1400" i="1"/>
  <c r="AS1400" i="1" s="1"/>
  <c r="AI1400" i="1"/>
  <c r="AT1400" i="1" s="1"/>
  <c r="AJ1400" i="1"/>
  <c r="AU1400" i="1" s="1"/>
  <c r="AK1400" i="1"/>
  <c r="AV1400" i="1" s="1"/>
  <c r="AL1400" i="1"/>
  <c r="AW1400" i="1" s="1"/>
  <c r="AM1400" i="1"/>
  <c r="AX1400" i="1" s="1"/>
  <c r="AN1400" i="1"/>
  <c r="AY1400" i="1" s="1"/>
  <c r="AF1401" i="1"/>
  <c r="AQ1401" i="1" s="1"/>
  <c r="AG1401" i="1"/>
  <c r="AR1401" i="1" s="1"/>
  <c r="AH1401" i="1"/>
  <c r="AI1401" i="1"/>
  <c r="AT1401" i="1" s="1"/>
  <c r="AJ1401" i="1"/>
  <c r="AU1401" i="1" s="1"/>
  <c r="AK1401" i="1"/>
  <c r="AV1401" i="1" s="1"/>
  <c r="AL1401" i="1"/>
  <c r="AW1401" i="1" s="1"/>
  <c r="AM1401" i="1"/>
  <c r="AX1401" i="1" s="1"/>
  <c r="AN1401" i="1"/>
  <c r="AY1401" i="1" s="1"/>
  <c r="AG1384" i="1"/>
  <c r="AR1384" i="1" s="1"/>
  <c r="AH1384" i="1"/>
  <c r="AS1384" i="1" s="1"/>
  <c r="AI1384" i="1"/>
  <c r="AT1384" i="1" s="1"/>
  <c r="AJ1384" i="1"/>
  <c r="AU1384" i="1" s="1"/>
  <c r="AK1384" i="1"/>
  <c r="AV1384" i="1" s="1"/>
  <c r="AL1384" i="1"/>
  <c r="AW1384" i="1" s="1"/>
  <c r="AM1384" i="1"/>
  <c r="AX1384" i="1" s="1"/>
  <c r="AN1384" i="1"/>
  <c r="AY1384" i="1" s="1"/>
  <c r="AF1384" i="1"/>
  <c r="AQ1384" i="1" s="1"/>
  <c r="AS1401" i="1"/>
  <c r="P1401" i="1"/>
  <c r="Q1401" i="1" s="1"/>
  <c r="P1400" i="1"/>
  <c r="Q1400" i="1" s="1"/>
  <c r="P1399" i="1"/>
  <c r="Q1399" i="1" s="1"/>
  <c r="AX1398" i="1"/>
  <c r="AU1398" i="1"/>
  <c r="P1398" i="1"/>
  <c r="Q1398" i="1" s="1"/>
  <c r="P1397" i="1"/>
  <c r="Q1397" i="1" s="1"/>
  <c r="AR1396" i="1"/>
  <c r="P1396" i="1"/>
  <c r="Q1396" i="1" s="1"/>
  <c r="P1395" i="1"/>
  <c r="Q1395" i="1" s="1"/>
  <c r="AT1394" i="1"/>
  <c r="P1394" i="1"/>
  <c r="Q1394" i="1" s="1"/>
  <c r="AU1393" i="1"/>
  <c r="P1393" i="1"/>
  <c r="Q1393" i="1" s="1"/>
  <c r="AV1392" i="1"/>
  <c r="P1392" i="1"/>
  <c r="Q1392" i="1" s="1"/>
  <c r="P1391" i="1"/>
  <c r="Q1391" i="1" s="1"/>
  <c r="AS1390" i="1"/>
  <c r="P1390" i="1"/>
  <c r="Q1390" i="1" s="1"/>
  <c r="AU1389" i="1"/>
  <c r="P1389" i="1"/>
  <c r="Q1389" i="1" s="1"/>
  <c r="P1388" i="1"/>
  <c r="Q1388" i="1" s="1"/>
  <c r="P1387" i="1"/>
  <c r="Q1387" i="1" s="1"/>
  <c r="AW1386" i="1"/>
  <c r="P1386" i="1"/>
  <c r="Q1386" i="1" s="1"/>
  <c r="AU1385" i="1"/>
  <c r="P1385" i="1"/>
  <c r="Q1385" i="1" s="1"/>
  <c r="P1384" i="1"/>
  <c r="Q1384" i="1" s="1"/>
  <c r="AN1381" i="1"/>
  <c r="AM1381" i="1"/>
  <c r="AL1381" i="1"/>
  <c r="AK1381" i="1"/>
  <c r="AJ1381" i="1"/>
  <c r="AI1381" i="1"/>
  <c r="AH1381" i="1"/>
  <c r="AG1381" i="1"/>
  <c r="AF1381" i="1"/>
  <c r="AQ1318" i="1"/>
  <c r="AR1318" i="1"/>
  <c r="AS1318" i="1"/>
  <c r="AT1318" i="1"/>
  <c r="AU1318" i="1"/>
  <c r="AV1318" i="1"/>
  <c r="AW1318" i="1"/>
  <c r="AX1318" i="1"/>
  <c r="AP1318" i="1"/>
  <c r="AP1322" i="1"/>
  <c r="AQ1322" i="1"/>
  <c r="AR1322" i="1"/>
  <c r="AS1322" i="1"/>
  <c r="AT1322" i="1"/>
  <c r="AU1322" i="1"/>
  <c r="AV1322" i="1"/>
  <c r="AW1322" i="1"/>
  <c r="AX1322" i="1"/>
  <c r="AP1323" i="1"/>
  <c r="AQ1323" i="1"/>
  <c r="AR1323" i="1"/>
  <c r="AS1323" i="1"/>
  <c r="AT1323" i="1"/>
  <c r="AU1323" i="1"/>
  <c r="AV1323" i="1"/>
  <c r="AW1323" i="1"/>
  <c r="AX1323" i="1"/>
  <c r="AP1324" i="1"/>
  <c r="AQ1324" i="1"/>
  <c r="AR1324" i="1"/>
  <c r="AS1324" i="1"/>
  <c r="AT1324" i="1"/>
  <c r="AU1324" i="1"/>
  <c r="AV1324" i="1"/>
  <c r="AW1324" i="1"/>
  <c r="AX1324" i="1"/>
  <c r="AP1325" i="1"/>
  <c r="AQ1325" i="1"/>
  <c r="AR1325" i="1"/>
  <c r="AS1325" i="1"/>
  <c r="AT1325" i="1"/>
  <c r="AU1325" i="1"/>
  <c r="AV1325" i="1"/>
  <c r="AW1325" i="1"/>
  <c r="AX1325" i="1"/>
  <c r="AP1326" i="1"/>
  <c r="AQ1326" i="1"/>
  <c r="AR1326" i="1"/>
  <c r="AS1326" i="1"/>
  <c r="AT1326" i="1"/>
  <c r="AU1326" i="1"/>
  <c r="AV1326" i="1"/>
  <c r="AW1326" i="1"/>
  <c r="AX1326" i="1"/>
  <c r="AP1327" i="1"/>
  <c r="AQ1327" i="1"/>
  <c r="AR1327" i="1"/>
  <c r="AS1327" i="1"/>
  <c r="AT1327" i="1"/>
  <c r="AU1327" i="1"/>
  <c r="AV1327" i="1"/>
  <c r="AW1327" i="1"/>
  <c r="AX1327" i="1"/>
  <c r="AP1328" i="1"/>
  <c r="AQ1328" i="1"/>
  <c r="AR1328" i="1"/>
  <c r="AS1328" i="1"/>
  <c r="AT1328" i="1"/>
  <c r="AU1328" i="1"/>
  <c r="AV1328" i="1"/>
  <c r="AW1328" i="1"/>
  <c r="AX1328" i="1"/>
  <c r="AP1329" i="1"/>
  <c r="AQ1329" i="1"/>
  <c r="AR1329" i="1"/>
  <c r="AS1329" i="1"/>
  <c r="AT1329" i="1"/>
  <c r="AU1329" i="1"/>
  <c r="AV1329" i="1"/>
  <c r="AW1329" i="1"/>
  <c r="AX1329" i="1"/>
  <c r="AP1330" i="1"/>
  <c r="AQ1330" i="1"/>
  <c r="AR1330" i="1"/>
  <c r="AS1330" i="1"/>
  <c r="AT1330" i="1"/>
  <c r="AU1330" i="1"/>
  <c r="AV1330" i="1"/>
  <c r="AW1330" i="1"/>
  <c r="AX1330" i="1"/>
  <c r="AP1331" i="1"/>
  <c r="AQ1331" i="1"/>
  <c r="AR1331" i="1"/>
  <c r="AS1331" i="1"/>
  <c r="AT1331" i="1"/>
  <c r="AU1331" i="1"/>
  <c r="AV1331" i="1"/>
  <c r="AW1331" i="1"/>
  <c r="AX1331" i="1"/>
  <c r="AP1332" i="1"/>
  <c r="AQ1332" i="1"/>
  <c r="AR1332" i="1"/>
  <c r="AS1332" i="1"/>
  <c r="AT1332" i="1"/>
  <c r="AU1332" i="1"/>
  <c r="AV1332" i="1"/>
  <c r="AW1332" i="1"/>
  <c r="AX1332" i="1"/>
  <c r="AP1333" i="1"/>
  <c r="AQ1333" i="1"/>
  <c r="AR1333" i="1"/>
  <c r="AS1333" i="1"/>
  <c r="AT1333" i="1"/>
  <c r="AU1333" i="1"/>
  <c r="AV1333" i="1"/>
  <c r="AW1333" i="1"/>
  <c r="AX1333" i="1"/>
  <c r="AP1334" i="1"/>
  <c r="AQ1334" i="1"/>
  <c r="AR1334" i="1"/>
  <c r="AS1334" i="1"/>
  <c r="AT1334" i="1"/>
  <c r="AU1334" i="1"/>
  <c r="AV1334" i="1"/>
  <c r="AW1334" i="1"/>
  <c r="AX1334" i="1"/>
  <c r="AP1335" i="1"/>
  <c r="AQ1335" i="1"/>
  <c r="AR1335" i="1"/>
  <c r="AS1335" i="1"/>
  <c r="AT1335" i="1"/>
  <c r="AU1335" i="1"/>
  <c r="AV1335" i="1"/>
  <c r="AW1335" i="1"/>
  <c r="AX1335" i="1"/>
  <c r="AP1336" i="1"/>
  <c r="AQ1336" i="1"/>
  <c r="AR1336" i="1"/>
  <c r="AS1336" i="1"/>
  <c r="AT1336" i="1"/>
  <c r="AU1336" i="1"/>
  <c r="AV1336" i="1"/>
  <c r="AW1336" i="1"/>
  <c r="AX1336" i="1"/>
  <c r="AP1337" i="1"/>
  <c r="AQ1337" i="1"/>
  <c r="AR1337" i="1"/>
  <c r="AS1337" i="1"/>
  <c r="AT1337" i="1"/>
  <c r="AU1337" i="1"/>
  <c r="AV1337" i="1"/>
  <c r="AW1337" i="1"/>
  <c r="AX1337" i="1"/>
  <c r="AP1338" i="1"/>
  <c r="AQ1338" i="1"/>
  <c r="AR1338" i="1"/>
  <c r="AS1338" i="1"/>
  <c r="AT1338" i="1"/>
  <c r="AU1338" i="1"/>
  <c r="AV1338" i="1"/>
  <c r="AW1338" i="1"/>
  <c r="AX1338" i="1"/>
  <c r="AQ1321" i="1"/>
  <c r="AR1321" i="1"/>
  <c r="AS1321" i="1"/>
  <c r="AT1321" i="1"/>
  <c r="AU1321" i="1"/>
  <c r="AV1321" i="1"/>
  <c r="AW1321" i="1"/>
  <c r="AX1321" i="1"/>
  <c r="AP1321" i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N1322" i="1"/>
  <c r="O1322" i="1"/>
  <c r="P1322" i="1"/>
  <c r="Q1322" i="1"/>
  <c r="R1322" i="1"/>
  <c r="S1322" i="1"/>
  <c r="T1322" i="1"/>
  <c r="U1322" i="1"/>
  <c r="V1322" i="1"/>
  <c r="N1323" i="1"/>
  <c r="O1323" i="1"/>
  <c r="P1323" i="1"/>
  <c r="Q1323" i="1"/>
  <c r="R1323" i="1"/>
  <c r="S1323" i="1"/>
  <c r="T1323" i="1"/>
  <c r="U1323" i="1"/>
  <c r="V1323" i="1"/>
  <c r="N1324" i="1"/>
  <c r="O1324" i="1"/>
  <c r="P1324" i="1"/>
  <c r="Q1324" i="1"/>
  <c r="R1324" i="1"/>
  <c r="S1324" i="1"/>
  <c r="T1324" i="1"/>
  <c r="U1324" i="1"/>
  <c r="V1324" i="1"/>
  <c r="N1325" i="1"/>
  <c r="O1325" i="1"/>
  <c r="P1325" i="1"/>
  <c r="Q1325" i="1"/>
  <c r="R1325" i="1"/>
  <c r="S1325" i="1"/>
  <c r="T1325" i="1"/>
  <c r="U1325" i="1"/>
  <c r="V1325" i="1"/>
  <c r="N1326" i="1"/>
  <c r="O1326" i="1"/>
  <c r="P1326" i="1"/>
  <c r="Q1326" i="1"/>
  <c r="R1326" i="1"/>
  <c r="S1326" i="1"/>
  <c r="T1326" i="1"/>
  <c r="U1326" i="1"/>
  <c r="V1326" i="1"/>
  <c r="N1327" i="1"/>
  <c r="O1327" i="1"/>
  <c r="P1327" i="1"/>
  <c r="Q1327" i="1"/>
  <c r="R1327" i="1"/>
  <c r="S1327" i="1"/>
  <c r="T1327" i="1"/>
  <c r="U1327" i="1"/>
  <c r="V1327" i="1"/>
  <c r="N1328" i="1"/>
  <c r="O1328" i="1"/>
  <c r="P1328" i="1"/>
  <c r="Q1328" i="1"/>
  <c r="R1328" i="1"/>
  <c r="S1328" i="1"/>
  <c r="T1328" i="1"/>
  <c r="U1328" i="1"/>
  <c r="V1328" i="1"/>
  <c r="N1329" i="1"/>
  <c r="O1329" i="1"/>
  <c r="P1329" i="1"/>
  <c r="Q1329" i="1"/>
  <c r="R1329" i="1"/>
  <c r="S1329" i="1"/>
  <c r="T1329" i="1"/>
  <c r="U1329" i="1"/>
  <c r="V1329" i="1"/>
  <c r="N1330" i="1"/>
  <c r="O1330" i="1"/>
  <c r="P1330" i="1"/>
  <c r="Q1330" i="1"/>
  <c r="R1330" i="1"/>
  <c r="S1330" i="1"/>
  <c r="T1330" i="1"/>
  <c r="U1330" i="1"/>
  <c r="V1330" i="1"/>
  <c r="N1331" i="1"/>
  <c r="O1331" i="1"/>
  <c r="P1331" i="1"/>
  <c r="Q1331" i="1"/>
  <c r="R1331" i="1"/>
  <c r="S1331" i="1"/>
  <c r="T1331" i="1"/>
  <c r="U1331" i="1"/>
  <c r="V1331" i="1"/>
  <c r="N1332" i="1"/>
  <c r="O1332" i="1"/>
  <c r="P1332" i="1"/>
  <c r="Q1332" i="1"/>
  <c r="R1332" i="1"/>
  <c r="S1332" i="1"/>
  <c r="T1332" i="1"/>
  <c r="U1332" i="1"/>
  <c r="V1332" i="1"/>
  <c r="N1333" i="1"/>
  <c r="O1333" i="1"/>
  <c r="P1333" i="1"/>
  <c r="Q1333" i="1"/>
  <c r="R1333" i="1"/>
  <c r="S1333" i="1"/>
  <c r="T1333" i="1"/>
  <c r="U1333" i="1"/>
  <c r="V1333" i="1"/>
  <c r="N1334" i="1"/>
  <c r="O1334" i="1"/>
  <c r="P1334" i="1"/>
  <c r="Q1334" i="1"/>
  <c r="R1334" i="1"/>
  <c r="S1334" i="1"/>
  <c r="T1334" i="1"/>
  <c r="U1334" i="1"/>
  <c r="V1334" i="1"/>
  <c r="N1335" i="1"/>
  <c r="O1335" i="1"/>
  <c r="P1335" i="1"/>
  <c r="Q1335" i="1"/>
  <c r="R1335" i="1"/>
  <c r="S1335" i="1"/>
  <c r="T1335" i="1"/>
  <c r="U1335" i="1"/>
  <c r="V1335" i="1"/>
  <c r="N1336" i="1"/>
  <c r="O1336" i="1"/>
  <c r="P1336" i="1"/>
  <c r="Q1336" i="1"/>
  <c r="R1336" i="1"/>
  <c r="S1336" i="1"/>
  <c r="T1336" i="1"/>
  <c r="U1336" i="1"/>
  <c r="V1336" i="1"/>
  <c r="N1337" i="1"/>
  <c r="O1337" i="1"/>
  <c r="P1337" i="1"/>
  <c r="Q1337" i="1"/>
  <c r="R1337" i="1"/>
  <c r="S1337" i="1"/>
  <c r="T1337" i="1"/>
  <c r="U1337" i="1"/>
  <c r="V1337" i="1"/>
  <c r="N1338" i="1"/>
  <c r="O1338" i="1"/>
  <c r="P1338" i="1"/>
  <c r="Q1338" i="1"/>
  <c r="R1338" i="1"/>
  <c r="S1338" i="1"/>
  <c r="T1338" i="1"/>
  <c r="U1338" i="1"/>
  <c r="V1338" i="1"/>
  <c r="O1321" i="1"/>
  <c r="P1321" i="1"/>
  <c r="Q1321" i="1"/>
  <c r="R1321" i="1"/>
  <c r="BE1321" i="1" s="1"/>
  <c r="S1321" i="1"/>
  <c r="T1321" i="1"/>
  <c r="U1321" i="1"/>
  <c r="V1321" i="1"/>
  <c r="N1321" i="1"/>
  <c r="BF1321" i="1" l="1"/>
  <c r="BF1338" i="1"/>
  <c r="BG1337" i="1"/>
  <c r="BH1336" i="1"/>
  <c r="BI1335" i="1"/>
  <c r="BA1335" i="1"/>
  <c r="BB1334" i="1"/>
  <c r="BC1333" i="1"/>
  <c r="BD1332" i="1"/>
  <c r="BE1331" i="1"/>
  <c r="BF1330" i="1"/>
  <c r="BG1329" i="1"/>
  <c r="BH1328" i="1"/>
  <c r="BI1327" i="1"/>
  <c r="BA1327" i="1"/>
  <c r="BB1326" i="1"/>
  <c r="BC1325" i="1"/>
  <c r="BE1323" i="1"/>
  <c r="BF1322" i="1"/>
  <c r="BG1335" i="1"/>
  <c r="BH1334" i="1"/>
  <c r="BI1333" i="1"/>
  <c r="BA1333" i="1"/>
  <c r="BB1332" i="1"/>
  <c r="BC1331" i="1"/>
  <c r="BD1330" i="1"/>
  <c r="BE1329" i="1"/>
  <c r="BF1328" i="1"/>
  <c r="BG1327" i="1"/>
  <c r="BH1326" i="1"/>
  <c r="BI1325" i="1"/>
  <c r="BA1325" i="1"/>
  <c r="BB1324" i="1"/>
  <c r="BC1323" i="1"/>
  <c r="BD1322" i="1"/>
  <c r="BD1324" i="1"/>
  <c r="BI1321" i="1"/>
  <c r="BG1338" i="1"/>
  <c r="BH1337" i="1"/>
  <c r="BI1336" i="1"/>
  <c r="BA1336" i="1"/>
  <c r="BB1335" i="1"/>
  <c r="BC1334" i="1"/>
  <c r="BD1333" i="1"/>
  <c r="BE1332" i="1"/>
  <c r="BF1331" i="1"/>
  <c r="BG1330" i="1"/>
  <c r="BH1329" i="1"/>
  <c r="BI1328" i="1"/>
  <c r="BA1328" i="1"/>
  <c r="BB1327" i="1"/>
  <c r="BC1326" i="1"/>
  <c r="BD1325" i="1"/>
  <c r="BE1324" i="1"/>
  <c r="BF1323" i="1"/>
  <c r="BG1322" i="1"/>
  <c r="BI1338" i="1"/>
  <c r="BA1338" i="1"/>
  <c r="BB1337" i="1"/>
  <c r="BC1336" i="1"/>
  <c r="BD1335" i="1"/>
  <c r="BE1334" i="1"/>
  <c r="BF1333" i="1"/>
  <c r="BG1332" i="1"/>
  <c r="BH1331" i="1"/>
  <c r="BI1330" i="1"/>
  <c r="BA1330" i="1"/>
  <c r="BB1329" i="1"/>
  <c r="BC1328" i="1"/>
  <c r="BD1327" i="1"/>
  <c r="BE1326" i="1"/>
  <c r="BF1325" i="1"/>
  <c r="BG1324" i="1"/>
  <c r="BH1323" i="1"/>
  <c r="BI1322" i="1"/>
  <c r="BA1322" i="1"/>
  <c r="BH1321" i="1"/>
  <c r="BH1338" i="1"/>
  <c r="BI1337" i="1"/>
  <c r="BA1337" i="1"/>
  <c r="BB1336" i="1"/>
  <c r="BC1335" i="1"/>
  <c r="BD1334" i="1"/>
  <c r="BE1333" i="1"/>
  <c r="BF1332" i="1"/>
  <c r="BG1331" i="1"/>
  <c r="BH1330" i="1"/>
  <c r="BI1329" i="1"/>
  <c r="BA1329" i="1"/>
  <c r="BB1328" i="1"/>
  <c r="BC1327" i="1"/>
  <c r="BD1326" i="1"/>
  <c r="BE1325" i="1"/>
  <c r="BF1324" i="1"/>
  <c r="BG1323" i="1"/>
  <c r="BH1322" i="1"/>
  <c r="BG1321" i="1"/>
  <c r="BE1338" i="1"/>
  <c r="BF1337" i="1"/>
  <c r="BG1336" i="1"/>
  <c r="BH1335" i="1"/>
  <c r="BI1334" i="1"/>
  <c r="BA1334" i="1"/>
  <c r="BB1333" i="1"/>
  <c r="BC1332" i="1"/>
  <c r="BD1331" i="1"/>
  <c r="BE1330" i="1"/>
  <c r="BF1329" i="1"/>
  <c r="BG1328" i="1"/>
  <c r="BH1327" i="1"/>
  <c r="BI1326" i="1"/>
  <c r="BA1326" i="1"/>
  <c r="BB1325" i="1"/>
  <c r="BC1324" i="1"/>
  <c r="BD1323" i="1"/>
  <c r="BE1322" i="1"/>
  <c r="BD1321" i="1"/>
  <c r="BD1338" i="1"/>
  <c r="BE1337" i="1"/>
  <c r="BF1336" i="1"/>
  <c r="BC1321" i="1"/>
  <c r="BC1338" i="1"/>
  <c r="BD1337" i="1"/>
  <c r="BE1336" i="1"/>
  <c r="BF1335" i="1"/>
  <c r="BG1334" i="1"/>
  <c r="BH1333" i="1"/>
  <c r="BI1332" i="1"/>
  <c r="BA1332" i="1"/>
  <c r="BB1331" i="1"/>
  <c r="BC1330" i="1"/>
  <c r="BD1329" i="1"/>
  <c r="BE1328" i="1"/>
  <c r="BF1327" i="1"/>
  <c r="BG1326" i="1"/>
  <c r="BH1325" i="1"/>
  <c r="BI1324" i="1"/>
  <c r="BA1324" i="1"/>
  <c r="BB1323" i="1"/>
  <c r="BC1322" i="1"/>
  <c r="BA1321" i="1"/>
  <c r="BB1321" i="1"/>
  <c r="BB1338" i="1"/>
  <c r="BC1337" i="1"/>
  <c r="BD1336" i="1"/>
  <c r="BE1335" i="1"/>
  <c r="BF1334" i="1"/>
  <c r="BG1333" i="1"/>
  <c r="BH1332" i="1"/>
  <c r="BI1331" i="1"/>
  <c r="BA1331" i="1"/>
  <c r="BB1330" i="1"/>
  <c r="BC1329" i="1"/>
  <c r="BD1328" i="1"/>
  <c r="BE1327" i="1"/>
  <c r="BF1326" i="1"/>
  <c r="BG1325" i="1"/>
  <c r="BH1324" i="1"/>
  <c r="BI1323" i="1"/>
  <c r="BA1323" i="1"/>
  <c r="BB1322" i="1"/>
  <c r="AL1253" i="1" l="1"/>
  <c r="AM1253" i="1"/>
  <c r="AN1253" i="1"/>
  <c r="AO1253" i="1"/>
  <c r="AP1253" i="1"/>
  <c r="AQ1253" i="1"/>
  <c r="AR1253" i="1"/>
  <c r="AS1253" i="1"/>
  <c r="AK1253" i="1"/>
  <c r="AK1257" i="1"/>
  <c r="AL1257" i="1"/>
  <c r="AM1257" i="1"/>
  <c r="AN1257" i="1"/>
  <c r="AO1257" i="1"/>
  <c r="AP1257" i="1"/>
  <c r="AQ1257" i="1"/>
  <c r="AR1257" i="1"/>
  <c r="AS1257" i="1"/>
  <c r="AK1258" i="1"/>
  <c r="AL1258" i="1"/>
  <c r="AM1258" i="1"/>
  <c r="AN1258" i="1"/>
  <c r="AO1258" i="1"/>
  <c r="AP1258" i="1"/>
  <c r="AQ1258" i="1"/>
  <c r="AR1258" i="1"/>
  <c r="AS1258" i="1"/>
  <c r="AK1259" i="1"/>
  <c r="AL1259" i="1"/>
  <c r="AM1259" i="1"/>
  <c r="AN1259" i="1"/>
  <c r="AO1259" i="1"/>
  <c r="AP1259" i="1"/>
  <c r="AQ1259" i="1"/>
  <c r="AR1259" i="1"/>
  <c r="AS1259" i="1"/>
  <c r="AK1260" i="1"/>
  <c r="AL1260" i="1"/>
  <c r="AM1260" i="1"/>
  <c r="AN1260" i="1"/>
  <c r="AO1260" i="1"/>
  <c r="AP1260" i="1"/>
  <c r="AQ1260" i="1"/>
  <c r="AR1260" i="1"/>
  <c r="AS1260" i="1"/>
  <c r="AK1261" i="1"/>
  <c r="AL1261" i="1"/>
  <c r="AM1261" i="1"/>
  <c r="AN1261" i="1"/>
  <c r="AO1261" i="1"/>
  <c r="AP1261" i="1"/>
  <c r="AQ1261" i="1"/>
  <c r="AR1261" i="1"/>
  <c r="AS1261" i="1"/>
  <c r="AK1262" i="1"/>
  <c r="AL1262" i="1"/>
  <c r="AM1262" i="1"/>
  <c r="AN1262" i="1"/>
  <c r="AO1262" i="1"/>
  <c r="AP1262" i="1"/>
  <c r="AQ1262" i="1"/>
  <c r="AR1262" i="1"/>
  <c r="AS1262" i="1"/>
  <c r="AK1263" i="1"/>
  <c r="AL1263" i="1"/>
  <c r="AM1263" i="1"/>
  <c r="AN1263" i="1"/>
  <c r="AO1263" i="1"/>
  <c r="AP1263" i="1"/>
  <c r="AQ1263" i="1"/>
  <c r="AR1263" i="1"/>
  <c r="AS1263" i="1"/>
  <c r="AK1264" i="1"/>
  <c r="AL1264" i="1"/>
  <c r="AM1264" i="1"/>
  <c r="AN1264" i="1"/>
  <c r="AO1264" i="1"/>
  <c r="AP1264" i="1"/>
  <c r="AQ1264" i="1"/>
  <c r="AR1264" i="1"/>
  <c r="AS1264" i="1"/>
  <c r="AK1265" i="1"/>
  <c r="AL1265" i="1"/>
  <c r="AM1265" i="1"/>
  <c r="AN1265" i="1"/>
  <c r="AO1265" i="1"/>
  <c r="AP1265" i="1"/>
  <c r="AQ1265" i="1"/>
  <c r="AR1265" i="1"/>
  <c r="AS1265" i="1"/>
  <c r="AK1266" i="1"/>
  <c r="AL1266" i="1"/>
  <c r="AM1266" i="1"/>
  <c r="AN1266" i="1"/>
  <c r="AO1266" i="1"/>
  <c r="AP1266" i="1"/>
  <c r="AQ1266" i="1"/>
  <c r="AR1266" i="1"/>
  <c r="AS1266" i="1"/>
  <c r="AK1267" i="1"/>
  <c r="AL1267" i="1"/>
  <c r="AM1267" i="1"/>
  <c r="AN1267" i="1"/>
  <c r="AO1267" i="1"/>
  <c r="AP1267" i="1"/>
  <c r="AQ1267" i="1"/>
  <c r="AR1267" i="1"/>
  <c r="AS1267" i="1"/>
  <c r="AK1268" i="1"/>
  <c r="AL1268" i="1"/>
  <c r="AM1268" i="1"/>
  <c r="AN1268" i="1"/>
  <c r="AO1268" i="1"/>
  <c r="AP1268" i="1"/>
  <c r="AQ1268" i="1"/>
  <c r="AR1268" i="1"/>
  <c r="AS1268" i="1"/>
  <c r="AK1269" i="1"/>
  <c r="AL1269" i="1"/>
  <c r="AM1269" i="1"/>
  <c r="AN1269" i="1"/>
  <c r="AO1269" i="1"/>
  <c r="AP1269" i="1"/>
  <c r="AQ1269" i="1"/>
  <c r="AR1269" i="1"/>
  <c r="AS1269" i="1"/>
  <c r="AK1270" i="1"/>
  <c r="AL1270" i="1"/>
  <c r="AM1270" i="1"/>
  <c r="AN1270" i="1"/>
  <c r="AO1270" i="1"/>
  <c r="AP1270" i="1"/>
  <c r="AQ1270" i="1"/>
  <c r="AR1270" i="1"/>
  <c r="AS1270" i="1"/>
  <c r="AK1271" i="1"/>
  <c r="AL1271" i="1"/>
  <c r="AM1271" i="1"/>
  <c r="AN1271" i="1"/>
  <c r="AO1271" i="1"/>
  <c r="AP1271" i="1"/>
  <c r="AQ1271" i="1"/>
  <c r="AR1271" i="1"/>
  <c r="AS1271" i="1"/>
  <c r="AK1272" i="1"/>
  <c r="AL1272" i="1"/>
  <c r="AM1272" i="1"/>
  <c r="AN1272" i="1"/>
  <c r="AO1272" i="1"/>
  <c r="AP1272" i="1"/>
  <c r="AQ1272" i="1"/>
  <c r="AR1272" i="1"/>
  <c r="AS1272" i="1"/>
  <c r="AK1273" i="1"/>
  <c r="AL1273" i="1"/>
  <c r="AM1273" i="1"/>
  <c r="AN1273" i="1"/>
  <c r="AO1273" i="1"/>
  <c r="AP1273" i="1"/>
  <c r="AQ1273" i="1"/>
  <c r="AR1273" i="1"/>
  <c r="AS1273" i="1"/>
  <c r="AK1274" i="1"/>
  <c r="AL1274" i="1"/>
  <c r="AM1274" i="1"/>
  <c r="AN1274" i="1"/>
  <c r="AO1274" i="1"/>
  <c r="AP1274" i="1"/>
  <c r="AQ1274" i="1"/>
  <c r="AR1274" i="1"/>
  <c r="AS1274" i="1"/>
  <c r="AL1256" i="1"/>
  <c r="AM1256" i="1"/>
  <c r="AN1256" i="1"/>
  <c r="AO1256" i="1"/>
  <c r="AP1256" i="1"/>
  <c r="AQ1256" i="1"/>
  <c r="AR1256" i="1"/>
  <c r="AS1256" i="1"/>
  <c r="AK1256" i="1"/>
  <c r="O4" i="9" l="1"/>
  <c r="P4" i="9"/>
  <c r="Q4" i="9"/>
  <c r="R4" i="9"/>
  <c r="S4" i="9"/>
  <c r="T4" i="9"/>
  <c r="U4" i="9"/>
  <c r="V4" i="9"/>
  <c r="W4" i="9"/>
  <c r="O5" i="9"/>
  <c r="P5" i="9"/>
  <c r="Q5" i="9"/>
  <c r="R5" i="9"/>
  <c r="S5" i="9"/>
  <c r="T5" i="9"/>
  <c r="U5" i="9"/>
  <c r="V5" i="9"/>
  <c r="W5" i="9"/>
  <c r="O6" i="9"/>
  <c r="P6" i="9"/>
  <c r="Q6" i="9"/>
  <c r="R6" i="9"/>
  <c r="R11" i="9" s="1"/>
  <c r="S6" i="9"/>
  <c r="S11" i="9" s="1"/>
  <c r="T6" i="9"/>
  <c r="U6" i="9"/>
  <c r="V6" i="9"/>
  <c r="V11" i="9" s="1"/>
  <c r="W6" i="9"/>
  <c r="W11" i="9" s="1"/>
  <c r="O7" i="9"/>
  <c r="P7" i="9"/>
  <c r="Q7" i="9"/>
  <c r="R7" i="9"/>
  <c r="S7" i="9"/>
  <c r="T7" i="9"/>
  <c r="U7" i="9"/>
  <c r="V7" i="9"/>
  <c r="W7" i="9"/>
  <c r="O8" i="9"/>
  <c r="P8" i="9"/>
  <c r="Q8" i="9"/>
  <c r="R8" i="9"/>
  <c r="S8" i="9"/>
  <c r="T8" i="9"/>
  <c r="U8" i="9"/>
  <c r="V8" i="9"/>
  <c r="W8" i="9"/>
  <c r="O9" i="9"/>
  <c r="P9" i="9"/>
  <c r="Q9" i="9"/>
  <c r="R9" i="9"/>
  <c r="S9" i="9"/>
  <c r="T9" i="9"/>
  <c r="U9" i="9"/>
  <c r="V9" i="9"/>
  <c r="W9" i="9"/>
  <c r="P3" i="9"/>
  <c r="P11" i="9" s="1"/>
  <c r="Q3" i="9"/>
  <c r="Q11" i="9" s="1"/>
  <c r="R3" i="9"/>
  <c r="S3" i="9"/>
  <c r="T3" i="9"/>
  <c r="T11" i="9" s="1"/>
  <c r="U3" i="9"/>
  <c r="U11" i="9" s="1"/>
  <c r="V3" i="9"/>
  <c r="W3" i="9"/>
  <c r="O3" i="9"/>
  <c r="O11" i="9" s="1"/>
  <c r="W20" i="9"/>
  <c r="V20" i="9"/>
  <c r="U20" i="9"/>
  <c r="T20" i="9"/>
  <c r="S20" i="9"/>
  <c r="R20" i="9"/>
  <c r="Q20" i="9"/>
  <c r="P20" i="9"/>
  <c r="O20" i="9"/>
  <c r="D10" i="9"/>
  <c r="E10" i="9"/>
  <c r="F10" i="9"/>
  <c r="G10" i="9"/>
  <c r="H10" i="9"/>
  <c r="I10" i="9"/>
  <c r="J10" i="9"/>
  <c r="K10" i="9"/>
  <c r="C10" i="9"/>
  <c r="O5" i="8" l="1"/>
  <c r="P5" i="8"/>
  <c r="Q5" i="8"/>
  <c r="R5" i="8"/>
  <c r="S5" i="8"/>
  <c r="T5" i="8"/>
  <c r="U5" i="8"/>
  <c r="V5" i="8"/>
  <c r="W5" i="8"/>
  <c r="O6" i="8"/>
  <c r="P6" i="8"/>
  <c r="P14" i="8" s="1"/>
  <c r="Q6" i="8"/>
  <c r="R6" i="8"/>
  <c r="S6" i="8"/>
  <c r="T6" i="8"/>
  <c r="T14" i="8" s="1"/>
  <c r="U6" i="8"/>
  <c r="V6" i="8"/>
  <c r="W6" i="8"/>
  <c r="O7" i="8"/>
  <c r="P7" i="8"/>
  <c r="Q7" i="8"/>
  <c r="R7" i="8"/>
  <c r="S7" i="8"/>
  <c r="T7" i="8"/>
  <c r="U7" i="8"/>
  <c r="V7" i="8"/>
  <c r="W7" i="8"/>
  <c r="O8" i="8"/>
  <c r="P8" i="8"/>
  <c r="Q8" i="8"/>
  <c r="R8" i="8"/>
  <c r="S8" i="8"/>
  <c r="T8" i="8"/>
  <c r="U8" i="8"/>
  <c r="V8" i="8"/>
  <c r="W8" i="8"/>
  <c r="O9" i="8"/>
  <c r="P9" i="8"/>
  <c r="Q9" i="8"/>
  <c r="R9" i="8"/>
  <c r="S9" i="8"/>
  <c r="T9" i="8"/>
  <c r="U9" i="8"/>
  <c r="V9" i="8"/>
  <c r="W9" i="8"/>
  <c r="O10" i="8"/>
  <c r="P10" i="8"/>
  <c r="Q10" i="8"/>
  <c r="R10" i="8"/>
  <c r="S10" i="8"/>
  <c r="T10" i="8"/>
  <c r="U10" i="8"/>
  <c r="V10" i="8"/>
  <c r="W10" i="8"/>
  <c r="O11" i="8"/>
  <c r="P11" i="8"/>
  <c r="Q11" i="8"/>
  <c r="R11" i="8"/>
  <c r="S11" i="8"/>
  <c r="T11" i="8"/>
  <c r="U11" i="8"/>
  <c r="V11" i="8"/>
  <c r="W11" i="8"/>
  <c r="O12" i="8"/>
  <c r="P12" i="8"/>
  <c r="Q12" i="8"/>
  <c r="R12" i="8"/>
  <c r="S12" i="8"/>
  <c r="T12" i="8"/>
  <c r="U12" i="8"/>
  <c r="V12" i="8"/>
  <c r="W12" i="8"/>
  <c r="P4" i="8"/>
  <c r="Q4" i="8"/>
  <c r="Q14" i="8" s="1"/>
  <c r="R4" i="8"/>
  <c r="R14" i="8" s="1"/>
  <c r="S4" i="8"/>
  <c r="S14" i="8" s="1"/>
  <c r="T4" i="8"/>
  <c r="U4" i="8"/>
  <c r="U14" i="8" s="1"/>
  <c r="V4" i="8"/>
  <c r="V14" i="8" s="1"/>
  <c r="W4" i="8"/>
  <c r="W14" i="8" s="1"/>
  <c r="D13" i="8"/>
  <c r="E13" i="8"/>
  <c r="F13" i="8"/>
  <c r="G13" i="8"/>
  <c r="H13" i="8"/>
  <c r="I13" i="8"/>
  <c r="J13" i="8"/>
  <c r="K13" i="8"/>
  <c r="C13" i="8"/>
  <c r="W47" i="8"/>
  <c r="V47" i="8"/>
  <c r="U47" i="8"/>
  <c r="T47" i="8"/>
  <c r="S47" i="8"/>
  <c r="R47" i="8"/>
  <c r="Q47" i="8"/>
  <c r="P47" i="8"/>
  <c r="O47" i="8"/>
  <c r="W42" i="8"/>
  <c r="V42" i="8"/>
  <c r="U42" i="8"/>
  <c r="T42" i="8"/>
  <c r="S42" i="8"/>
  <c r="R42" i="8"/>
  <c r="Q42" i="8"/>
  <c r="P42" i="8"/>
  <c r="O42" i="8"/>
  <c r="W36" i="8"/>
  <c r="V36" i="8"/>
  <c r="U36" i="8"/>
  <c r="T36" i="8"/>
  <c r="S36" i="8"/>
  <c r="R36" i="8"/>
  <c r="Q36" i="8"/>
  <c r="P36" i="8"/>
  <c r="O36" i="8"/>
  <c r="O1153" i="1" l="1"/>
  <c r="O1166" i="1" s="1"/>
  <c r="P1153" i="1"/>
  <c r="P1166" i="1" s="1"/>
  <c r="Q1153" i="1"/>
  <c r="Q1166" i="1" s="1"/>
  <c r="R1153" i="1"/>
  <c r="R1166" i="1" s="1"/>
  <c r="S1153" i="1"/>
  <c r="S1166" i="1" s="1"/>
  <c r="T1153" i="1"/>
  <c r="T1166" i="1" s="1"/>
  <c r="U1153" i="1"/>
  <c r="U1166" i="1" s="1"/>
  <c r="O1154" i="1"/>
  <c r="P1154" i="1"/>
  <c r="Q1154" i="1"/>
  <c r="R1154" i="1"/>
  <c r="S1154" i="1"/>
  <c r="T1154" i="1"/>
  <c r="U1154" i="1"/>
  <c r="O1155" i="1"/>
  <c r="P1155" i="1"/>
  <c r="Q1155" i="1"/>
  <c r="R1155" i="1"/>
  <c r="S1155" i="1"/>
  <c r="T1155" i="1"/>
  <c r="U1155" i="1"/>
  <c r="O1156" i="1"/>
  <c r="P1156" i="1"/>
  <c r="Q1156" i="1"/>
  <c r="R1156" i="1"/>
  <c r="S1156" i="1"/>
  <c r="T1156" i="1"/>
  <c r="U1156" i="1"/>
  <c r="O1157" i="1"/>
  <c r="P1157" i="1"/>
  <c r="Q1157" i="1"/>
  <c r="R1157" i="1"/>
  <c r="S1157" i="1"/>
  <c r="T1157" i="1"/>
  <c r="U1157" i="1"/>
  <c r="O1158" i="1"/>
  <c r="P1158" i="1"/>
  <c r="Q1158" i="1"/>
  <c r="R1158" i="1"/>
  <c r="S1158" i="1"/>
  <c r="T1158" i="1"/>
  <c r="U1158" i="1"/>
  <c r="O1159" i="1"/>
  <c r="P1159" i="1"/>
  <c r="Q1159" i="1"/>
  <c r="R1159" i="1"/>
  <c r="S1159" i="1"/>
  <c r="T1159" i="1"/>
  <c r="U1159" i="1"/>
  <c r="O1160" i="1"/>
  <c r="P1160" i="1"/>
  <c r="Q1160" i="1"/>
  <c r="R1160" i="1"/>
  <c r="S1160" i="1"/>
  <c r="T1160" i="1"/>
  <c r="U1160" i="1"/>
  <c r="O1161" i="1"/>
  <c r="P1161" i="1"/>
  <c r="Q1161" i="1"/>
  <c r="R1161" i="1"/>
  <c r="S1161" i="1"/>
  <c r="T1161" i="1"/>
  <c r="U1161" i="1"/>
  <c r="O1162" i="1"/>
  <c r="P1162" i="1"/>
  <c r="Q1162" i="1"/>
  <c r="R1162" i="1"/>
  <c r="S1162" i="1"/>
  <c r="T1162" i="1"/>
  <c r="U1162" i="1"/>
  <c r="O1163" i="1"/>
  <c r="P1163" i="1"/>
  <c r="Q1163" i="1"/>
  <c r="R1163" i="1"/>
  <c r="S1163" i="1"/>
  <c r="T1163" i="1"/>
  <c r="U1163" i="1"/>
  <c r="O1164" i="1"/>
  <c r="P1164" i="1"/>
  <c r="Q1164" i="1"/>
  <c r="R1164" i="1"/>
  <c r="S1164" i="1"/>
  <c r="T1164" i="1"/>
  <c r="U1164" i="1"/>
  <c r="O1165" i="1"/>
  <c r="P1165" i="1"/>
  <c r="Q1165" i="1"/>
  <c r="R1165" i="1"/>
  <c r="S1165" i="1"/>
  <c r="T1165" i="1"/>
  <c r="U1165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N1153" i="1"/>
  <c r="N1166" i="1" s="1"/>
  <c r="M1153" i="1"/>
  <c r="M1166" i="1" s="1"/>
  <c r="O4" i="7" l="1"/>
  <c r="P4" i="7"/>
  <c r="Q4" i="7"/>
  <c r="R4" i="7"/>
  <c r="R11" i="7" s="1"/>
  <c r="S4" i="7"/>
  <c r="T4" i="7"/>
  <c r="U4" i="7"/>
  <c r="V4" i="7"/>
  <c r="V11" i="7" s="1"/>
  <c r="W4" i="7"/>
  <c r="O5" i="7"/>
  <c r="P5" i="7"/>
  <c r="Q5" i="7"/>
  <c r="R5" i="7"/>
  <c r="S5" i="7"/>
  <c r="T5" i="7"/>
  <c r="U5" i="7"/>
  <c r="V5" i="7"/>
  <c r="W5" i="7"/>
  <c r="O6" i="7"/>
  <c r="P6" i="7"/>
  <c r="Q6" i="7"/>
  <c r="R6" i="7"/>
  <c r="S6" i="7"/>
  <c r="T6" i="7"/>
  <c r="U6" i="7"/>
  <c r="V6" i="7"/>
  <c r="W6" i="7"/>
  <c r="O7" i="7"/>
  <c r="P7" i="7"/>
  <c r="Q7" i="7"/>
  <c r="R7" i="7"/>
  <c r="S7" i="7"/>
  <c r="S11" i="7" s="1"/>
  <c r="T7" i="7"/>
  <c r="U7" i="7"/>
  <c r="V7" i="7"/>
  <c r="W7" i="7"/>
  <c r="W11" i="7" s="1"/>
  <c r="O8" i="7"/>
  <c r="P8" i="7"/>
  <c r="Q8" i="7"/>
  <c r="R8" i="7"/>
  <c r="S8" i="7"/>
  <c r="T8" i="7"/>
  <c r="U8" i="7"/>
  <c r="V8" i="7"/>
  <c r="W8" i="7"/>
  <c r="O9" i="7"/>
  <c r="P9" i="7"/>
  <c r="Q9" i="7"/>
  <c r="R9" i="7"/>
  <c r="S9" i="7"/>
  <c r="T9" i="7"/>
  <c r="U9" i="7"/>
  <c r="V9" i="7"/>
  <c r="W9" i="7"/>
  <c r="P3" i="7"/>
  <c r="P11" i="7" s="1"/>
  <c r="Q3" i="7"/>
  <c r="Q11" i="7" s="1"/>
  <c r="R3" i="7"/>
  <c r="S3" i="7"/>
  <c r="T3" i="7"/>
  <c r="T11" i="7" s="1"/>
  <c r="U3" i="7"/>
  <c r="U11" i="7" s="1"/>
  <c r="V3" i="7"/>
  <c r="W3" i="7"/>
  <c r="W20" i="7"/>
  <c r="V20" i="7"/>
  <c r="U20" i="7"/>
  <c r="T20" i="7"/>
  <c r="S20" i="7"/>
  <c r="R20" i="7"/>
  <c r="Q20" i="7"/>
  <c r="P20" i="7"/>
  <c r="O20" i="7"/>
  <c r="D10" i="7"/>
  <c r="E10" i="7"/>
  <c r="F10" i="7"/>
  <c r="G10" i="7"/>
  <c r="H10" i="7"/>
  <c r="I10" i="7"/>
  <c r="J10" i="7"/>
  <c r="K10" i="7"/>
  <c r="C10" i="7"/>
  <c r="K8" i="6"/>
  <c r="W8" i="6" s="1"/>
  <c r="W7" i="6" s="1"/>
  <c r="J8" i="6"/>
  <c r="V8" i="6" s="1"/>
  <c r="I8" i="6"/>
  <c r="U8" i="6" s="1"/>
  <c r="H8" i="6"/>
  <c r="T8" i="6" s="1"/>
  <c r="G8" i="6"/>
  <c r="S8" i="6" s="1"/>
  <c r="F8" i="6"/>
  <c r="R8" i="6" s="1"/>
  <c r="E8" i="6"/>
  <c r="Q8" i="6" s="1"/>
  <c r="D8" i="6"/>
  <c r="P8" i="6" s="1"/>
  <c r="C8" i="6"/>
  <c r="O8" i="6" s="1"/>
  <c r="O6" i="6" s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42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64" i="1"/>
  <c r="M969" i="1"/>
  <c r="N969" i="1"/>
  <c r="O969" i="1"/>
  <c r="P969" i="1"/>
  <c r="Q969" i="1"/>
  <c r="R969" i="1"/>
  <c r="S969" i="1"/>
  <c r="T969" i="1"/>
  <c r="U969" i="1"/>
  <c r="M970" i="1"/>
  <c r="N970" i="1"/>
  <c r="O970" i="1"/>
  <c r="P970" i="1"/>
  <c r="Q970" i="1"/>
  <c r="R970" i="1"/>
  <c r="S970" i="1"/>
  <c r="T970" i="1"/>
  <c r="U970" i="1"/>
  <c r="M971" i="1"/>
  <c r="N971" i="1"/>
  <c r="O971" i="1"/>
  <c r="P971" i="1"/>
  <c r="Q971" i="1"/>
  <c r="R971" i="1"/>
  <c r="S971" i="1"/>
  <c r="T971" i="1"/>
  <c r="U971" i="1"/>
  <c r="M972" i="1"/>
  <c r="N972" i="1"/>
  <c r="O972" i="1"/>
  <c r="P972" i="1"/>
  <c r="Q972" i="1"/>
  <c r="R972" i="1"/>
  <c r="S972" i="1"/>
  <c r="T972" i="1"/>
  <c r="U972" i="1"/>
  <c r="M973" i="1"/>
  <c r="N973" i="1"/>
  <c r="O973" i="1"/>
  <c r="P973" i="1"/>
  <c r="Q973" i="1"/>
  <c r="R973" i="1"/>
  <c r="S973" i="1"/>
  <c r="T973" i="1"/>
  <c r="U973" i="1"/>
  <c r="M974" i="1"/>
  <c r="N974" i="1"/>
  <c r="O974" i="1"/>
  <c r="P974" i="1"/>
  <c r="Q974" i="1"/>
  <c r="R974" i="1"/>
  <c r="S974" i="1"/>
  <c r="T974" i="1"/>
  <c r="U974" i="1"/>
  <c r="M975" i="1"/>
  <c r="N975" i="1"/>
  <c r="O975" i="1"/>
  <c r="P975" i="1"/>
  <c r="Q975" i="1"/>
  <c r="R975" i="1"/>
  <c r="S975" i="1"/>
  <c r="T975" i="1"/>
  <c r="U975" i="1"/>
  <c r="M976" i="1"/>
  <c r="N976" i="1"/>
  <c r="O976" i="1"/>
  <c r="P976" i="1"/>
  <c r="Q976" i="1"/>
  <c r="R976" i="1"/>
  <c r="S976" i="1"/>
  <c r="T976" i="1"/>
  <c r="U976" i="1"/>
  <c r="M977" i="1"/>
  <c r="N977" i="1"/>
  <c r="O977" i="1"/>
  <c r="P977" i="1"/>
  <c r="Q977" i="1"/>
  <c r="R977" i="1"/>
  <c r="S977" i="1"/>
  <c r="T977" i="1"/>
  <c r="U977" i="1"/>
  <c r="M978" i="1"/>
  <c r="N978" i="1"/>
  <c r="O978" i="1"/>
  <c r="P978" i="1"/>
  <c r="Q978" i="1"/>
  <c r="R978" i="1"/>
  <c r="S978" i="1"/>
  <c r="T978" i="1"/>
  <c r="U978" i="1"/>
  <c r="M979" i="1"/>
  <c r="N979" i="1"/>
  <c r="O979" i="1"/>
  <c r="P979" i="1"/>
  <c r="Q979" i="1"/>
  <c r="R979" i="1"/>
  <c r="S979" i="1"/>
  <c r="T979" i="1"/>
  <c r="U979" i="1"/>
  <c r="M980" i="1"/>
  <c r="N980" i="1"/>
  <c r="O980" i="1"/>
  <c r="P980" i="1"/>
  <c r="Q980" i="1"/>
  <c r="R980" i="1"/>
  <c r="S980" i="1"/>
  <c r="T980" i="1"/>
  <c r="U980" i="1"/>
  <c r="M981" i="1"/>
  <c r="N981" i="1"/>
  <c r="O981" i="1"/>
  <c r="P981" i="1"/>
  <c r="Q981" i="1"/>
  <c r="R981" i="1"/>
  <c r="S981" i="1"/>
  <c r="T981" i="1"/>
  <c r="U981" i="1"/>
  <c r="M982" i="1"/>
  <c r="N982" i="1"/>
  <c r="O982" i="1"/>
  <c r="P982" i="1"/>
  <c r="Q982" i="1"/>
  <c r="R982" i="1"/>
  <c r="S982" i="1"/>
  <c r="T982" i="1"/>
  <c r="U982" i="1"/>
  <c r="M983" i="1"/>
  <c r="N983" i="1"/>
  <c r="O983" i="1"/>
  <c r="P983" i="1"/>
  <c r="Q983" i="1"/>
  <c r="R983" i="1"/>
  <c r="S983" i="1"/>
  <c r="T983" i="1"/>
  <c r="U983" i="1"/>
  <c r="M984" i="1"/>
  <c r="N984" i="1"/>
  <c r="O984" i="1"/>
  <c r="P984" i="1"/>
  <c r="Q984" i="1"/>
  <c r="R984" i="1"/>
  <c r="S984" i="1"/>
  <c r="T984" i="1"/>
  <c r="U984" i="1"/>
  <c r="M985" i="1"/>
  <c r="N985" i="1"/>
  <c r="O985" i="1"/>
  <c r="P985" i="1"/>
  <c r="Q985" i="1"/>
  <c r="R985" i="1"/>
  <c r="S985" i="1"/>
  <c r="T985" i="1"/>
  <c r="U985" i="1"/>
  <c r="N968" i="1"/>
  <c r="O968" i="1"/>
  <c r="P968" i="1"/>
  <c r="Q968" i="1"/>
  <c r="R968" i="1"/>
  <c r="S968" i="1"/>
  <c r="T968" i="1"/>
  <c r="U968" i="1"/>
  <c r="M968" i="1"/>
  <c r="M483" i="1"/>
  <c r="N483" i="1"/>
  <c r="O483" i="1"/>
  <c r="P483" i="1"/>
  <c r="Q483" i="1"/>
  <c r="R483" i="1"/>
  <c r="S483" i="1"/>
  <c r="T483" i="1"/>
  <c r="U483" i="1"/>
  <c r="M484" i="1"/>
  <c r="N484" i="1"/>
  <c r="O484" i="1"/>
  <c r="P484" i="1"/>
  <c r="Q484" i="1"/>
  <c r="R484" i="1"/>
  <c r="S484" i="1"/>
  <c r="T484" i="1"/>
  <c r="U484" i="1"/>
  <c r="M485" i="1"/>
  <c r="N485" i="1"/>
  <c r="O485" i="1"/>
  <c r="P485" i="1"/>
  <c r="Q485" i="1"/>
  <c r="R485" i="1"/>
  <c r="S485" i="1"/>
  <c r="T485" i="1"/>
  <c r="U485" i="1"/>
  <c r="M486" i="1"/>
  <c r="N486" i="1"/>
  <c r="O486" i="1"/>
  <c r="P486" i="1"/>
  <c r="Q486" i="1"/>
  <c r="R486" i="1"/>
  <c r="S486" i="1"/>
  <c r="T486" i="1"/>
  <c r="U486" i="1"/>
  <c r="M487" i="1"/>
  <c r="N487" i="1"/>
  <c r="O487" i="1"/>
  <c r="P487" i="1"/>
  <c r="Q487" i="1"/>
  <c r="R487" i="1"/>
  <c r="S487" i="1"/>
  <c r="T487" i="1"/>
  <c r="U487" i="1"/>
  <c r="M488" i="1"/>
  <c r="N488" i="1"/>
  <c r="O488" i="1"/>
  <c r="P488" i="1"/>
  <c r="Q488" i="1"/>
  <c r="R488" i="1"/>
  <c r="S488" i="1"/>
  <c r="T488" i="1"/>
  <c r="U488" i="1"/>
  <c r="M489" i="1"/>
  <c r="N489" i="1"/>
  <c r="O489" i="1"/>
  <c r="P489" i="1"/>
  <c r="Q489" i="1"/>
  <c r="R489" i="1"/>
  <c r="S489" i="1"/>
  <c r="T489" i="1"/>
  <c r="U489" i="1"/>
  <c r="M490" i="1"/>
  <c r="N490" i="1"/>
  <c r="O490" i="1"/>
  <c r="P490" i="1"/>
  <c r="Q490" i="1"/>
  <c r="R490" i="1"/>
  <c r="S490" i="1"/>
  <c r="T490" i="1"/>
  <c r="U490" i="1"/>
  <c r="M491" i="1"/>
  <c r="N491" i="1"/>
  <c r="O491" i="1"/>
  <c r="P491" i="1"/>
  <c r="Q491" i="1"/>
  <c r="R491" i="1"/>
  <c r="S491" i="1"/>
  <c r="T491" i="1"/>
  <c r="U491" i="1"/>
  <c r="M492" i="1"/>
  <c r="N492" i="1"/>
  <c r="O492" i="1"/>
  <c r="P492" i="1"/>
  <c r="Q492" i="1"/>
  <c r="R492" i="1"/>
  <c r="S492" i="1"/>
  <c r="T492" i="1"/>
  <c r="U492" i="1"/>
  <c r="M493" i="1"/>
  <c r="N493" i="1"/>
  <c r="O493" i="1"/>
  <c r="P493" i="1"/>
  <c r="Q493" i="1"/>
  <c r="R493" i="1"/>
  <c r="S493" i="1"/>
  <c r="T493" i="1"/>
  <c r="U493" i="1"/>
  <c r="M494" i="1"/>
  <c r="N494" i="1"/>
  <c r="O494" i="1"/>
  <c r="P494" i="1"/>
  <c r="Q494" i="1"/>
  <c r="R494" i="1"/>
  <c r="S494" i="1"/>
  <c r="T494" i="1"/>
  <c r="U494" i="1"/>
  <c r="M495" i="1"/>
  <c r="N495" i="1"/>
  <c r="O495" i="1"/>
  <c r="P495" i="1"/>
  <c r="Q495" i="1"/>
  <c r="R495" i="1"/>
  <c r="S495" i="1"/>
  <c r="T495" i="1"/>
  <c r="U495" i="1"/>
  <c r="M496" i="1"/>
  <c r="N496" i="1"/>
  <c r="O496" i="1"/>
  <c r="P496" i="1"/>
  <c r="Q496" i="1"/>
  <c r="R496" i="1"/>
  <c r="S496" i="1"/>
  <c r="T496" i="1"/>
  <c r="U496" i="1"/>
  <c r="M497" i="1"/>
  <c r="N497" i="1"/>
  <c r="O497" i="1"/>
  <c r="P497" i="1"/>
  <c r="Q497" i="1"/>
  <c r="R497" i="1"/>
  <c r="S497" i="1"/>
  <c r="T497" i="1"/>
  <c r="U497" i="1"/>
  <c r="M498" i="1"/>
  <c r="N498" i="1"/>
  <c r="O498" i="1"/>
  <c r="P498" i="1"/>
  <c r="Q498" i="1"/>
  <c r="R498" i="1"/>
  <c r="S498" i="1"/>
  <c r="T498" i="1"/>
  <c r="U498" i="1"/>
  <c r="M499" i="1"/>
  <c r="N499" i="1"/>
  <c r="O499" i="1"/>
  <c r="P499" i="1"/>
  <c r="Q499" i="1"/>
  <c r="R499" i="1"/>
  <c r="S499" i="1"/>
  <c r="T499" i="1"/>
  <c r="U499" i="1"/>
  <c r="M500" i="1"/>
  <c r="N500" i="1"/>
  <c r="O500" i="1"/>
  <c r="P500" i="1"/>
  <c r="Q500" i="1"/>
  <c r="R500" i="1"/>
  <c r="S500" i="1"/>
  <c r="T500" i="1"/>
  <c r="U500" i="1"/>
  <c r="N482" i="1"/>
  <c r="O482" i="1"/>
  <c r="P482" i="1"/>
  <c r="Q482" i="1"/>
  <c r="R482" i="1"/>
  <c r="S482" i="1"/>
  <c r="T482" i="1"/>
  <c r="U482" i="1"/>
  <c r="M482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S4" i="6" l="1"/>
  <c r="S6" i="6"/>
  <c r="S5" i="6"/>
  <c r="U7" i="6"/>
  <c r="U6" i="6"/>
  <c r="U5" i="6"/>
  <c r="U4" i="6"/>
  <c r="U3" i="6"/>
  <c r="T4" i="6"/>
  <c r="T3" i="6"/>
  <c r="T7" i="6"/>
  <c r="T6" i="6"/>
  <c r="T5" i="6"/>
  <c r="V3" i="6"/>
  <c r="V7" i="6"/>
  <c r="V6" i="6"/>
  <c r="V5" i="6"/>
  <c r="V4" i="6"/>
  <c r="P7" i="6"/>
  <c r="P4" i="6"/>
  <c r="P6" i="6"/>
  <c r="P5" i="6"/>
  <c r="P3" i="6"/>
  <c r="Q6" i="6"/>
  <c r="Q4" i="6"/>
  <c r="Q3" i="6"/>
  <c r="Q5" i="6"/>
  <c r="Q7" i="6"/>
  <c r="R5" i="6"/>
  <c r="R4" i="6"/>
  <c r="R3" i="6"/>
  <c r="R7" i="6"/>
  <c r="R6" i="6"/>
  <c r="O3" i="6"/>
  <c r="W3" i="6"/>
  <c r="S7" i="6"/>
  <c r="O4" i="6"/>
  <c r="W4" i="6"/>
  <c r="W5" i="6"/>
  <c r="O5" i="6"/>
  <c r="W6" i="6"/>
  <c r="S3" i="6"/>
  <c r="O7" i="6"/>
  <c r="W9" i="6" l="1"/>
  <c r="Q9" i="6"/>
  <c r="T9" i="6"/>
  <c r="U9" i="6"/>
  <c r="S9" i="6"/>
  <c r="R9" i="6"/>
  <c r="O9" i="6"/>
  <c r="P9" i="6"/>
  <c r="V9" i="6"/>
  <c r="M433" i="1" l="1"/>
  <c r="N433" i="1"/>
  <c r="O433" i="1"/>
  <c r="P433" i="1"/>
  <c r="Q433" i="1"/>
  <c r="R433" i="1"/>
  <c r="S433" i="1"/>
  <c r="T433" i="1"/>
  <c r="U433" i="1"/>
  <c r="M434" i="1"/>
  <c r="N434" i="1"/>
  <c r="O434" i="1"/>
  <c r="P434" i="1"/>
  <c r="Q434" i="1"/>
  <c r="R434" i="1"/>
  <c r="S434" i="1"/>
  <c r="T434" i="1"/>
  <c r="U434" i="1"/>
  <c r="M435" i="1"/>
  <c r="N435" i="1"/>
  <c r="O435" i="1"/>
  <c r="P435" i="1"/>
  <c r="Q435" i="1"/>
  <c r="R435" i="1"/>
  <c r="S435" i="1"/>
  <c r="T435" i="1"/>
  <c r="U435" i="1"/>
  <c r="M436" i="1"/>
  <c r="N436" i="1"/>
  <c r="O436" i="1"/>
  <c r="P436" i="1"/>
  <c r="Q436" i="1"/>
  <c r="R436" i="1"/>
  <c r="S436" i="1"/>
  <c r="T436" i="1"/>
  <c r="U436" i="1"/>
  <c r="M437" i="1"/>
  <c r="N437" i="1"/>
  <c r="O437" i="1"/>
  <c r="P437" i="1"/>
  <c r="Q437" i="1"/>
  <c r="R437" i="1"/>
  <c r="S437" i="1"/>
  <c r="T437" i="1"/>
  <c r="U437" i="1"/>
  <c r="M438" i="1"/>
  <c r="N438" i="1"/>
  <c r="O438" i="1"/>
  <c r="P438" i="1"/>
  <c r="Q438" i="1"/>
  <c r="R438" i="1"/>
  <c r="S438" i="1"/>
  <c r="T438" i="1"/>
  <c r="U438" i="1"/>
  <c r="M439" i="1"/>
  <c r="N439" i="1"/>
  <c r="O439" i="1"/>
  <c r="P439" i="1"/>
  <c r="Q439" i="1"/>
  <c r="R439" i="1"/>
  <c r="S439" i="1"/>
  <c r="T439" i="1"/>
  <c r="U439" i="1"/>
  <c r="M440" i="1"/>
  <c r="N440" i="1"/>
  <c r="O440" i="1"/>
  <c r="P440" i="1"/>
  <c r="Q440" i="1"/>
  <c r="R440" i="1"/>
  <c r="S440" i="1"/>
  <c r="T440" i="1"/>
  <c r="U440" i="1"/>
  <c r="M441" i="1"/>
  <c r="N441" i="1"/>
  <c r="O441" i="1"/>
  <c r="P441" i="1"/>
  <c r="Q441" i="1"/>
  <c r="R441" i="1"/>
  <c r="S441" i="1"/>
  <c r="T441" i="1"/>
  <c r="U441" i="1"/>
  <c r="M442" i="1"/>
  <c r="N442" i="1"/>
  <c r="O442" i="1"/>
  <c r="P442" i="1"/>
  <c r="Q442" i="1"/>
  <c r="R442" i="1"/>
  <c r="S442" i="1"/>
  <c r="T442" i="1"/>
  <c r="U442" i="1"/>
  <c r="M443" i="1"/>
  <c r="N443" i="1"/>
  <c r="O443" i="1"/>
  <c r="P443" i="1"/>
  <c r="Q443" i="1"/>
  <c r="R443" i="1"/>
  <c r="S443" i="1"/>
  <c r="T443" i="1"/>
  <c r="U443" i="1"/>
  <c r="M444" i="1"/>
  <c r="N444" i="1"/>
  <c r="O444" i="1"/>
  <c r="P444" i="1"/>
  <c r="Q444" i="1"/>
  <c r="R444" i="1"/>
  <c r="S444" i="1"/>
  <c r="T444" i="1"/>
  <c r="U444" i="1"/>
  <c r="M445" i="1"/>
  <c r="N445" i="1"/>
  <c r="O445" i="1"/>
  <c r="P445" i="1"/>
  <c r="Q445" i="1"/>
  <c r="R445" i="1"/>
  <c r="S445" i="1"/>
  <c r="T445" i="1"/>
  <c r="U445" i="1"/>
  <c r="M446" i="1"/>
  <c r="N446" i="1"/>
  <c r="O446" i="1"/>
  <c r="P446" i="1"/>
  <c r="Q446" i="1"/>
  <c r="R446" i="1"/>
  <c r="S446" i="1"/>
  <c r="T446" i="1"/>
  <c r="U446" i="1"/>
  <c r="M447" i="1"/>
  <c r="N447" i="1"/>
  <c r="O447" i="1"/>
  <c r="P447" i="1"/>
  <c r="Q447" i="1"/>
  <c r="R447" i="1"/>
  <c r="S447" i="1"/>
  <c r="T447" i="1"/>
  <c r="U447" i="1"/>
  <c r="M448" i="1"/>
  <c r="N448" i="1"/>
  <c r="O448" i="1"/>
  <c r="P448" i="1"/>
  <c r="Q448" i="1"/>
  <c r="R448" i="1"/>
  <c r="S448" i="1"/>
  <c r="T448" i="1"/>
  <c r="U448" i="1"/>
  <c r="M449" i="1"/>
  <c r="N449" i="1"/>
  <c r="O449" i="1"/>
  <c r="P449" i="1"/>
  <c r="Q449" i="1"/>
  <c r="R449" i="1"/>
  <c r="S449" i="1"/>
  <c r="T449" i="1"/>
  <c r="U449" i="1"/>
  <c r="M450" i="1"/>
  <c r="N450" i="1"/>
  <c r="O450" i="1"/>
  <c r="P450" i="1"/>
  <c r="Q450" i="1"/>
  <c r="R450" i="1"/>
  <c r="S450" i="1"/>
  <c r="T450" i="1"/>
  <c r="U450" i="1"/>
  <c r="N432" i="1"/>
  <c r="O432" i="1"/>
  <c r="P432" i="1"/>
  <c r="Q432" i="1"/>
  <c r="R432" i="1"/>
  <c r="S432" i="1"/>
  <c r="T432" i="1"/>
  <c r="U432" i="1"/>
  <c r="M432" i="1"/>
  <c r="M389" i="1"/>
  <c r="N389" i="1"/>
  <c r="O389" i="1"/>
  <c r="P389" i="1"/>
  <c r="Q389" i="1"/>
  <c r="R389" i="1"/>
  <c r="S389" i="1"/>
  <c r="T389" i="1"/>
  <c r="U389" i="1"/>
  <c r="M390" i="1"/>
  <c r="N390" i="1"/>
  <c r="O390" i="1"/>
  <c r="P390" i="1"/>
  <c r="Q390" i="1"/>
  <c r="R390" i="1"/>
  <c r="S390" i="1"/>
  <c r="T390" i="1"/>
  <c r="U390" i="1"/>
  <c r="M391" i="1"/>
  <c r="N391" i="1"/>
  <c r="O391" i="1"/>
  <c r="P391" i="1"/>
  <c r="Q391" i="1"/>
  <c r="R391" i="1"/>
  <c r="S391" i="1"/>
  <c r="T391" i="1"/>
  <c r="U391" i="1"/>
  <c r="M392" i="1"/>
  <c r="N392" i="1"/>
  <c r="O392" i="1"/>
  <c r="P392" i="1"/>
  <c r="Q392" i="1"/>
  <c r="R392" i="1"/>
  <c r="S392" i="1"/>
  <c r="T392" i="1"/>
  <c r="U392" i="1"/>
  <c r="M393" i="1"/>
  <c r="N393" i="1"/>
  <c r="O393" i="1"/>
  <c r="P393" i="1"/>
  <c r="Q393" i="1"/>
  <c r="R393" i="1"/>
  <c r="S393" i="1"/>
  <c r="T393" i="1"/>
  <c r="U393" i="1"/>
  <c r="M394" i="1"/>
  <c r="N394" i="1"/>
  <c r="O394" i="1"/>
  <c r="P394" i="1"/>
  <c r="Q394" i="1"/>
  <c r="R394" i="1"/>
  <c r="S394" i="1"/>
  <c r="T394" i="1"/>
  <c r="U394" i="1"/>
  <c r="M395" i="1"/>
  <c r="N395" i="1"/>
  <c r="O395" i="1"/>
  <c r="P395" i="1"/>
  <c r="Q395" i="1"/>
  <c r="R395" i="1"/>
  <c r="S395" i="1"/>
  <c r="T395" i="1"/>
  <c r="U395" i="1"/>
  <c r="M396" i="1"/>
  <c r="N396" i="1"/>
  <c r="O396" i="1"/>
  <c r="P396" i="1"/>
  <c r="Q396" i="1"/>
  <c r="R396" i="1"/>
  <c r="S396" i="1"/>
  <c r="T396" i="1"/>
  <c r="U396" i="1"/>
  <c r="M397" i="1"/>
  <c r="N397" i="1"/>
  <c r="O397" i="1"/>
  <c r="P397" i="1"/>
  <c r="Q397" i="1"/>
  <c r="R397" i="1"/>
  <c r="S397" i="1"/>
  <c r="T397" i="1"/>
  <c r="U397" i="1"/>
  <c r="M398" i="1"/>
  <c r="N398" i="1"/>
  <c r="O398" i="1"/>
  <c r="P398" i="1"/>
  <c r="Q398" i="1"/>
  <c r="R398" i="1"/>
  <c r="S398" i="1"/>
  <c r="T398" i="1"/>
  <c r="U398" i="1"/>
  <c r="M399" i="1"/>
  <c r="N399" i="1"/>
  <c r="O399" i="1"/>
  <c r="P399" i="1"/>
  <c r="Q399" i="1"/>
  <c r="R399" i="1"/>
  <c r="S399" i="1"/>
  <c r="T399" i="1"/>
  <c r="U399" i="1"/>
  <c r="M400" i="1"/>
  <c r="N400" i="1"/>
  <c r="O400" i="1"/>
  <c r="P400" i="1"/>
  <c r="Q400" i="1"/>
  <c r="R400" i="1"/>
  <c r="S400" i="1"/>
  <c r="T400" i="1"/>
  <c r="U400" i="1"/>
  <c r="M401" i="1"/>
  <c r="N401" i="1"/>
  <c r="O401" i="1"/>
  <c r="P401" i="1"/>
  <c r="Q401" i="1"/>
  <c r="R401" i="1"/>
  <c r="S401" i="1"/>
  <c r="T401" i="1"/>
  <c r="U401" i="1"/>
  <c r="M402" i="1"/>
  <c r="N402" i="1"/>
  <c r="O402" i="1"/>
  <c r="P402" i="1"/>
  <c r="Q402" i="1"/>
  <c r="R402" i="1"/>
  <c r="S402" i="1"/>
  <c r="T402" i="1"/>
  <c r="U402" i="1"/>
  <c r="M403" i="1"/>
  <c r="N403" i="1"/>
  <c r="O403" i="1"/>
  <c r="P403" i="1"/>
  <c r="Q403" i="1"/>
  <c r="R403" i="1"/>
  <c r="S403" i="1"/>
  <c r="T403" i="1"/>
  <c r="U403" i="1"/>
  <c r="M404" i="1"/>
  <c r="N404" i="1"/>
  <c r="O404" i="1"/>
  <c r="P404" i="1"/>
  <c r="Q404" i="1"/>
  <c r="R404" i="1"/>
  <c r="S404" i="1"/>
  <c r="T404" i="1"/>
  <c r="U404" i="1"/>
  <c r="M405" i="1"/>
  <c r="N405" i="1"/>
  <c r="O405" i="1"/>
  <c r="P405" i="1"/>
  <c r="Q405" i="1"/>
  <c r="R405" i="1"/>
  <c r="S405" i="1"/>
  <c r="T405" i="1"/>
  <c r="U405" i="1"/>
  <c r="M406" i="1"/>
  <c r="N406" i="1"/>
  <c r="O406" i="1"/>
  <c r="P406" i="1"/>
  <c r="Q406" i="1"/>
  <c r="R406" i="1"/>
  <c r="S406" i="1"/>
  <c r="T406" i="1"/>
  <c r="U406" i="1"/>
  <c r="N388" i="1"/>
  <c r="O388" i="1"/>
  <c r="P388" i="1"/>
  <c r="Q388" i="1"/>
  <c r="R388" i="1"/>
  <c r="S388" i="1"/>
  <c r="T388" i="1"/>
  <c r="U388" i="1"/>
  <c r="M388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M236" i="1" l="1"/>
  <c r="N236" i="1"/>
  <c r="O236" i="1"/>
  <c r="P236" i="1"/>
  <c r="Q236" i="1"/>
  <c r="R236" i="1"/>
  <c r="S236" i="1"/>
  <c r="T236" i="1"/>
  <c r="U236" i="1"/>
  <c r="M237" i="1"/>
  <c r="N237" i="1"/>
  <c r="O237" i="1"/>
  <c r="P237" i="1"/>
  <c r="Q237" i="1"/>
  <c r="R237" i="1"/>
  <c r="S237" i="1"/>
  <c r="T237" i="1"/>
  <c r="U237" i="1"/>
  <c r="M238" i="1"/>
  <c r="N238" i="1"/>
  <c r="O238" i="1"/>
  <c r="P238" i="1"/>
  <c r="Q238" i="1"/>
  <c r="R238" i="1"/>
  <c r="S238" i="1"/>
  <c r="T238" i="1"/>
  <c r="U238" i="1"/>
  <c r="M239" i="1"/>
  <c r="N239" i="1"/>
  <c r="O239" i="1"/>
  <c r="P239" i="1"/>
  <c r="Q239" i="1"/>
  <c r="R239" i="1"/>
  <c r="S239" i="1"/>
  <c r="T239" i="1"/>
  <c r="U239" i="1"/>
  <c r="M240" i="1"/>
  <c r="N240" i="1"/>
  <c r="O240" i="1"/>
  <c r="P240" i="1"/>
  <c r="Q240" i="1"/>
  <c r="R240" i="1"/>
  <c r="S240" i="1"/>
  <c r="T240" i="1"/>
  <c r="U240" i="1"/>
  <c r="M241" i="1"/>
  <c r="N241" i="1"/>
  <c r="O241" i="1"/>
  <c r="P241" i="1"/>
  <c r="Q241" i="1"/>
  <c r="R241" i="1"/>
  <c r="S241" i="1"/>
  <c r="T241" i="1"/>
  <c r="U241" i="1"/>
  <c r="M242" i="1"/>
  <c r="N242" i="1"/>
  <c r="O242" i="1"/>
  <c r="P242" i="1"/>
  <c r="Q242" i="1"/>
  <c r="R242" i="1"/>
  <c r="S242" i="1"/>
  <c r="T242" i="1"/>
  <c r="U242" i="1"/>
  <c r="M243" i="1"/>
  <c r="N243" i="1"/>
  <c r="O243" i="1"/>
  <c r="P243" i="1"/>
  <c r="Q243" i="1"/>
  <c r="R243" i="1"/>
  <c r="S243" i="1"/>
  <c r="T243" i="1"/>
  <c r="U243" i="1"/>
  <c r="M244" i="1"/>
  <c r="N244" i="1"/>
  <c r="O244" i="1"/>
  <c r="P244" i="1"/>
  <c r="Q244" i="1"/>
  <c r="R244" i="1"/>
  <c r="S244" i="1"/>
  <c r="T244" i="1"/>
  <c r="U244" i="1"/>
  <c r="M245" i="1"/>
  <c r="N245" i="1"/>
  <c r="O245" i="1"/>
  <c r="P245" i="1"/>
  <c r="Q245" i="1"/>
  <c r="R245" i="1"/>
  <c r="S245" i="1"/>
  <c r="T245" i="1"/>
  <c r="U245" i="1"/>
  <c r="M246" i="1"/>
  <c r="N246" i="1"/>
  <c r="O246" i="1"/>
  <c r="P246" i="1"/>
  <c r="Q246" i="1"/>
  <c r="R246" i="1"/>
  <c r="S246" i="1"/>
  <c r="T246" i="1"/>
  <c r="U246" i="1"/>
  <c r="M247" i="1"/>
  <c r="N247" i="1"/>
  <c r="O247" i="1"/>
  <c r="P247" i="1"/>
  <c r="Q247" i="1"/>
  <c r="R247" i="1"/>
  <c r="S247" i="1"/>
  <c r="T247" i="1"/>
  <c r="U247" i="1"/>
  <c r="M248" i="1"/>
  <c r="N248" i="1"/>
  <c r="O248" i="1"/>
  <c r="P248" i="1"/>
  <c r="Q248" i="1"/>
  <c r="R248" i="1"/>
  <c r="S248" i="1"/>
  <c r="T248" i="1"/>
  <c r="U248" i="1"/>
  <c r="M249" i="1"/>
  <c r="N249" i="1"/>
  <c r="O249" i="1"/>
  <c r="P249" i="1"/>
  <c r="Q249" i="1"/>
  <c r="R249" i="1"/>
  <c r="S249" i="1"/>
  <c r="T249" i="1"/>
  <c r="U249" i="1"/>
  <c r="M250" i="1"/>
  <c r="N250" i="1"/>
  <c r="O250" i="1"/>
  <c r="P250" i="1"/>
  <c r="Q250" i="1"/>
  <c r="R250" i="1"/>
  <c r="S250" i="1"/>
  <c r="T250" i="1"/>
  <c r="U250" i="1"/>
  <c r="M251" i="1"/>
  <c r="N251" i="1"/>
  <c r="O251" i="1"/>
  <c r="P251" i="1"/>
  <c r="Q251" i="1"/>
  <c r="R251" i="1"/>
  <c r="S251" i="1"/>
  <c r="T251" i="1"/>
  <c r="U251" i="1"/>
  <c r="M252" i="1"/>
  <c r="N252" i="1"/>
  <c r="O252" i="1"/>
  <c r="P252" i="1"/>
  <c r="Q252" i="1"/>
  <c r="R252" i="1"/>
  <c r="S252" i="1"/>
  <c r="T252" i="1"/>
  <c r="U252" i="1"/>
  <c r="M253" i="1"/>
  <c r="N253" i="1"/>
  <c r="O253" i="1"/>
  <c r="P253" i="1"/>
  <c r="Q253" i="1"/>
  <c r="R253" i="1"/>
  <c r="S253" i="1"/>
  <c r="T253" i="1"/>
  <c r="U253" i="1"/>
  <c r="N235" i="1"/>
  <c r="O235" i="1"/>
  <c r="P235" i="1"/>
  <c r="Q235" i="1"/>
  <c r="R235" i="1"/>
  <c r="S235" i="1"/>
  <c r="T235" i="1"/>
  <c r="U235" i="1"/>
  <c r="M235" i="1"/>
  <c r="M192" i="1" l="1"/>
  <c r="N192" i="1"/>
  <c r="O192" i="1"/>
  <c r="P192" i="1"/>
  <c r="Q192" i="1"/>
  <c r="R192" i="1"/>
  <c r="S192" i="1"/>
  <c r="T192" i="1"/>
  <c r="U192" i="1"/>
  <c r="M193" i="1"/>
  <c r="N193" i="1"/>
  <c r="O193" i="1"/>
  <c r="P193" i="1"/>
  <c r="Q193" i="1"/>
  <c r="R193" i="1"/>
  <c r="S193" i="1"/>
  <c r="T193" i="1"/>
  <c r="U193" i="1"/>
  <c r="M194" i="1"/>
  <c r="N194" i="1"/>
  <c r="O194" i="1"/>
  <c r="P194" i="1"/>
  <c r="Q194" i="1"/>
  <c r="R194" i="1"/>
  <c r="S194" i="1"/>
  <c r="T194" i="1"/>
  <c r="U194" i="1"/>
  <c r="M195" i="1"/>
  <c r="N195" i="1"/>
  <c r="O195" i="1"/>
  <c r="P195" i="1"/>
  <c r="Q195" i="1"/>
  <c r="R195" i="1"/>
  <c r="S195" i="1"/>
  <c r="T195" i="1"/>
  <c r="U195" i="1"/>
  <c r="M196" i="1"/>
  <c r="N196" i="1"/>
  <c r="O196" i="1"/>
  <c r="P196" i="1"/>
  <c r="Q196" i="1"/>
  <c r="R196" i="1"/>
  <c r="S196" i="1"/>
  <c r="T196" i="1"/>
  <c r="U196" i="1"/>
  <c r="M197" i="1"/>
  <c r="N197" i="1"/>
  <c r="O197" i="1"/>
  <c r="P197" i="1"/>
  <c r="Q197" i="1"/>
  <c r="R197" i="1"/>
  <c r="S197" i="1"/>
  <c r="T197" i="1"/>
  <c r="U197" i="1"/>
  <c r="M198" i="1"/>
  <c r="N198" i="1"/>
  <c r="O198" i="1"/>
  <c r="P198" i="1"/>
  <c r="Q198" i="1"/>
  <c r="R198" i="1"/>
  <c r="S198" i="1"/>
  <c r="T198" i="1"/>
  <c r="U198" i="1"/>
  <c r="M199" i="1"/>
  <c r="N199" i="1"/>
  <c r="O199" i="1"/>
  <c r="P199" i="1"/>
  <c r="Q199" i="1"/>
  <c r="R199" i="1"/>
  <c r="S199" i="1"/>
  <c r="T199" i="1"/>
  <c r="U199" i="1"/>
  <c r="M200" i="1"/>
  <c r="N200" i="1"/>
  <c r="O200" i="1"/>
  <c r="P200" i="1"/>
  <c r="Q200" i="1"/>
  <c r="R200" i="1"/>
  <c r="S200" i="1"/>
  <c r="T200" i="1"/>
  <c r="U200" i="1"/>
  <c r="M201" i="1"/>
  <c r="N201" i="1"/>
  <c r="O201" i="1"/>
  <c r="P201" i="1"/>
  <c r="Q201" i="1"/>
  <c r="R201" i="1"/>
  <c r="S201" i="1"/>
  <c r="T201" i="1"/>
  <c r="U201" i="1"/>
  <c r="M202" i="1"/>
  <c r="N202" i="1"/>
  <c r="O202" i="1"/>
  <c r="P202" i="1"/>
  <c r="Q202" i="1"/>
  <c r="R202" i="1"/>
  <c r="S202" i="1"/>
  <c r="T202" i="1"/>
  <c r="U202" i="1"/>
  <c r="M203" i="1"/>
  <c r="N203" i="1"/>
  <c r="O203" i="1"/>
  <c r="P203" i="1"/>
  <c r="Q203" i="1"/>
  <c r="R203" i="1"/>
  <c r="S203" i="1"/>
  <c r="T203" i="1"/>
  <c r="U203" i="1"/>
  <c r="M204" i="1"/>
  <c r="N204" i="1"/>
  <c r="O204" i="1"/>
  <c r="P204" i="1"/>
  <c r="Q204" i="1"/>
  <c r="R204" i="1"/>
  <c r="S204" i="1"/>
  <c r="T204" i="1"/>
  <c r="U204" i="1"/>
  <c r="M205" i="1"/>
  <c r="N205" i="1"/>
  <c r="O205" i="1"/>
  <c r="P205" i="1"/>
  <c r="Q205" i="1"/>
  <c r="R205" i="1"/>
  <c r="S205" i="1"/>
  <c r="T205" i="1"/>
  <c r="U205" i="1"/>
  <c r="M206" i="1"/>
  <c r="N206" i="1"/>
  <c r="O206" i="1"/>
  <c r="P206" i="1"/>
  <c r="Q206" i="1"/>
  <c r="R206" i="1"/>
  <c r="S206" i="1"/>
  <c r="T206" i="1"/>
  <c r="U206" i="1"/>
  <c r="M207" i="1"/>
  <c r="N207" i="1"/>
  <c r="O207" i="1"/>
  <c r="P207" i="1"/>
  <c r="Q207" i="1"/>
  <c r="R207" i="1"/>
  <c r="S207" i="1"/>
  <c r="T207" i="1"/>
  <c r="U207" i="1"/>
  <c r="M208" i="1"/>
  <c r="N208" i="1"/>
  <c r="O208" i="1"/>
  <c r="P208" i="1"/>
  <c r="Q208" i="1"/>
  <c r="R208" i="1"/>
  <c r="S208" i="1"/>
  <c r="T208" i="1"/>
  <c r="U208" i="1"/>
  <c r="M209" i="1"/>
  <c r="N209" i="1"/>
  <c r="O209" i="1"/>
  <c r="P209" i="1"/>
  <c r="Q209" i="1"/>
  <c r="R209" i="1"/>
  <c r="S209" i="1"/>
  <c r="T209" i="1"/>
  <c r="U209" i="1"/>
  <c r="N191" i="1"/>
  <c r="O191" i="1"/>
  <c r="P191" i="1"/>
  <c r="Q191" i="1"/>
  <c r="R191" i="1"/>
  <c r="S191" i="1"/>
  <c r="T191" i="1"/>
  <c r="U191" i="1"/>
  <c r="M191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U71" i="1"/>
  <c r="N53" i="1"/>
  <c r="O53" i="1"/>
  <c r="P53" i="1"/>
  <c r="Q53" i="1"/>
  <c r="R53" i="1"/>
  <c r="S53" i="1"/>
  <c r="T53" i="1"/>
  <c r="U53" i="1"/>
  <c r="N54" i="1"/>
  <c r="O54" i="1"/>
  <c r="P54" i="1"/>
  <c r="Q54" i="1"/>
  <c r="R54" i="1"/>
  <c r="S54" i="1"/>
  <c r="T54" i="1"/>
  <c r="U54" i="1"/>
  <c r="N55" i="1"/>
  <c r="O55" i="1"/>
  <c r="P55" i="1"/>
  <c r="Q55" i="1"/>
  <c r="R55" i="1"/>
  <c r="S55" i="1"/>
  <c r="T55" i="1"/>
  <c r="U55" i="1"/>
  <c r="N56" i="1"/>
  <c r="O56" i="1"/>
  <c r="P56" i="1"/>
  <c r="Q56" i="1"/>
  <c r="R56" i="1"/>
  <c r="S56" i="1"/>
  <c r="T56" i="1"/>
  <c r="U56" i="1"/>
  <c r="N57" i="1"/>
  <c r="O57" i="1"/>
  <c r="P57" i="1"/>
  <c r="Q57" i="1"/>
  <c r="R57" i="1"/>
  <c r="S57" i="1"/>
  <c r="T57" i="1"/>
  <c r="U57" i="1"/>
  <c r="N58" i="1"/>
  <c r="O58" i="1"/>
  <c r="P58" i="1"/>
  <c r="Q58" i="1"/>
  <c r="R58" i="1"/>
  <c r="S58" i="1"/>
  <c r="T58" i="1"/>
  <c r="U58" i="1"/>
  <c r="N59" i="1"/>
  <c r="O59" i="1"/>
  <c r="P59" i="1"/>
  <c r="Q59" i="1"/>
  <c r="R59" i="1"/>
  <c r="S59" i="1"/>
  <c r="T59" i="1"/>
  <c r="U59" i="1"/>
  <c r="N60" i="1"/>
  <c r="O60" i="1"/>
  <c r="P60" i="1"/>
  <c r="Q60" i="1"/>
  <c r="R60" i="1"/>
  <c r="S60" i="1"/>
  <c r="T60" i="1"/>
  <c r="U60" i="1"/>
  <c r="N61" i="1"/>
  <c r="O61" i="1"/>
  <c r="P61" i="1"/>
  <c r="Q61" i="1"/>
  <c r="R61" i="1"/>
  <c r="S61" i="1"/>
  <c r="T61" i="1"/>
  <c r="U61" i="1"/>
  <c r="N62" i="1"/>
  <c r="O62" i="1"/>
  <c r="P62" i="1"/>
  <c r="Q62" i="1"/>
  <c r="R62" i="1"/>
  <c r="S62" i="1"/>
  <c r="T62" i="1"/>
  <c r="U62" i="1"/>
  <c r="N63" i="1"/>
  <c r="O63" i="1"/>
  <c r="P63" i="1"/>
  <c r="Q63" i="1"/>
  <c r="R63" i="1"/>
  <c r="S63" i="1"/>
  <c r="T63" i="1"/>
  <c r="U63" i="1"/>
  <c r="N64" i="1"/>
  <c r="O64" i="1"/>
  <c r="P64" i="1"/>
  <c r="Q64" i="1"/>
  <c r="R64" i="1"/>
  <c r="S64" i="1"/>
  <c r="T64" i="1"/>
  <c r="U64" i="1"/>
  <c r="N65" i="1"/>
  <c r="O65" i="1"/>
  <c r="P65" i="1"/>
  <c r="Q65" i="1"/>
  <c r="R65" i="1"/>
  <c r="S65" i="1"/>
  <c r="T65" i="1"/>
  <c r="U65" i="1"/>
  <c r="N66" i="1"/>
  <c r="O66" i="1"/>
  <c r="P66" i="1"/>
  <c r="Q66" i="1"/>
  <c r="R66" i="1"/>
  <c r="S66" i="1"/>
  <c r="T66" i="1"/>
  <c r="U66" i="1"/>
  <c r="N67" i="1"/>
  <c r="O67" i="1"/>
  <c r="P67" i="1"/>
  <c r="Q67" i="1"/>
  <c r="R67" i="1"/>
  <c r="S67" i="1"/>
  <c r="T67" i="1"/>
  <c r="U67" i="1"/>
  <c r="N68" i="1"/>
  <c r="O68" i="1"/>
  <c r="P68" i="1"/>
  <c r="Q68" i="1"/>
  <c r="R68" i="1"/>
  <c r="S68" i="1"/>
  <c r="T68" i="1"/>
  <c r="U68" i="1"/>
  <c r="N69" i="1"/>
  <c r="O69" i="1"/>
  <c r="P69" i="1"/>
  <c r="Q69" i="1"/>
  <c r="R69" i="1"/>
  <c r="S69" i="1"/>
  <c r="T69" i="1"/>
  <c r="U69" i="1"/>
  <c r="N70" i="1"/>
  <c r="O70" i="1"/>
  <c r="P70" i="1"/>
  <c r="Q70" i="1"/>
  <c r="R70" i="1"/>
  <c r="S70" i="1"/>
  <c r="T70" i="1"/>
  <c r="U70" i="1"/>
  <c r="N71" i="1"/>
  <c r="O71" i="1"/>
  <c r="P71" i="1"/>
  <c r="Q71" i="1"/>
  <c r="R71" i="1"/>
  <c r="S71" i="1"/>
  <c r="T71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53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K8" i="3" l="1"/>
  <c r="W8" i="3" s="1"/>
  <c r="J8" i="3"/>
  <c r="V8" i="3" s="1"/>
  <c r="I8" i="3"/>
  <c r="U8" i="3" s="1"/>
  <c r="H8" i="3"/>
  <c r="T8" i="3" s="1"/>
  <c r="G8" i="3"/>
  <c r="S8" i="3" s="1"/>
  <c r="F8" i="3"/>
  <c r="R8" i="3" s="1"/>
  <c r="R6" i="3" s="1"/>
  <c r="E8" i="3"/>
  <c r="Q8" i="3" s="1"/>
  <c r="D8" i="3"/>
  <c r="P8" i="3" s="1"/>
  <c r="C8" i="3"/>
  <c r="O8" i="3" s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U733" i="1"/>
  <c r="T733" i="1"/>
  <c r="S733" i="1"/>
  <c r="R733" i="1"/>
  <c r="Q733" i="1"/>
  <c r="P733" i="1"/>
  <c r="O733" i="1"/>
  <c r="N733" i="1"/>
  <c r="M733" i="1"/>
  <c r="U732" i="1"/>
  <c r="T732" i="1"/>
  <c r="S732" i="1"/>
  <c r="R732" i="1"/>
  <c r="Q732" i="1"/>
  <c r="P732" i="1"/>
  <c r="O732" i="1"/>
  <c r="N732" i="1"/>
  <c r="M732" i="1"/>
  <c r="U731" i="1"/>
  <c r="T731" i="1"/>
  <c r="S731" i="1"/>
  <c r="R731" i="1"/>
  <c r="Q731" i="1"/>
  <c r="P731" i="1"/>
  <c r="O731" i="1"/>
  <c r="N731" i="1"/>
  <c r="M731" i="1"/>
  <c r="U730" i="1"/>
  <c r="T730" i="1"/>
  <c r="S730" i="1"/>
  <c r="R730" i="1"/>
  <c r="Q730" i="1"/>
  <c r="P730" i="1"/>
  <c r="O730" i="1"/>
  <c r="N730" i="1"/>
  <c r="M730" i="1"/>
  <c r="U729" i="1"/>
  <c r="T729" i="1"/>
  <c r="S729" i="1"/>
  <c r="R729" i="1"/>
  <c r="Q729" i="1"/>
  <c r="P729" i="1"/>
  <c r="O729" i="1"/>
  <c r="N729" i="1"/>
  <c r="M729" i="1"/>
  <c r="U728" i="1"/>
  <c r="T728" i="1"/>
  <c r="S728" i="1"/>
  <c r="R728" i="1"/>
  <c r="Q728" i="1"/>
  <c r="P728" i="1"/>
  <c r="O728" i="1"/>
  <c r="N728" i="1"/>
  <c r="M728" i="1"/>
  <c r="U727" i="1"/>
  <c r="T727" i="1"/>
  <c r="S727" i="1"/>
  <c r="R727" i="1"/>
  <c r="Q727" i="1"/>
  <c r="P727" i="1"/>
  <c r="O727" i="1"/>
  <c r="N727" i="1"/>
  <c r="M727" i="1"/>
  <c r="U726" i="1"/>
  <c r="T726" i="1"/>
  <c r="S726" i="1"/>
  <c r="R726" i="1"/>
  <c r="Q726" i="1"/>
  <c r="P726" i="1"/>
  <c r="O726" i="1"/>
  <c r="N726" i="1"/>
  <c r="M726" i="1"/>
  <c r="U725" i="1"/>
  <c r="T725" i="1"/>
  <c r="S725" i="1"/>
  <c r="R725" i="1"/>
  <c r="Q725" i="1"/>
  <c r="P725" i="1"/>
  <c r="O725" i="1"/>
  <c r="N725" i="1"/>
  <c r="M725" i="1"/>
  <c r="U724" i="1"/>
  <c r="T724" i="1"/>
  <c r="S724" i="1"/>
  <c r="R724" i="1"/>
  <c r="Q724" i="1"/>
  <c r="P724" i="1"/>
  <c r="O724" i="1"/>
  <c r="N724" i="1"/>
  <c r="M724" i="1"/>
  <c r="U723" i="1"/>
  <c r="T723" i="1"/>
  <c r="S723" i="1"/>
  <c r="R723" i="1"/>
  <c r="Q723" i="1"/>
  <c r="P723" i="1"/>
  <c r="O723" i="1"/>
  <c r="N723" i="1"/>
  <c r="M723" i="1"/>
  <c r="U722" i="1"/>
  <c r="T722" i="1"/>
  <c r="S722" i="1"/>
  <c r="R722" i="1"/>
  <c r="Q722" i="1"/>
  <c r="P722" i="1"/>
  <c r="O722" i="1"/>
  <c r="N722" i="1"/>
  <c r="M722" i="1"/>
  <c r="U721" i="1"/>
  <c r="T721" i="1"/>
  <c r="S721" i="1"/>
  <c r="R721" i="1"/>
  <c r="Q721" i="1"/>
  <c r="P721" i="1"/>
  <c r="O721" i="1"/>
  <c r="N721" i="1"/>
  <c r="M721" i="1"/>
  <c r="U720" i="1"/>
  <c r="T720" i="1"/>
  <c r="S720" i="1"/>
  <c r="R720" i="1"/>
  <c r="Q720" i="1"/>
  <c r="P720" i="1"/>
  <c r="O720" i="1"/>
  <c r="N720" i="1"/>
  <c r="M720" i="1"/>
  <c r="U719" i="1"/>
  <c r="T719" i="1"/>
  <c r="S719" i="1"/>
  <c r="R719" i="1"/>
  <c r="Q719" i="1"/>
  <c r="P719" i="1"/>
  <c r="O719" i="1"/>
  <c r="N719" i="1"/>
  <c r="M719" i="1"/>
  <c r="U718" i="1"/>
  <c r="T718" i="1"/>
  <c r="S718" i="1"/>
  <c r="R718" i="1"/>
  <c r="Q718" i="1"/>
  <c r="P718" i="1"/>
  <c r="O718" i="1"/>
  <c r="N718" i="1"/>
  <c r="M718" i="1"/>
  <c r="U717" i="1"/>
  <c r="T717" i="1"/>
  <c r="S717" i="1"/>
  <c r="R717" i="1"/>
  <c r="Q717" i="1"/>
  <c r="P717" i="1"/>
  <c r="O717" i="1"/>
  <c r="N717" i="1"/>
  <c r="M717" i="1"/>
  <c r="U716" i="1"/>
  <c r="T716" i="1"/>
  <c r="S716" i="1"/>
  <c r="R716" i="1"/>
  <c r="Q716" i="1"/>
  <c r="P716" i="1"/>
  <c r="O716" i="1"/>
  <c r="N716" i="1"/>
  <c r="M716" i="1"/>
  <c r="U715" i="1"/>
  <c r="T715" i="1"/>
  <c r="S715" i="1"/>
  <c r="R715" i="1"/>
  <c r="Q715" i="1"/>
  <c r="P715" i="1"/>
  <c r="O715" i="1"/>
  <c r="N715" i="1"/>
  <c r="M715" i="1"/>
  <c r="AI567" i="1"/>
  <c r="M567" i="1" s="1"/>
  <c r="U567" i="1"/>
  <c r="T567" i="1"/>
  <c r="S567" i="1"/>
  <c r="R567" i="1"/>
  <c r="Q567" i="1"/>
  <c r="P567" i="1"/>
  <c r="O567" i="1"/>
  <c r="N567" i="1"/>
  <c r="AI566" i="1"/>
  <c r="M566" i="1" s="1"/>
  <c r="U566" i="1"/>
  <c r="T566" i="1"/>
  <c r="S566" i="1"/>
  <c r="R566" i="1"/>
  <c r="Q566" i="1"/>
  <c r="P566" i="1"/>
  <c r="O566" i="1"/>
  <c r="N566" i="1"/>
  <c r="AI565" i="1"/>
  <c r="M565" i="1" s="1"/>
  <c r="U565" i="1"/>
  <c r="T565" i="1"/>
  <c r="S565" i="1"/>
  <c r="R565" i="1"/>
  <c r="Q565" i="1"/>
  <c r="P565" i="1"/>
  <c r="O565" i="1"/>
  <c r="N565" i="1"/>
  <c r="AI564" i="1"/>
  <c r="M564" i="1" s="1"/>
  <c r="U564" i="1"/>
  <c r="T564" i="1"/>
  <c r="S564" i="1"/>
  <c r="R564" i="1"/>
  <c r="Q564" i="1"/>
  <c r="P564" i="1"/>
  <c r="O564" i="1"/>
  <c r="N564" i="1"/>
  <c r="AI563" i="1"/>
  <c r="M563" i="1" s="1"/>
  <c r="U563" i="1"/>
  <c r="T563" i="1"/>
  <c r="S563" i="1"/>
  <c r="R563" i="1"/>
  <c r="Q563" i="1"/>
  <c r="P563" i="1"/>
  <c r="O563" i="1"/>
  <c r="N563" i="1"/>
  <c r="AI562" i="1"/>
  <c r="M562" i="1" s="1"/>
  <c r="U562" i="1"/>
  <c r="T562" i="1"/>
  <c r="S562" i="1"/>
  <c r="R562" i="1"/>
  <c r="Q562" i="1"/>
  <c r="P562" i="1"/>
  <c r="O562" i="1"/>
  <c r="N562" i="1"/>
  <c r="AI561" i="1"/>
  <c r="M561" i="1" s="1"/>
  <c r="U561" i="1"/>
  <c r="T561" i="1"/>
  <c r="S561" i="1"/>
  <c r="R561" i="1"/>
  <c r="Q561" i="1"/>
  <c r="P561" i="1"/>
  <c r="O561" i="1"/>
  <c r="N561" i="1"/>
  <c r="AI560" i="1"/>
  <c r="M560" i="1" s="1"/>
  <c r="U560" i="1"/>
  <c r="T560" i="1"/>
  <c r="S560" i="1"/>
  <c r="R560" i="1"/>
  <c r="Q560" i="1"/>
  <c r="P560" i="1"/>
  <c r="O560" i="1"/>
  <c r="N560" i="1"/>
  <c r="AI559" i="1"/>
  <c r="M559" i="1" s="1"/>
  <c r="U559" i="1"/>
  <c r="T559" i="1"/>
  <c r="S559" i="1"/>
  <c r="R559" i="1"/>
  <c r="Q559" i="1"/>
  <c r="P559" i="1"/>
  <c r="O559" i="1"/>
  <c r="N559" i="1"/>
  <c r="AI558" i="1"/>
  <c r="M558" i="1" s="1"/>
  <c r="U558" i="1"/>
  <c r="T558" i="1"/>
  <c r="S558" i="1"/>
  <c r="R558" i="1"/>
  <c r="Q558" i="1"/>
  <c r="P558" i="1"/>
  <c r="O558" i="1"/>
  <c r="N558" i="1"/>
  <c r="AI557" i="1"/>
  <c r="M557" i="1" s="1"/>
  <c r="U557" i="1"/>
  <c r="T557" i="1"/>
  <c r="S557" i="1"/>
  <c r="R557" i="1"/>
  <c r="Q557" i="1"/>
  <c r="P557" i="1"/>
  <c r="O557" i="1"/>
  <c r="N557" i="1"/>
  <c r="AI556" i="1"/>
  <c r="M556" i="1" s="1"/>
  <c r="U556" i="1"/>
  <c r="T556" i="1"/>
  <c r="S556" i="1"/>
  <c r="R556" i="1"/>
  <c r="Q556" i="1"/>
  <c r="P556" i="1"/>
  <c r="O556" i="1"/>
  <c r="N556" i="1"/>
  <c r="AI555" i="1"/>
  <c r="M555" i="1" s="1"/>
  <c r="U555" i="1"/>
  <c r="T555" i="1"/>
  <c r="S555" i="1"/>
  <c r="R555" i="1"/>
  <c r="Q555" i="1"/>
  <c r="P555" i="1"/>
  <c r="O555" i="1"/>
  <c r="N555" i="1"/>
  <c r="AI554" i="1"/>
  <c r="M554" i="1" s="1"/>
  <c r="U554" i="1"/>
  <c r="T554" i="1"/>
  <c r="S554" i="1"/>
  <c r="R554" i="1"/>
  <c r="Q554" i="1"/>
  <c r="P554" i="1"/>
  <c r="O554" i="1"/>
  <c r="N554" i="1"/>
  <c r="AI553" i="1"/>
  <c r="M553" i="1" s="1"/>
  <c r="U553" i="1"/>
  <c r="T553" i="1"/>
  <c r="S553" i="1"/>
  <c r="R553" i="1"/>
  <c r="Q553" i="1"/>
  <c r="P553" i="1"/>
  <c r="O553" i="1"/>
  <c r="N553" i="1"/>
  <c r="AI552" i="1"/>
  <c r="M552" i="1" s="1"/>
  <c r="U552" i="1"/>
  <c r="T552" i="1"/>
  <c r="S552" i="1"/>
  <c r="R552" i="1"/>
  <c r="Q552" i="1"/>
  <c r="P552" i="1"/>
  <c r="O552" i="1"/>
  <c r="N552" i="1"/>
  <c r="AI551" i="1"/>
  <c r="M551" i="1" s="1"/>
  <c r="U551" i="1"/>
  <c r="T551" i="1"/>
  <c r="S551" i="1"/>
  <c r="R551" i="1"/>
  <c r="Q551" i="1"/>
  <c r="P551" i="1"/>
  <c r="O551" i="1"/>
  <c r="N551" i="1"/>
  <c r="AI550" i="1"/>
  <c r="M550" i="1" s="1"/>
  <c r="U550" i="1"/>
  <c r="T550" i="1"/>
  <c r="S550" i="1"/>
  <c r="R550" i="1"/>
  <c r="Q550" i="1"/>
  <c r="P550" i="1"/>
  <c r="O550" i="1"/>
  <c r="N550" i="1"/>
  <c r="AI549" i="1"/>
  <c r="M549" i="1" s="1"/>
  <c r="U549" i="1"/>
  <c r="T549" i="1"/>
  <c r="S549" i="1"/>
  <c r="R549" i="1"/>
  <c r="Q549" i="1"/>
  <c r="P549" i="1"/>
  <c r="O549" i="1"/>
  <c r="N549" i="1"/>
  <c r="U545" i="1"/>
  <c r="T545" i="1"/>
  <c r="S545" i="1"/>
  <c r="R545" i="1"/>
  <c r="Q545" i="1"/>
  <c r="P545" i="1"/>
  <c r="O545" i="1"/>
  <c r="N545" i="1"/>
  <c r="M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U522" i="1"/>
  <c r="T522" i="1"/>
  <c r="S522" i="1"/>
  <c r="R522" i="1"/>
  <c r="Q522" i="1"/>
  <c r="P522" i="1"/>
  <c r="O522" i="1"/>
  <c r="N522" i="1"/>
  <c r="M522" i="1"/>
  <c r="U521" i="1"/>
  <c r="T521" i="1"/>
  <c r="S521" i="1"/>
  <c r="R521" i="1"/>
  <c r="Q521" i="1"/>
  <c r="P521" i="1"/>
  <c r="O521" i="1"/>
  <c r="N521" i="1"/>
  <c r="M521" i="1"/>
  <c r="U520" i="1"/>
  <c r="T520" i="1"/>
  <c r="S520" i="1"/>
  <c r="R520" i="1"/>
  <c r="Q520" i="1"/>
  <c r="P520" i="1"/>
  <c r="O520" i="1"/>
  <c r="N520" i="1"/>
  <c r="M520" i="1"/>
  <c r="U519" i="1"/>
  <c r="T519" i="1"/>
  <c r="S519" i="1"/>
  <c r="R519" i="1"/>
  <c r="Q519" i="1"/>
  <c r="P519" i="1"/>
  <c r="O519" i="1"/>
  <c r="N519" i="1"/>
  <c r="M519" i="1"/>
  <c r="U518" i="1"/>
  <c r="T518" i="1"/>
  <c r="S518" i="1"/>
  <c r="R518" i="1"/>
  <c r="Q518" i="1"/>
  <c r="P518" i="1"/>
  <c r="O518" i="1"/>
  <c r="N518" i="1"/>
  <c r="M518" i="1"/>
  <c r="U517" i="1"/>
  <c r="T517" i="1"/>
  <c r="S517" i="1"/>
  <c r="R517" i="1"/>
  <c r="Q517" i="1"/>
  <c r="P517" i="1"/>
  <c r="O517" i="1"/>
  <c r="N517" i="1"/>
  <c r="M517" i="1"/>
  <c r="U516" i="1"/>
  <c r="T516" i="1"/>
  <c r="S516" i="1"/>
  <c r="R516" i="1"/>
  <c r="Q516" i="1"/>
  <c r="P516" i="1"/>
  <c r="O516" i="1"/>
  <c r="N516" i="1"/>
  <c r="M516" i="1"/>
  <c r="U515" i="1"/>
  <c r="T515" i="1"/>
  <c r="S515" i="1"/>
  <c r="R515" i="1"/>
  <c r="Q515" i="1"/>
  <c r="P515" i="1"/>
  <c r="O515" i="1"/>
  <c r="N515" i="1"/>
  <c r="M515" i="1"/>
  <c r="U514" i="1"/>
  <c r="T514" i="1"/>
  <c r="S514" i="1"/>
  <c r="R514" i="1"/>
  <c r="Q514" i="1"/>
  <c r="P514" i="1"/>
  <c r="O514" i="1"/>
  <c r="N514" i="1"/>
  <c r="M514" i="1"/>
  <c r="U513" i="1"/>
  <c r="T513" i="1"/>
  <c r="S513" i="1"/>
  <c r="R513" i="1"/>
  <c r="Q513" i="1"/>
  <c r="P513" i="1"/>
  <c r="O513" i="1"/>
  <c r="N513" i="1"/>
  <c r="M513" i="1"/>
  <c r="U512" i="1"/>
  <c r="T512" i="1"/>
  <c r="S512" i="1"/>
  <c r="R512" i="1"/>
  <c r="Q512" i="1"/>
  <c r="P512" i="1"/>
  <c r="O512" i="1"/>
  <c r="N512" i="1"/>
  <c r="M512" i="1"/>
  <c r="U511" i="1"/>
  <c r="T511" i="1"/>
  <c r="S511" i="1"/>
  <c r="R511" i="1"/>
  <c r="Q511" i="1"/>
  <c r="P511" i="1"/>
  <c r="O511" i="1"/>
  <c r="N511" i="1"/>
  <c r="M511" i="1"/>
  <c r="U510" i="1"/>
  <c r="T510" i="1"/>
  <c r="S510" i="1"/>
  <c r="R510" i="1"/>
  <c r="Q510" i="1"/>
  <c r="P510" i="1"/>
  <c r="O510" i="1"/>
  <c r="N510" i="1"/>
  <c r="M510" i="1"/>
  <c r="U509" i="1"/>
  <c r="T509" i="1"/>
  <c r="S509" i="1"/>
  <c r="R509" i="1"/>
  <c r="Q509" i="1"/>
  <c r="P509" i="1"/>
  <c r="O509" i="1"/>
  <c r="N509" i="1"/>
  <c r="M509" i="1"/>
  <c r="U508" i="1"/>
  <c r="T508" i="1"/>
  <c r="S508" i="1"/>
  <c r="R508" i="1"/>
  <c r="Q508" i="1"/>
  <c r="P508" i="1"/>
  <c r="O508" i="1"/>
  <c r="N508" i="1"/>
  <c r="M508" i="1"/>
  <c r="U507" i="1"/>
  <c r="T507" i="1"/>
  <c r="S507" i="1"/>
  <c r="R507" i="1"/>
  <c r="Q507" i="1"/>
  <c r="P507" i="1"/>
  <c r="O507" i="1"/>
  <c r="N507" i="1"/>
  <c r="M507" i="1"/>
  <c r="U506" i="1"/>
  <c r="T506" i="1"/>
  <c r="S506" i="1"/>
  <c r="R506" i="1"/>
  <c r="Q506" i="1"/>
  <c r="P506" i="1"/>
  <c r="O506" i="1"/>
  <c r="N506" i="1"/>
  <c r="M506" i="1"/>
  <c r="U505" i="1"/>
  <c r="T505" i="1"/>
  <c r="S505" i="1"/>
  <c r="R505" i="1"/>
  <c r="Q505" i="1"/>
  <c r="P505" i="1"/>
  <c r="O505" i="1"/>
  <c r="N505" i="1"/>
  <c r="M505" i="1"/>
  <c r="U504" i="1"/>
  <c r="T504" i="1"/>
  <c r="S504" i="1"/>
  <c r="R504" i="1"/>
  <c r="Q504" i="1"/>
  <c r="P504" i="1"/>
  <c r="O504" i="1"/>
  <c r="N504" i="1"/>
  <c r="M504" i="1"/>
  <c r="U332" i="1"/>
  <c r="T332" i="1"/>
  <c r="S332" i="1"/>
  <c r="R332" i="1"/>
  <c r="Q332" i="1"/>
  <c r="P332" i="1"/>
  <c r="O332" i="1"/>
  <c r="N332" i="1"/>
  <c r="M332" i="1"/>
  <c r="U331" i="1"/>
  <c r="T331" i="1"/>
  <c r="S331" i="1"/>
  <c r="R331" i="1"/>
  <c r="Q331" i="1"/>
  <c r="P331" i="1"/>
  <c r="O331" i="1"/>
  <c r="N331" i="1"/>
  <c r="M331" i="1"/>
  <c r="U330" i="1"/>
  <c r="T330" i="1"/>
  <c r="S330" i="1"/>
  <c r="R330" i="1"/>
  <c r="Q330" i="1"/>
  <c r="P330" i="1"/>
  <c r="O330" i="1"/>
  <c r="N330" i="1"/>
  <c r="M330" i="1"/>
  <c r="U329" i="1"/>
  <c r="T329" i="1"/>
  <c r="S329" i="1"/>
  <c r="R329" i="1"/>
  <c r="Q329" i="1"/>
  <c r="P329" i="1"/>
  <c r="O329" i="1"/>
  <c r="N329" i="1"/>
  <c r="M329" i="1"/>
  <c r="U328" i="1"/>
  <c r="T328" i="1"/>
  <c r="S328" i="1"/>
  <c r="R328" i="1"/>
  <c r="Q328" i="1"/>
  <c r="P328" i="1"/>
  <c r="O328" i="1"/>
  <c r="N328" i="1"/>
  <c r="M328" i="1"/>
  <c r="U327" i="1"/>
  <c r="T327" i="1"/>
  <c r="S327" i="1"/>
  <c r="R327" i="1"/>
  <c r="Q327" i="1"/>
  <c r="P327" i="1"/>
  <c r="O327" i="1"/>
  <c r="N327" i="1"/>
  <c r="M327" i="1"/>
  <c r="U326" i="1"/>
  <c r="T326" i="1"/>
  <c r="S326" i="1"/>
  <c r="R326" i="1"/>
  <c r="Q326" i="1"/>
  <c r="P326" i="1"/>
  <c r="O326" i="1"/>
  <c r="N326" i="1"/>
  <c r="M326" i="1"/>
  <c r="U325" i="1"/>
  <c r="T325" i="1"/>
  <c r="S325" i="1"/>
  <c r="R325" i="1"/>
  <c r="Q325" i="1"/>
  <c r="P325" i="1"/>
  <c r="O325" i="1"/>
  <c r="N325" i="1"/>
  <c r="M325" i="1"/>
  <c r="U324" i="1"/>
  <c r="T324" i="1"/>
  <c r="S324" i="1"/>
  <c r="R324" i="1"/>
  <c r="Q324" i="1"/>
  <c r="P324" i="1"/>
  <c r="O324" i="1"/>
  <c r="N324" i="1"/>
  <c r="M324" i="1"/>
  <c r="U323" i="1"/>
  <c r="T323" i="1"/>
  <c r="S323" i="1"/>
  <c r="R323" i="1"/>
  <c r="Q323" i="1"/>
  <c r="P323" i="1"/>
  <c r="O323" i="1"/>
  <c r="N323" i="1"/>
  <c r="M323" i="1"/>
  <c r="U322" i="1"/>
  <c r="T322" i="1"/>
  <c r="S322" i="1"/>
  <c r="R322" i="1"/>
  <c r="Q322" i="1"/>
  <c r="P322" i="1"/>
  <c r="O322" i="1"/>
  <c r="N322" i="1"/>
  <c r="M322" i="1"/>
  <c r="U321" i="1"/>
  <c r="T321" i="1"/>
  <c r="S321" i="1"/>
  <c r="R321" i="1"/>
  <c r="Q321" i="1"/>
  <c r="P321" i="1"/>
  <c r="O321" i="1"/>
  <c r="N321" i="1"/>
  <c r="M321" i="1"/>
  <c r="U320" i="1"/>
  <c r="T320" i="1"/>
  <c r="S320" i="1"/>
  <c r="R320" i="1"/>
  <c r="Q320" i="1"/>
  <c r="P320" i="1"/>
  <c r="O320" i="1"/>
  <c r="N320" i="1"/>
  <c r="M320" i="1"/>
  <c r="U319" i="1"/>
  <c r="T319" i="1"/>
  <c r="S319" i="1"/>
  <c r="R319" i="1"/>
  <c r="Q319" i="1"/>
  <c r="P319" i="1"/>
  <c r="O319" i="1"/>
  <c r="N319" i="1"/>
  <c r="M319" i="1"/>
  <c r="U318" i="1"/>
  <c r="T318" i="1"/>
  <c r="S318" i="1"/>
  <c r="R318" i="1"/>
  <c r="Q318" i="1"/>
  <c r="P318" i="1"/>
  <c r="O318" i="1"/>
  <c r="N318" i="1"/>
  <c r="M318" i="1"/>
  <c r="U186" i="1"/>
  <c r="T186" i="1"/>
  <c r="S186" i="1"/>
  <c r="R186" i="1"/>
  <c r="Q186" i="1"/>
  <c r="P186" i="1"/>
  <c r="O186" i="1"/>
  <c r="N186" i="1"/>
  <c r="M186" i="1"/>
  <c r="U185" i="1"/>
  <c r="T185" i="1"/>
  <c r="S185" i="1"/>
  <c r="R185" i="1"/>
  <c r="Q185" i="1"/>
  <c r="P185" i="1"/>
  <c r="O185" i="1"/>
  <c r="N185" i="1"/>
  <c r="M185" i="1"/>
  <c r="U184" i="1"/>
  <c r="T184" i="1"/>
  <c r="S184" i="1"/>
  <c r="R184" i="1"/>
  <c r="Q184" i="1"/>
  <c r="P184" i="1"/>
  <c r="O184" i="1"/>
  <c r="N184" i="1"/>
  <c r="M184" i="1"/>
  <c r="U183" i="1"/>
  <c r="T183" i="1"/>
  <c r="S183" i="1"/>
  <c r="R183" i="1"/>
  <c r="Q183" i="1"/>
  <c r="P183" i="1"/>
  <c r="O183" i="1"/>
  <c r="N183" i="1"/>
  <c r="M183" i="1"/>
  <c r="U182" i="1"/>
  <c r="T182" i="1"/>
  <c r="S182" i="1"/>
  <c r="R182" i="1"/>
  <c r="Q182" i="1"/>
  <c r="P182" i="1"/>
  <c r="O182" i="1"/>
  <c r="N182" i="1"/>
  <c r="M182" i="1"/>
  <c r="U181" i="1"/>
  <c r="T181" i="1"/>
  <c r="S181" i="1"/>
  <c r="R181" i="1"/>
  <c r="Q181" i="1"/>
  <c r="P181" i="1"/>
  <c r="O181" i="1"/>
  <c r="N181" i="1"/>
  <c r="M181" i="1"/>
  <c r="U180" i="1"/>
  <c r="T180" i="1"/>
  <c r="S180" i="1"/>
  <c r="R180" i="1"/>
  <c r="Q180" i="1"/>
  <c r="P180" i="1"/>
  <c r="O180" i="1"/>
  <c r="N180" i="1"/>
  <c r="M180" i="1"/>
  <c r="U179" i="1"/>
  <c r="T179" i="1"/>
  <c r="S179" i="1"/>
  <c r="R179" i="1"/>
  <c r="Q179" i="1"/>
  <c r="P179" i="1"/>
  <c r="O179" i="1"/>
  <c r="N179" i="1"/>
  <c r="M179" i="1"/>
  <c r="U178" i="1"/>
  <c r="T178" i="1"/>
  <c r="S178" i="1"/>
  <c r="R178" i="1"/>
  <c r="Q178" i="1"/>
  <c r="P178" i="1"/>
  <c r="O178" i="1"/>
  <c r="N178" i="1"/>
  <c r="M178" i="1"/>
  <c r="U177" i="1"/>
  <c r="T177" i="1"/>
  <c r="S177" i="1"/>
  <c r="R177" i="1"/>
  <c r="Q177" i="1"/>
  <c r="P177" i="1"/>
  <c r="O177" i="1"/>
  <c r="N177" i="1"/>
  <c r="M177" i="1"/>
  <c r="U176" i="1"/>
  <c r="T176" i="1"/>
  <c r="S176" i="1"/>
  <c r="R176" i="1"/>
  <c r="Q176" i="1"/>
  <c r="P176" i="1"/>
  <c r="O176" i="1"/>
  <c r="N176" i="1"/>
  <c r="M176" i="1"/>
  <c r="U175" i="1"/>
  <c r="T175" i="1"/>
  <c r="S175" i="1"/>
  <c r="R175" i="1"/>
  <c r="Q175" i="1"/>
  <c r="P175" i="1"/>
  <c r="O175" i="1"/>
  <c r="N175" i="1"/>
  <c r="M175" i="1"/>
  <c r="U174" i="1"/>
  <c r="T174" i="1"/>
  <c r="S174" i="1"/>
  <c r="R174" i="1"/>
  <c r="Q174" i="1"/>
  <c r="P174" i="1"/>
  <c r="O174" i="1"/>
  <c r="N174" i="1"/>
  <c r="M174" i="1"/>
  <c r="U173" i="1"/>
  <c r="T173" i="1"/>
  <c r="S173" i="1"/>
  <c r="R173" i="1"/>
  <c r="Q173" i="1"/>
  <c r="P173" i="1"/>
  <c r="O173" i="1"/>
  <c r="N173" i="1"/>
  <c r="M173" i="1"/>
  <c r="U172" i="1"/>
  <c r="T172" i="1"/>
  <c r="S172" i="1"/>
  <c r="R172" i="1"/>
  <c r="Q172" i="1"/>
  <c r="P172" i="1"/>
  <c r="O172" i="1"/>
  <c r="N172" i="1"/>
  <c r="M172" i="1"/>
  <c r="U171" i="1"/>
  <c r="T171" i="1"/>
  <c r="S171" i="1"/>
  <c r="R171" i="1"/>
  <c r="Q171" i="1"/>
  <c r="P171" i="1"/>
  <c r="O171" i="1"/>
  <c r="N171" i="1"/>
  <c r="M171" i="1"/>
  <c r="U170" i="1"/>
  <c r="T170" i="1"/>
  <c r="S170" i="1"/>
  <c r="R170" i="1"/>
  <c r="Q170" i="1"/>
  <c r="P170" i="1"/>
  <c r="O170" i="1"/>
  <c r="N170" i="1"/>
  <c r="M170" i="1"/>
  <c r="U169" i="1"/>
  <c r="T169" i="1"/>
  <c r="S169" i="1"/>
  <c r="R169" i="1"/>
  <c r="Q169" i="1"/>
  <c r="P169" i="1"/>
  <c r="O169" i="1"/>
  <c r="N169" i="1"/>
  <c r="M169" i="1"/>
  <c r="U168" i="1"/>
  <c r="T168" i="1"/>
  <c r="S168" i="1"/>
  <c r="R168" i="1"/>
  <c r="Q168" i="1"/>
  <c r="P168" i="1"/>
  <c r="O168" i="1"/>
  <c r="N168" i="1"/>
  <c r="M168" i="1"/>
  <c r="U49" i="1"/>
  <c r="U47" i="1" s="1"/>
  <c r="T49" i="1"/>
  <c r="T48" i="1" s="1"/>
  <c r="S49" i="1"/>
  <c r="S47" i="1" s="1"/>
  <c r="R49" i="1"/>
  <c r="R48" i="1" s="1"/>
  <c r="Q49" i="1"/>
  <c r="Q43" i="1" s="1"/>
  <c r="P49" i="1"/>
  <c r="P48" i="1" s="1"/>
  <c r="O49" i="1"/>
  <c r="O43" i="1" s="1"/>
  <c r="N49" i="1"/>
  <c r="N46" i="1" s="1"/>
  <c r="M49" i="1"/>
  <c r="M48" i="1" s="1"/>
  <c r="V3" i="3" l="1"/>
  <c r="V6" i="3"/>
  <c r="V5" i="3"/>
  <c r="V7" i="3"/>
  <c r="M34" i="1"/>
  <c r="U37" i="1"/>
  <c r="U41" i="1"/>
  <c r="S41" i="1"/>
  <c r="S48" i="1"/>
  <c r="P36" i="1"/>
  <c r="U39" i="1"/>
  <c r="M32" i="1"/>
  <c r="U40" i="1"/>
  <c r="U46" i="1"/>
  <c r="M36" i="1"/>
  <c r="U45" i="1"/>
  <c r="Q32" i="1"/>
  <c r="U36" i="1"/>
  <c r="M41" i="1"/>
  <c r="Q48" i="1"/>
  <c r="U33" i="1"/>
  <c r="M37" i="1"/>
  <c r="U34" i="1"/>
  <c r="U42" i="1"/>
  <c r="U43" i="1"/>
  <c r="Q38" i="1"/>
  <c r="M35" i="1"/>
  <c r="U38" i="1"/>
  <c r="U35" i="1"/>
  <c r="Q39" i="1"/>
  <c r="U44" i="1"/>
  <c r="M31" i="1"/>
  <c r="M45" i="1"/>
  <c r="P33" i="1"/>
  <c r="M46" i="1"/>
  <c r="P30" i="1"/>
  <c r="M47" i="1"/>
  <c r="P46" i="1"/>
  <c r="N31" i="1"/>
  <c r="Q30" i="1"/>
  <c r="U32" i="1"/>
  <c r="Q34" i="1"/>
  <c r="M38" i="1"/>
  <c r="M40" i="1"/>
  <c r="M42" i="1"/>
  <c r="M44" i="1"/>
  <c r="U30" i="1"/>
  <c r="M33" i="1"/>
  <c r="R34" i="1"/>
  <c r="Q36" i="1"/>
  <c r="N38" i="1"/>
  <c r="Q40" i="1"/>
  <c r="Q42" i="1"/>
  <c r="Q44" i="1"/>
  <c r="Q46" i="1"/>
  <c r="U48" i="1"/>
  <c r="N33" i="1"/>
  <c r="R42" i="1"/>
  <c r="Q31" i="1"/>
  <c r="Q33" i="1"/>
  <c r="Q35" i="1"/>
  <c r="N37" i="1"/>
  <c r="M39" i="1"/>
  <c r="Q41" i="1"/>
  <c r="M43" i="1"/>
  <c r="Q45" i="1"/>
  <c r="Q47" i="1"/>
  <c r="M30" i="1"/>
  <c r="U31" i="1"/>
  <c r="R33" i="1"/>
  <c r="R35" i="1"/>
  <c r="Q37" i="1"/>
  <c r="N39" i="1"/>
  <c r="R41" i="1"/>
  <c r="R45" i="1"/>
  <c r="N30" i="1"/>
  <c r="R37" i="1"/>
  <c r="R43" i="1"/>
  <c r="O38" i="1"/>
  <c r="P41" i="1"/>
  <c r="O44" i="1"/>
  <c r="N47" i="1"/>
  <c r="P47" i="1"/>
  <c r="O37" i="1"/>
  <c r="P37" i="1"/>
  <c r="O40" i="1"/>
  <c r="P31" i="1"/>
  <c r="P34" i="1"/>
  <c r="P38" i="1"/>
  <c r="P44" i="1"/>
  <c r="O30" i="1"/>
  <c r="O33" i="1"/>
  <c r="O36" i="1"/>
  <c r="P40" i="1"/>
  <c r="P43" i="1"/>
  <c r="O46" i="1"/>
  <c r="O45" i="1"/>
  <c r="O48" i="1"/>
  <c r="P32" i="1"/>
  <c r="P35" i="1"/>
  <c r="P39" i="1"/>
  <c r="P42" i="1"/>
  <c r="P45" i="1"/>
  <c r="O32" i="1"/>
  <c r="O41" i="1"/>
  <c r="T41" i="1"/>
  <c r="T33" i="1"/>
  <c r="S36" i="1"/>
  <c r="S40" i="1"/>
  <c r="S44" i="1"/>
  <c r="V545" i="1"/>
  <c r="S34" i="1"/>
  <c r="S32" i="1"/>
  <c r="S33" i="1"/>
  <c r="S42" i="1"/>
  <c r="V982" i="1"/>
  <c r="V971" i="1"/>
  <c r="V975" i="1"/>
  <c r="V977" i="1"/>
  <c r="V985" i="1"/>
  <c r="V974" i="1"/>
  <c r="V970" i="1"/>
  <c r="V978" i="1"/>
  <c r="V979" i="1"/>
  <c r="V983" i="1"/>
  <c r="V968" i="1"/>
  <c r="V972" i="1"/>
  <c r="V976" i="1"/>
  <c r="V980" i="1"/>
  <c r="V984" i="1"/>
  <c r="V969" i="1"/>
  <c r="V973" i="1"/>
  <c r="V981" i="1"/>
  <c r="S6" i="3"/>
  <c r="S5" i="3"/>
  <c r="S4" i="3"/>
  <c r="S3" i="3"/>
  <c r="S7" i="3"/>
  <c r="T5" i="3"/>
  <c r="T7" i="3"/>
  <c r="T4" i="3"/>
  <c r="T3" i="3"/>
  <c r="T6" i="3"/>
  <c r="U4" i="3"/>
  <c r="U3" i="3"/>
  <c r="U6" i="3"/>
  <c r="U7" i="3"/>
  <c r="U5" i="3"/>
  <c r="O4" i="3"/>
  <c r="O7" i="3"/>
  <c r="O6" i="3"/>
  <c r="O5" i="3"/>
  <c r="O3" i="3"/>
  <c r="W4" i="3"/>
  <c r="W7" i="3"/>
  <c r="W6" i="3"/>
  <c r="W5" i="3"/>
  <c r="W3" i="3"/>
  <c r="P7" i="3"/>
  <c r="P3" i="3"/>
  <c r="P6" i="3"/>
  <c r="P5" i="3"/>
  <c r="P4" i="3"/>
  <c r="Q7" i="3"/>
  <c r="Q6" i="3"/>
  <c r="Q5" i="3"/>
  <c r="Q4" i="3"/>
  <c r="Q3" i="3"/>
  <c r="R7" i="3"/>
  <c r="V4" i="3"/>
  <c r="R3" i="3"/>
  <c r="R4" i="3"/>
  <c r="R5" i="3"/>
  <c r="O31" i="1"/>
  <c r="N32" i="1"/>
  <c r="T34" i="1"/>
  <c r="S35" i="1"/>
  <c r="R36" i="1"/>
  <c r="O39" i="1"/>
  <c r="N40" i="1"/>
  <c r="T42" i="1"/>
  <c r="S43" i="1"/>
  <c r="R44" i="1"/>
  <c r="O47" i="1"/>
  <c r="N48" i="1"/>
  <c r="N41" i="1"/>
  <c r="T43" i="1"/>
  <c r="T35" i="1"/>
  <c r="S45" i="1"/>
  <c r="R30" i="1"/>
  <c r="R38" i="1"/>
  <c r="T44" i="1"/>
  <c r="S30" i="1"/>
  <c r="R31" i="1"/>
  <c r="O34" i="1"/>
  <c r="N35" i="1"/>
  <c r="T37" i="1"/>
  <c r="S38" i="1"/>
  <c r="R39" i="1"/>
  <c r="O42" i="1"/>
  <c r="N43" i="1"/>
  <c r="T45" i="1"/>
  <c r="S46" i="1"/>
  <c r="R47" i="1"/>
  <c r="N34" i="1"/>
  <c r="T36" i="1"/>
  <c r="S37" i="1"/>
  <c r="N42" i="1"/>
  <c r="R46" i="1"/>
  <c r="T30" i="1"/>
  <c r="S31" i="1"/>
  <c r="R32" i="1"/>
  <c r="O35" i="1"/>
  <c r="N36" i="1"/>
  <c r="T38" i="1"/>
  <c r="S39" i="1"/>
  <c r="R40" i="1"/>
  <c r="N44" i="1"/>
  <c r="T46" i="1"/>
  <c r="T31" i="1"/>
  <c r="T39" i="1"/>
  <c r="N45" i="1"/>
  <c r="T47" i="1"/>
  <c r="T32" i="1"/>
  <c r="T40" i="1"/>
  <c r="R9" i="3" l="1"/>
  <c r="V9" i="3"/>
  <c r="W9" i="3"/>
  <c r="T9" i="3"/>
  <c r="O9" i="3"/>
  <c r="U9" i="3"/>
  <c r="S9" i="3"/>
  <c r="Q9" i="3"/>
  <c r="P9" i="3"/>
  <c r="O3" i="7"/>
  <c r="O11" i="7" s="1"/>
  <c r="O4" i="8" l="1"/>
  <c r="O14" i="8" s="1"/>
  <c r="O12" i="11" l="1"/>
  <c r="R12" i="11"/>
  <c r="U12" i="11"/>
  <c r="Q12" i="11"/>
  <c r="W12" i="11"/>
  <c r="P12" i="11"/>
  <c r="T12" i="11"/>
  <c r="V12" i="11"/>
  <c r="S12" i="11"/>
</calcChain>
</file>

<file path=xl/sharedStrings.xml><?xml version="1.0" encoding="utf-8"?>
<sst xmlns="http://schemas.openxmlformats.org/spreadsheetml/2006/main" count="1855" uniqueCount="306">
  <si>
    <t>EEV</t>
  </si>
  <si>
    <t>PJ</t>
  </si>
  <si>
    <t>Plot_01</t>
  </si>
  <si>
    <t>Bgd</t>
  </si>
  <si>
    <t>Ktn</t>
  </si>
  <si>
    <t>Noe</t>
  </si>
  <si>
    <t>Ooe</t>
  </si>
  <si>
    <t>Sbg</t>
  </si>
  <si>
    <t>Stk</t>
  </si>
  <si>
    <t>Tir</t>
  </si>
  <si>
    <t>Vbg</t>
  </si>
  <si>
    <t>Wie</t>
  </si>
  <si>
    <t>EEV Gesamt Index 2000-2018</t>
  </si>
  <si>
    <t>%</t>
  </si>
  <si>
    <t>ref 2000</t>
  </si>
  <si>
    <t>EEV Gesamt / Einwohner 2018</t>
  </si>
  <si>
    <t>Plot_03</t>
  </si>
  <si>
    <t>EEV Erneuerbare 2018</t>
  </si>
  <si>
    <t>EEV Erneuerbare / EEV Gesamt 2018</t>
  </si>
  <si>
    <t>EEV Erneuerbare / EEV Gesamt pro Kopf 2018</t>
  </si>
  <si>
    <t>EEV Gesamt pro Kopf 2018</t>
  </si>
  <si>
    <t>BIV</t>
  </si>
  <si>
    <t>BIV Gesamt 2018</t>
  </si>
  <si>
    <t>BIV Gesamt Index 2000-2018</t>
  </si>
  <si>
    <t>BIV Gesamt / Einwohner</t>
  </si>
  <si>
    <t>BIV Erneuerbare 2018</t>
  </si>
  <si>
    <t>BIV Erneuerbare / BIV Gesamt 2018</t>
  </si>
  <si>
    <t>STROMVERBRAUCH GESAMT</t>
  </si>
  <si>
    <t>GWh</t>
  </si>
  <si>
    <t>Stromverbrauch Aufbringung der Energieträger 2018</t>
  </si>
  <si>
    <t>EEV Private Haushalte</t>
  </si>
  <si>
    <t>EEV private Haushalte 2018</t>
  </si>
  <si>
    <t>EEV private Haushalte pro Haushalt 2018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</si>
  <si>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</si>
  <si>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</si>
  <si>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</si>
  <si>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</si>
  <si>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</si>
  <si>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</si>
  <si>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</si>
  <si>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</si>
  <si>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</si>
  <si>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</si>
  <si>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2015</t>
  </si>
  <si>
    <t>2014</t>
  </si>
  <si>
    <t>2016</t>
  </si>
  <si>
    <t>2017</t>
  </si>
  <si>
    <t>2018</t>
  </si>
  <si>
    <t>Verkehr</t>
  </si>
  <si>
    <t>EEV Straßenverkehr 2018</t>
  </si>
  <si>
    <t>EEV Straßenverkehr 2018 pro Kopf</t>
  </si>
  <si>
    <t>Verkehrsleistung Straße pro Kopf je Bundesland</t>
  </si>
  <si>
    <t>Industrie</t>
  </si>
  <si>
    <t>EEV Industrie 2018</t>
  </si>
  <si>
    <t>EEV Industrie 2018 pro Kopf</t>
  </si>
  <si>
    <t>EEV Industrie pro BRP 2018</t>
  </si>
  <si>
    <t>Burgenland &lt;AT11&gt;</t>
  </si>
  <si>
    <t>Niederoesterreich &lt;AT12&gt;</t>
  </si>
  <si>
    <t>Wien &lt;AT13&gt;</t>
  </si>
  <si>
    <t>Kaernten &lt;AT21&gt;</t>
  </si>
  <si>
    <t>Steiermark &lt;AT22&gt;</t>
  </si>
  <si>
    <t>Oberoesterreich &lt;AT31&gt;</t>
  </si>
  <si>
    <t>Salzburg &lt;AT32&gt;</t>
  </si>
  <si>
    <t>Tirol &lt;AT33&gt;</t>
  </si>
  <si>
    <t>Vorarlberg &lt;AT34&gt;</t>
  </si>
  <si>
    <t>2000</t>
  </si>
  <si>
    <t>2001</t>
  </si>
  <si>
    <t>2002</t>
  </si>
  <si>
    <t>2003</t>
  </si>
  <si>
    <t>BRP 2018</t>
  </si>
  <si>
    <t>Mrd. Euro</t>
  </si>
  <si>
    <t>BRP pro Kopf</t>
  </si>
  <si>
    <t>Mil. Euro/Person</t>
  </si>
  <si>
    <t>Mil. Euro</t>
  </si>
  <si>
    <t>Pop</t>
  </si>
  <si>
    <t>Gesamt</t>
  </si>
  <si>
    <t>Burgenland</t>
  </si>
  <si>
    <t>Kärnten</t>
  </si>
  <si>
    <t>Niederösterreich</t>
  </si>
  <si>
    <t>Oberösterreich</t>
  </si>
  <si>
    <t>Salzburg</t>
  </si>
  <si>
    <t>Steiermark</t>
  </si>
  <si>
    <t>Tirol</t>
  </si>
  <si>
    <t>Vorarlberg</t>
  </si>
  <si>
    <t>Wien</t>
  </si>
  <si>
    <t>OE</t>
  </si>
  <si>
    <t>Stromverbrauch je Sektor</t>
  </si>
  <si>
    <t>Stromverbrauch Öffentliche und Private Dienstleistungen</t>
  </si>
  <si>
    <t>Stromverbrauch Private Haushalte</t>
  </si>
  <si>
    <t>Stromverbrauch Landwirtschaft</t>
  </si>
  <si>
    <t>Stromverbrauch Produzierender Bereich</t>
  </si>
  <si>
    <t>Stromverbrauch Verkehr</t>
  </si>
  <si>
    <t>Energieimporte</t>
  </si>
  <si>
    <t>Importe Elektrische Energie</t>
  </si>
  <si>
    <t>Exporte Elektrische Energie</t>
  </si>
  <si>
    <t>Plot_02</t>
  </si>
  <si>
    <t xml:space="preserve">Erneuerbare </t>
  </si>
  <si>
    <t>Anteil anrechenbare Erneuerbare insgesamt 2018</t>
  </si>
  <si>
    <t>Anteil anrechenbare Erneuerbare insgesamt 2005-2018</t>
  </si>
  <si>
    <t>Anteil anrechenbare Erneuerbare Verkehr 2018</t>
  </si>
  <si>
    <t>Anteil anrechenbare Erneuerbare Verkehr 2005-2018</t>
  </si>
  <si>
    <t>Anteil anrechenbare Erneuerbare Elektrizitätserzeugung 2018</t>
  </si>
  <si>
    <t>Anteil anrechenbare Erneuerbare Elektrizitätserzeugung 2005-2018</t>
  </si>
  <si>
    <t>Anteil anrechenbare Erneuerbare Fernwärmeerzeugung 2018</t>
  </si>
  <si>
    <t>Anteil anrechenbare Erneuerbare Fernwärmeerzeugung 2005-2018</t>
  </si>
  <si>
    <t>THG</t>
  </si>
  <si>
    <t>THG je BL 2018</t>
  </si>
  <si>
    <t>THG BL Sektor Energie Entwicklung 2000-2018</t>
  </si>
  <si>
    <t>THG BL Sektor Industrie Entwicklung 2000-2018</t>
  </si>
  <si>
    <t>THG BL Sektor Verkehr Entwicklung 2000-2018</t>
  </si>
  <si>
    <t>THG BL Sektor Abfall Entwicklung 2000-2018</t>
  </si>
  <si>
    <t>THG BL Sektor Landwirtschaft Entwicklung 2000-2018</t>
  </si>
  <si>
    <t>THG BL Sektor F-Gase Entwicklung 2000-2018</t>
  </si>
  <si>
    <t>Nr</t>
  </si>
  <si>
    <t>EEV Gesamt</t>
  </si>
  <si>
    <t>EEV Gesamt 2018</t>
  </si>
  <si>
    <t>O</t>
  </si>
  <si>
    <t>EEV nach Sektoren 2018 (absolut)</t>
  </si>
  <si>
    <t>EEV nach Sektoren 2018 (relativ)</t>
  </si>
  <si>
    <t>BIV Gesamt</t>
  </si>
  <si>
    <t>BIV Erneuerbare / BIV Gesamt pro Kopf 2018</t>
  </si>
  <si>
    <t>BIV nach Sektoren 2018 (absolut)</t>
  </si>
  <si>
    <t>-</t>
  </si>
  <si>
    <t>BIV nach Sektoren 2018 (relativ)</t>
  </si>
  <si>
    <t>Stromverbrauch Gesamt</t>
  </si>
  <si>
    <t>Stromverbrauch gesamt 2018</t>
  </si>
  <si>
    <t>X</t>
  </si>
  <si>
    <t>Haushalte</t>
  </si>
  <si>
    <t>EEV private Haushalte pro Haushalt Verlauf 2000-2018</t>
  </si>
  <si>
    <t>EEV Straßenverkehr pro Kopf 2018</t>
  </si>
  <si>
    <t>Verkehrsleistung Straße je Bundesland</t>
  </si>
  <si>
    <t>Verkehrsleistung je Kopf je Bundesland</t>
  </si>
  <si>
    <t>EEV Industrie pro Kopf 2018</t>
  </si>
  <si>
    <t>EEV Industrie je BRP 2018</t>
  </si>
  <si>
    <t>BRP je BL</t>
  </si>
  <si>
    <t>Analyse Energieaufbringung: Stromaufbringung</t>
  </si>
  <si>
    <t>Analyse Energieaufbringung: Energieimporte</t>
  </si>
  <si>
    <t>Net Stromimporte</t>
  </si>
  <si>
    <t>Stromimporte vs. Eigenerzeugung</t>
  </si>
  <si>
    <t>x</t>
  </si>
  <si>
    <t xml:space="preserve">Umwandlungsaustoß / (EEV + Transportverluste+ Verbrauch Sektor Energie) </t>
  </si>
  <si>
    <t>Anteile Erneuerbare Energieträger</t>
  </si>
  <si>
    <t>Gesamt 2018</t>
  </si>
  <si>
    <t>Gesamt Verlauf 2005-2018</t>
  </si>
  <si>
    <t>Verkehr 2018</t>
  </si>
  <si>
    <t>Verkehr Verlauf 2005-2018</t>
  </si>
  <si>
    <t>Stromerzeugung 2018</t>
  </si>
  <si>
    <t>Stromerzeugung Verlauf 2005-2018</t>
  </si>
  <si>
    <t>Fernwärmeerzeugung 2019</t>
  </si>
  <si>
    <t>Fernwärmeerzeugung Verlauf 2005-2018</t>
  </si>
  <si>
    <t>Selbstversorgungsgrad / Importabhängigkeit</t>
  </si>
  <si>
    <t>Analyse Klimadaten</t>
  </si>
  <si>
    <t>THG AT gesamt Entwicklung 2000- 2018</t>
  </si>
  <si>
    <t>THG/Kopf je BL 2018</t>
  </si>
  <si>
    <t>THG BL Entwicklung 2000-2018</t>
  </si>
  <si>
    <t>THG je BL je Sektor 2018</t>
  </si>
  <si>
    <t>THG BL Sektor Gebäude Entwicklung 2000-2018</t>
  </si>
  <si>
    <t>(vl LULUCF)</t>
  </si>
  <si>
    <t>Produzierender Bereich Gesamt</t>
  </si>
  <si>
    <t xml:space="preserve">Transport Gesamt </t>
  </si>
  <si>
    <t>Offentliche und Private Dienstleistungen</t>
  </si>
  <si>
    <t>Private Haushalte</t>
  </si>
  <si>
    <t>Landwirtschaft</t>
  </si>
  <si>
    <t>BRP Entwicklung 2000-2018</t>
  </si>
  <si>
    <t>Stromverbrauch gesamt Österreich auf Bundesländer</t>
  </si>
  <si>
    <t>Mio t</t>
  </si>
  <si>
    <t>THG je BL 2018 pro Person</t>
  </si>
  <si>
    <t>Österreich</t>
  </si>
  <si>
    <t>Pumpstrom</t>
  </si>
  <si>
    <t>Verbrauchsektor Energie</t>
  </si>
  <si>
    <t>auf Energieträger</t>
  </si>
  <si>
    <t>Stromaufbringung</t>
  </si>
  <si>
    <t>Analyse Nutzenergieanalyse</t>
  </si>
  <si>
    <t>TJ/Person</t>
  </si>
  <si>
    <t>EEV pro Haushalt 2004-2018</t>
  </si>
  <si>
    <t>EB</t>
  </si>
  <si>
    <t>BRP nom</t>
  </si>
  <si>
    <t>194 - Energetischer Endverbrauch - Gesamtenergiebilanz</t>
  </si>
  <si>
    <t>194 - Energetischer Endverbrauch - ERNEUERBARE</t>
  </si>
  <si>
    <t>Index Jahr = 2000</t>
  </si>
  <si>
    <t>10 - Bruttoinlandsverbrauch - Gesamtenergiebilanz</t>
  </si>
  <si>
    <t>STATcube – Statistische Datenbank von STATISTIK AUSTRIA - Bevölkerung zu Jahresbeginn ab 1982 (Q)</t>
  </si>
  <si>
    <t>10 - Bruttoinlandsverbrauch - ERNEUERBARE</t>
  </si>
  <si>
    <t>Prozent</t>
  </si>
  <si>
    <t>NEA</t>
  </si>
  <si>
    <t>EB_Aggregat: Private Haushalte - NEK: Summe - ET: Insgesamt</t>
  </si>
  <si>
    <t>Privathaushalte (Mikrozensus-Arbeitskräfteerhebung) (Q)</t>
  </si>
  <si>
    <t>Zeit nach Anzahl in Tausend und Bundesland (NUTS 2)</t>
  </si>
  <si>
    <t>EB_Aggregat: Transport Gesamt  - NEK: Summe - ET: Insgesamt</t>
  </si>
  <si>
    <t>EB_Aggregat: Sonstiger Landverkehr - NEK: Summe - ET: Insgesamt</t>
  </si>
  <si>
    <t>61 - Anteil anrechenbare Erneuerbare insgesamt</t>
  </si>
  <si>
    <t>ErnRL</t>
  </si>
  <si>
    <t>Bruttoinlandsverbrauch</t>
  </si>
  <si>
    <t>THG AT gesamt 2017</t>
  </si>
  <si>
    <t>THG je BL Entwicklung 2000-2017</t>
  </si>
  <si>
    <t>CHECK</t>
  </si>
  <si>
    <t>THG Emissionshandel 2005-2017</t>
  </si>
  <si>
    <t>THG Nicht-Emissionshandel 2005-2017</t>
  </si>
  <si>
    <t>EB_Aggregat: Produzierender Bereich Gesamt - NEK: Summe - ET: Insgesamt</t>
  </si>
  <si>
    <t>Mio Euro</t>
  </si>
  <si>
    <t>65 - Anteil anrechenbare Erneuerbare Verkehr</t>
  </si>
  <si>
    <t>ErnRl</t>
  </si>
  <si>
    <t>64 - Anteil anrechenbare Erneuerbare Fernwärmeerzeugung</t>
  </si>
  <si>
    <t>Mio t CO²-Äquivalent</t>
  </si>
  <si>
    <t>t CO²-Äquivalent/Person</t>
  </si>
  <si>
    <t>63 - Anteil anrechenbare Erneuerbare Elektrizitätserzeugung</t>
  </si>
  <si>
    <t>ERnRL</t>
  </si>
  <si>
    <t>Elektrische Energie</t>
  </si>
  <si>
    <t>10 - Bruttoinlandsverbrauch Elektrische Energie</t>
  </si>
  <si>
    <t>POP</t>
  </si>
  <si>
    <t xml:space="preserve">WOHNRAUM </t>
  </si>
  <si>
    <t>m²/Person</t>
  </si>
  <si>
    <t>TJ/Mrd. EUR</t>
  </si>
  <si>
    <t>429 - Private Haushalte</t>
  </si>
  <si>
    <t>428 - Öffentliche und Private Dienstleistungen</t>
  </si>
  <si>
    <t>430 - Landwirtschaft</t>
  </si>
  <si>
    <t>431 - Produzierender Bereich</t>
  </si>
  <si>
    <t>432 - Verkehr</t>
  </si>
  <si>
    <t>Stromverbrauch nach Sektoren</t>
  </si>
  <si>
    <t>Stromverbrauch Österreich gesamt 2000-2018 (BIV elektrische Energie)</t>
  </si>
  <si>
    <t>Energie</t>
  </si>
  <si>
    <t>Gebäude</t>
  </si>
  <si>
    <t>Abfallwirtschaft</t>
  </si>
  <si>
    <t>Fluorierte Gase</t>
  </si>
  <si>
    <t>TODO</t>
  </si>
  <si>
    <t>Heizgradtage in Anhang</t>
  </si>
  <si>
    <t>EEV Erneuerbare pro Kopf 2018</t>
  </si>
  <si>
    <t>THG nach Emittent über zeit GesamtÖsterreich</t>
  </si>
  <si>
    <t>Stromaufbringung nach Energieträger</t>
  </si>
  <si>
    <t>NEA Nutzenergiekategorien 2018</t>
  </si>
  <si>
    <t>THG nach Emittent Entwicklung, Bundesländer gesamt</t>
  </si>
  <si>
    <t>Gas</t>
  </si>
  <si>
    <t>Öl</t>
  </si>
  <si>
    <t>Kohle</t>
  </si>
  <si>
    <t>Photovoltaik</t>
  </si>
  <si>
    <t>Wind</t>
  </si>
  <si>
    <t>Wasserkraft</t>
  </si>
  <si>
    <t>Biogen-fest</t>
  </si>
  <si>
    <t>Sonst. Biogene fest</t>
  </si>
  <si>
    <t>Biogen-flüssig</t>
  </si>
  <si>
    <t>Sonst. Biogene flüssig</t>
  </si>
  <si>
    <t>Biodiesel</t>
  </si>
  <si>
    <t>Bioethanol</t>
  </si>
  <si>
    <t>Biogen-gasformig</t>
  </si>
  <si>
    <t>Biogas</t>
  </si>
  <si>
    <t>Klärgas</t>
  </si>
  <si>
    <t>Deponiegas</t>
  </si>
  <si>
    <t>Ablaugen</t>
  </si>
  <si>
    <t>Holzkohle</t>
  </si>
  <si>
    <t>Holzabfall</t>
  </si>
  <si>
    <t>Pellets+Holzbriketts</t>
  </si>
  <si>
    <t>Scheitholz</t>
  </si>
  <si>
    <t>10 - Bruttoinlandsverbrauch</t>
  </si>
  <si>
    <t>Stromaufbringung nach Energieträger, 2018</t>
  </si>
  <si>
    <t>SUMME</t>
  </si>
  <si>
    <t>Raumheizung und Klimaanlagen</t>
  </si>
  <si>
    <t>Dampferzeugung</t>
  </si>
  <si>
    <t>Industrieöfen</t>
  </si>
  <si>
    <t>Standmotoren</t>
  </si>
  <si>
    <t>Traktion</t>
  </si>
  <si>
    <t>Beleuchtung und EDV</t>
  </si>
  <si>
    <t>Elektrochemische Zwecke</t>
  </si>
  <si>
    <t>EEV nach Nutzenergiekategorie 2018 (absolut)</t>
  </si>
  <si>
    <t>EEV nach Nutzenergiekategorie 2018 (normalisiert)</t>
  </si>
  <si>
    <t>TJ/Haushalt</t>
  </si>
  <si>
    <t xml:space="preserve">Re-Share </t>
  </si>
  <si>
    <t>Pkw?</t>
  </si>
  <si>
    <t>Stromverbrauch gesamt 2018 = Bruttoinlandsverbrauch | Elektrische Energie</t>
  </si>
  <si>
    <t>grafik farben</t>
  </si>
  <si>
    <t>CHECKED</t>
  </si>
  <si>
    <t>ErnRL - Anteil anrechenbare Erneuerbare</t>
  </si>
  <si>
    <t>ERRECHNET</t>
  </si>
  <si>
    <t>Netto Importe Elektrische Energie</t>
  </si>
  <si>
    <t>6 - Importe Elektrische Energie</t>
  </si>
  <si>
    <t>ENERGIEEFFIZIENZ</t>
  </si>
  <si>
    <r>
      <t>2018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</si>
  <si>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Bruttoreiognalprodukt  per Bundesland, Entwicklung real, Index Jahr 2001</t>
  </si>
  <si>
    <r>
      <t>Bruttoregionalprodukt</t>
    </r>
    <r>
      <rPr>
        <b/>
        <vertAlign val="superscript"/>
        <sz val="8"/>
        <color indexed="8"/>
        <rFont val="Arial"/>
        <family val="2"/>
      </rPr>
      <t>1</t>
    </r>
    <r>
      <rPr>
        <b/>
        <sz val="8"/>
        <color indexed="8"/>
        <rFont val="Arial"/>
        <family val="2"/>
      </rPr>
      <t>) nach Bundesländern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), real</t>
    </r>
  </si>
  <si>
    <t>BRP/BIV</t>
  </si>
  <si>
    <t>Rel.Energieverbrauch</t>
  </si>
  <si>
    <t>Index Jahr 2000 = 100%</t>
  </si>
  <si>
    <t>Bruttoninlandsverbrauch</t>
  </si>
  <si>
    <t>Bruttoregionalprodukt</t>
  </si>
  <si>
    <t>Durchschnittliche Wohnfläche pro Person,</t>
  </si>
  <si>
    <t xml:space="preserve"> Österreich 2000-2018</t>
  </si>
  <si>
    <t>Heizgradsummen für Österreich</t>
  </si>
  <si>
    <t>Veränderungsraten gegenüber dem Durchschnitt 1980 - 2017</t>
  </si>
  <si>
    <t>EB_Aggregat: Private Haushalte - NEK: Raumheizung und Klimaanlagen - ET: Insgesamt</t>
  </si>
  <si>
    <t>EEV-RW/NF</t>
  </si>
  <si>
    <t>Raumwärmeverbrauch (EEV-RW)</t>
  </si>
  <si>
    <t>Nutzfläche(NF)</t>
  </si>
  <si>
    <t>Heizgradtage</t>
  </si>
  <si>
    <t>HEIZINTENSITÄT HAUSHALTE</t>
  </si>
  <si>
    <t>EB_Aggregat: Offentliche und Private Dienstleistungen - NEK: Raumheizung und Klimaanlagen - ET: Insgesamt</t>
  </si>
  <si>
    <t>ENERGIENTENSITÄT VERKEHR</t>
  </si>
  <si>
    <t>Jahre</t>
  </si>
  <si>
    <t>Energetischer Endverbrauch</t>
  </si>
  <si>
    <t>Gesamtenergiebilanz</t>
  </si>
  <si>
    <t>Erneuerbare</t>
  </si>
  <si>
    <t>TJ</t>
  </si>
  <si>
    <t>HEIZINTENSITÄT DIENSTLEISTUNGEN</t>
  </si>
  <si>
    <t>Q: STATISTIK AUSTRIA, Regionale Gesamtrechnungen. Erstellt am 10.12.2019. - Konzept ESVG 2010, VGR-Revisionsstand: September 2019.</t>
  </si>
  <si>
    <t>kumuliert</t>
  </si>
  <si>
    <t>Bruttoregionalprodukt1) nach Bundesländern2), real</t>
  </si>
  <si>
    <t>kumuliert prozent</t>
  </si>
  <si>
    <t>STATcube Privathaushalte (Mikrozensus-Arbeitskräfteerhebung) (Q)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</si>
</sst>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_-;\-* #,##0_-;_-* &quot;-&quot;??_-;_-@_-"/>
    <numFmt numFmtId="165" formatCode="_-* #,##0.00000_-;\-* #,##0.00000_-;_-* &quot;-&quot;??_-;_-@_-"/>
    <numFmt numFmtId="166" formatCode="_-* #,##0.000_-;\-* #,##0.000_-;_-* &quot;-&quot;??_-;_-@_-"/>
    <numFmt numFmtId="167" formatCode="0.0000"/>
    <numFmt numFmtId="168" formatCode="_-* #,##0.0000_-;\-* #,##0.0000_-;_-* &quot;-&quot;??_-;_-@_-"/>
    <numFmt numFmtId="169" formatCode="_-[$€]\ * #,##0.00_-;\-[$€]\ * #,##0.00_-;_-[$€]\ * &quot;-&quot;??_-;_-@_-"/>
    <numFmt numFmtId="170" formatCode="#,##0.0"/>
    <numFmt numFmtId="171" formatCode="0.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22"/>
      <color rgb="FF3F3F76"/>
      <name val="Calibri"/>
      <family val="2"/>
      <scheme val="minor"/>
    </font>
    <font>
      <sz val="1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4"/>
      <color rgb="FFFFFFFF"/>
      <name val="Calibri"/>
      <family val="2"/>
    </font>
    <font>
      <b/>
      <sz val="10"/>
      <color theme="1"/>
      <name val="Calibri"/>
      <family val="2"/>
      <scheme val="minor"/>
    </font>
    <font>
      <b/>
      <sz val="14"/>
      <name val="Arial"/>
      <family val="2"/>
    </font>
    <font>
      <sz val="10"/>
      <color theme="1"/>
      <name val="Calibri"/>
      <family val="2"/>
      <scheme val="minor"/>
    </font>
    <font>
      <sz val="12"/>
      <color rgb="FFCE3415"/>
      <name val="Calibri"/>
      <family val="2"/>
      <scheme val="minor"/>
    </font>
    <font>
      <sz val="14"/>
      <color rgb="FF44546A"/>
      <name val="Calibri"/>
      <family val="2"/>
      <scheme val="minor"/>
    </font>
    <font>
      <sz val="9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4"/>
      <name val="Calibri Light"/>
      <family val="2"/>
      <scheme val="major"/>
    </font>
    <font>
      <sz val="12"/>
      <name val="Arial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10"/>
      <color rgb="FF595959"/>
      <name val="Calibri"/>
      <family val="2"/>
      <scheme val="minor"/>
    </font>
    <font>
      <b/>
      <i/>
      <sz val="11"/>
      <color indexed="10"/>
      <name val="Arial"/>
      <family val="2"/>
    </font>
    <font>
      <b/>
      <sz val="12"/>
      <color indexed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4C6E7"/>
        <bgColor rgb="FFFFFFFF"/>
      </patternFill>
    </fill>
    <fill>
      <patternFill patternType="solid">
        <fgColor rgb="FF59595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theme="0" tint="-0.249977111117893"/>
        <bgColor indexed="65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249977111117893"/>
        <bgColor rgb="FFDDEBF7"/>
      </patternFill>
    </fill>
  </fills>
  <borders count="5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9BC2E6"/>
      </top>
      <bottom/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2" fillId="14" borderId="33">
      <alignment horizontal="center" vertical="center"/>
      <protection locked="0"/>
    </xf>
    <xf numFmtId="0" fontId="12" fillId="16" borderId="0">
      <protection locked="0"/>
    </xf>
    <xf numFmtId="169" fontId="15" fillId="0" borderId="0"/>
    <xf numFmtId="0" fontId="21" fillId="0" borderId="0">
      <protection locked="0"/>
    </xf>
    <xf numFmtId="9" fontId="1" fillId="0" borderId="0" applyFont="0" applyFill="0" applyBorder="0" applyAlignment="0" applyProtection="0"/>
    <xf numFmtId="0" fontId="12" fillId="0" borderId="0"/>
  </cellStyleXfs>
  <cellXfs count="317">
    <xf numFmtId="0" fontId="0" fillId="0" borderId="0" xfId="0"/>
    <xf numFmtId="0" fontId="9" fillId="12" borderId="0" xfId="0" applyFont="1" applyFill="1" applyAlignment="1"/>
    <xf numFmtId="0" fontId="0" fillId="12" borderId="0" xfId="0" applyFill="1"/>
    <xf numFmtId="0" fontId="0" fillId="0" borderId="8" xfId="0" applyFill="1" applyBorder="1"/>
    <xf numFmtId="0" fontId="0" fillId="0" borderId="9" xfId="0" applyBorder="1"/>
    <xf numFmtId="0" fontId="0" fillId="0" borderId="10" xfId="0" applyBorder="1"/>
    <xf numFmtId="15" fontId="0" fillId="0" borderId="0" xfId="0" applyNumberFormat="1"/>
    <xf numFmtId="0" fontId="8" fillId="11" borderId="11" xfId="11" applyFont="1" applyBorder="1" applyAlignment="1">
      <alignment horizontal="center" vertical="center"/>
    </xf>
    <xf numFmtId="0" fontId="11" fillId="13" borderId="12" xfId="6" applyFont="1" applyFill="1" applyBorder="1" applyAlignment="1">
      <alignment horizontal="center" vertical="center"/>
    </xf>
    <xf numFmtId="0" fontId="11" fillId="13" borderId="2" xfId="6" applyFont="1" applyFill="1" applyBorder="1" applyAlignment="1">
      <alignment horizontal="center" vertical="center"/>
    </xf>
    <xf numFmtId="0" fontId="11" fillId="13" borderId="13" xfId="6" applyFont="1" applyFill="1" applyBorder="1" applyAlignment="1">
      <alignment horizontal="center" vertical="center"/>
    </xf>
    <xf numFmtId="0" fontId="0" fillId="0" borderId="14" xfId="0" applyBorder="1"/>
    <xf numFmtId="164" fontId="0" fillId="0" borderId="15" xfId="1" applyNumberFormat="1" applyFont="1" applyBorder="1"/>
    <xf numFmtId="164" fontId="0" fillId="0" borderId="16" xfId="1" applyNumberFormat="1" applyFont="1" applyBorder="1"/>
    <xf numFmtId="164" fontId="0" fillId="0" borderId="17" xfId="1" applyNumberFormat="1" applyFont="1" applyBorder="1"/>
    <xf numFmtId="0" fontId="0" fillId="0" borderId="18" xfId="0" applyBorder="1"/>
    <xf numFmtId="164" fontId="0" fillId="0" borderId="19" xfId="1" applyNumberFormat="1" applyFont="1" applyBorder="1"/>
    <xf numFmtId="164" fontId="0" fillId="0" borderId="20" xfId="1" applyNumberFormat="1" applyFont="1" applyBorder="1"/>
    <xf numFmtId="164" fontId="0" fillId="0" borderId="21" xfId="1" applyNumberFormat="1" applyFont="1" applyBorder="1"/>
    <xf numFmtId="0" fontId="0" fillId="0" borderId="22" xfId="0" applyBorder="1"/>
    <xf numFmtId="164" fontId="0" fillId="0" borderId="23" xfId="1" applyNumberFormat="1" applyFont="1" applyBorder="1"/>
    <xf numFmtId="164" fontId="0" fillId="0" borderId="24" xfId="1" applyNumberFormat="1" applyFont="1" applyBorder="1"/>
    <xf numFmtId="164" fontId="0" fillId="0" borderId="25" xfId="1" applyNumberFormat="1" applyFont="1" applyBorder="1"/>
    <xf numFmtId="43" fontId="0" fillId="0" borderId="15" xfId="1" applyNumberFormat="1" applyFont="1" applyBorder="1"/>
    <xf numFmtId="0" fontId="0" fillId="0" borderId="26" xfId="0" applyFill="1" applyBorder="1"/>
    <xf numFmtId="0" fontId="8" fillId="11" borderId="13" xfId="11" applyFont="1" applyBorder="1" applyAlignment="1">
      <alignment horizontal="center" vertical="center"/>
    </xf>
    <xf numFmtId="0" fontId="0" fillId="0" borderId="27" xfId="0" applyBorder="1"/>
    <xf numFmtId="165" fontId="0" fillId="0" borderId="28" xfId="1" applyNumberFormat="1" applyFont="1" applyBorder="1"/>
    <xf numFmtId="165" fontId="0" fillId="0" borderId="16" xfId="1" applyNumberFormat="1" applyFont="1" applyBorder="1"/>
    <xf numFmtId="165" fontId="0" fillId="0" borderId="17" xfId="1" applyNumberFormat="1" applyFont="1" applyBorder="1"/>
    <xf numFmtId="0" fontId="0" fillId="0" borderId="29" xfId="0" applyBorder="1"/>
    <xf numFmtId="165" fontId="0" fillId="0" borderId="30" xfId="1" applyNumberFormat="1" applyFont="1" applyBorder="1"/>
    <xf numFmtId="165" fontId="0" fillId="0" borderId="20" xfId="1" applyNumberFormat="1" applyFont="1" applyBorder="1"/>
    <xf numFmtId="165" fontId="0" fillId="0" borderId="21" xfId="1" applyNumberFormat="1" applyFont="1" applyBorder="1"/>
    <xf numFmtId="0" fontId="0" fillId="0" borderId="31" xfId="0" applyBorder="1"/>
    <xf numFmtId="165" fontId="0" fillId="0" borderId="32" xfId="1" applyNumberFormat="1" applyFont="1" applyBorder="1"/>
    <xf numFmtId="165" fontId="0" fillId="0" borderId="24" xfId="1" applyNumberFormat="1" applyFont="1" applyBorder="1"/>
    <xf numFmtId="165" fontId="0" fillId="0" borderId="25" xfId="1" applyNumberFormat="1" applyFont="1" applyBorder="1"/>
    <xf numFmtId="43" fontId="0" fillId="0" borderId="28" xfId="1" applyNumberFormat="1" applyFont="1" applyBorder="1"/>
    <xf numFmtId="43" fontId="0" fillId="0" borderId="20" xfId="1" applyNumberFormat="1" applyFont="1" applyBorder="1"/>
    <xf numFmtId="43" fontId="0" fillId="0" borderId="21" xfId="1" applyNumberFormat="1" applyFont="1" applyBorder="1"/>
    <xf numFmtId="166" fontId="0" fillId="0" borderId="15" xfId="1" applyNumberFormat="1" applyFont="1" applyBorder="1"/>
    <xf numFmtId="164" fontId="0" fillId="0" borderId="28" xfId="1" applyNumberFormat="1" applyFont="1" applyBorder="1"/>
    <xf numFmtId="164" fontId="0" fillId="0" borderId="30" xfId="1" applyNumberFormat="1" applyFont="1" applyBorder="1"/>
    <xf numFmtId="0" fontId="0" fillId="0" borderId="0" xfId="0" applyFill="1" applyAlignment="1" applyProtection="1">
      <protection locked="0"/>
    </xf>
    <xf numFmtId="0" fontId="11" fillId="13" borderId="20" xfId="6" applyFont="1" applyFill="1" applyBorder="1" applyAlignment="1">
      <alignment horizontal="center" vertical="center"/>
    </xf>
    <xf numFmtId="167" fontId="0" fillId="0" borderId="30" xfId="0" applyNumberFormat="1" applyBorder="1"/>
    <xf numFmtId="167" fontId="0" fillId="0" borderId="20" xfId="0" applyNumberFormat="1" applyBorder="1"/>
    <xf numFmtId="167" fontId="0" fillId="0" borderId="21" xfId="0" applyNumberFormat="1" applyBorder="1"/>
    <xf numFmtId="0" fontId="12" fillId="15" borderId="20" xfId="12" applyNumberFormat="1" applyFont="1" applyFill="1" applyBorder="1" applyAlignment="1">
      <alignment vertical="center" wrapText="1"/>
      <protection locked="0"/>
    </xf>
    <xf numFmtId="0" fontId="12" fillId="17" borderId="34" xfId="13" applyNumberFormat="1" applyFont="1" applyFill="1" applyBorder="1" applyAlignment="1">
      <alignment horizontal="right"/>
      <protection locked="0"/>
    </xf>
    <xf numFmtId="167" fontId="0" fillId="0" borderId="32" xfId="0" applyNumberFormat="1" applyBorder="1"/>
    <xf numFmtId="167" fontId="0" fillId="0" borderId="24" xfId="0" applyNumberFormat="1" applyBorder="1"/>
    <xf numFmtId="167" fontId="0" fillId="0" borderId="25" xfId="0" applyNumberFormat="1" applyBorder="1"/>
    <xf numFmtId="0" fontId="13" fillId="0" borderId="20" xfId="1" applyNumberFormat="1" applyFont="1" applyBorder="1"/>
    <xf numFmtId="168" fontId="0" fillId="0" borderId="28" xfId="1" applyNumberFormat="1" applyFont="1" applyBorder="1"/>
    <xf numFmtId="166" fontId="0" fillId="0" borderId="28" xfId="1" applyNumberFormat="1" applyFont="1" applyBorder="1"/>
    <xf numFmtId="0" fontId="12" fillId="18" borderId="20" xfId="12" applyFont="1" applyFill="1" applyBorder="1" applyAlignment="1">
      <alignment horizontal="center" vertical="center" wrapText="1"/>
      <protection locked="0"/>
    </xf>
    <xf numFmtId="164" fontId="12" fillId="15" borderId="20" xfId="1" applyNumberFormat="1" applyFont="1" applyFill="1" applyBorder="1" applyAlignment="1" applyProtection="1">
      <alignment horizontal="center" vertical="center" wrapText="1"/>
      <protection locked="0"/>
    </xf>
    <xf numFmtId="0" fontId="12" fillId="17" borderId="20" xfId="13" applyNumberFormat="1" applyFont="1" applyFill="1" applyBorder="1" applyAlignment="1">
      <alignment horizontal="right"/>
      <protection locked="0"/>
    </xf>
    <xf numFmtId="0" fontId="0" fillId="0" borderId="20" xfId="0" applyBorder="1"/>
    <xf numFmtId="0" fontId="7" fillId="13" borderId="2" xfId="6" applyFont="1" applyFill="1" applyBorder="1" applyAlignment="1">
      <alignment horizontal="center"/>
    </xf>
    <xf numFmtId="0" fontId="7" fillId="13" borderId="13" xfId="6" applyFont="1" applyFill="1" applyBorder="1" applyAlignment="1">
      <alignment horizontal="center"/>
    </xf>
    <xf numFmtId="0" fontId="8" fillId="11" borderId="35" xfId="11" applyFont="1" applyBorder="1" applyAlignment="1">
      <alignment horizontal="center" vertical="center"/>
    </xf>
    <xf numFmtId="0" fontId="11" fillId="13" borderId="8" xfId="6" applyFont="1" applyFill="1" applyBorder="1" applyAlignment="1">
      <alignment horizontal="center" vertical="center"/>
    </xf>
    <xf numFmtId="0" fontId="11" fillId="13" borderId="35" xfId="6" applyFont="1" applyFill="1" applyBorder="1" applyAlignment="1">
      <alignment horizontal="center" vertical="center"/>
    </xf>
    <xf numFmtId="0" fontId="14" fillId="5" borderId="36" xfId="5" applyFont="1" applyFill="1" applyBorder="1" applyAlignment="1">
      <alignment horizontal="center" vertical="center"/>
    </xf>
    <xf numFmtId="0" fontId="0" fillId="0" borderId="37" xfId="0" applyBorder="1"/>
    <xf numFmtId="43" fontId="12" fillId="17" borderId="20" xfId="13" applyNumberFormat="1" applyFont="1" applyFill="1" applyBorder="1" applyAlignment="1">
      <alignment horizontal="right"/>
      <protection locked="0"/>
    </xf>
    <xf numFmtId="164" fontId="12" fillId="17" borderId="20" xfId="1" applyNumberFormat="1" applyFont="1" applyFill="1" applyBorder="1" applyAlignment="1" applyProtection="1">
      <alignment horizontal="center"/>
      <protection locked="0"/>
    </xf>
    <xf numFmtId="164" fontId="0" fillId="0" borderId="14" xfId="1" applyNumberFormat="1" applyFont="1" applyBorder="1"/>
    <xf numFmtId="164" fontId="0" fillId="0" borderId="18" xfId="1" applyNumberFormat="1" applyFont="1" applyBorder="1"/>
    <xf numFmtId="164" fontId="0" fillId="0" borderId="22" xfId="1" applyNumberFormat="1" applyFont="1" applyBorder="1"/>
    <xf numFmtId="43" fontId="0" fillId="0" borderId="19" xfId="1" applyNumberFormat="1" applyFont="1" applyBorder="1"/>
    <xf numFmtId="169" fontId="16" fillId="0" borderId="20" xfId="14" applyFont="1" applyBorder="1" applyAlignment="1">
      <alignment horizontal="center"/>
    </xf>
    <xf numFmtId="0" fontId="3" fillId="3" borderId="38" xfId="3" applyBorder="1"/>
    <xf numFmtId="0" fontId="2" fillId="2" borderId="2" xfId="2" applyBorder="1"/>
    <xf numFmtId="0" fontId="4" fillId="4" borderId="17" xfId="4" applyBorder="1"/>
    <xf numFmtId="0" fontId="1" fillId="10" borderId="3" xfId="10" applyBorder="1"/>
    <xf numFmtId="0" fontId="1" fillId="9" borderId="38" xfId="9" applyBorder="1"/>
    <xf numFmtId="0" fontId="3" fillId="3" borderId="39" xfId="3" applyBorder="1"/>
    <xf numFmtId="0" fontId="2" fillId="2" borderId="38" xfId="2" applyBorder="1"/>
    <xf numFmtId="0" fontId="0" fillId="19" borderId="39" xfId="0" applyFill="1" applyBorder="1"/>
    <xf numFmtId="0" fontId="1" fillId="8" borderId="17" xfId="8" applyBorder="1"/>
    <xf numFmtId="0" fontId="4" fillId="4" borderId="38" xfId="4" applyBorder="1"/>
    <xf numFmtId="0" fontId="1" fillId="7" borderId="38" xfId="7" applyBorder="1"/>
    <xf numFmtId="0" fontId="3" fillId="3" borderId="17" xfId="3" applyBorder="1"/>
    <xf numFmtId="0" fontId="3" fillId="3" borderId="26" xfId="3" applyBorder="1"/>
    <xf numFmtId="0" fontId="2" fillId="2" borderId="26" xfId="2" applyBorder="1"/>
    <xf numFmtId="0" fontId="4" fillId="4" borderId="26" xfId="4" applyBorder="1"/>
    <xf numFmtId="0" fontId="1" fillId="7" borderId="26" xfId="7" applyBorder="1"/>
    <xf numFmtId="0" fontId="1" fillId="9" borderId="26" xfId="9" applyBorder="1"/>
    <xf numFmtId="0" fontId="3" fillId="3" borderId="21" xfId="3" applyBorder="1"/>
    <xf numFmtId="0" fontId="4" fillId="4" borderId="21" xfId="4" applyBorder="1"/>
    <xf numFmtId="0" fontId="1" fillId="8" borderId="21" xfId="8" applyBorder="1"/>
    <xf numFmtId="0" fontId="14" fillId="5" borderId="13" xfId="5" applyFont="1" applyFill="1" applyBorder="1" applyAlignment="1">
      <alignment horizontal="center" vertical="center"/>
    </xf>
    <xf numFmtId="166" fontId="3" fillId="3" borderId="38" xfId="3" applyNumberFormat="1" applyBorder="1"/>
    <xf numFmtId="0" fontId="0" fillId="0" borderId="26" xfId="0" applyBorder="1"/>
    <xf numFmtId="0" fontId="17" fillId="0" borderId="26" xfId="0" applyFont="1" applyFill="1" applyBorder="1"/>
    <xf numFmtId="0" fontId="17" fillId="0" borderId="9" xfId="0" applyFont="1" applyFill="1" applyBorder="1"/>
    <xf numFmtId="0" fontId="17" fillId="0" borderId="10" xfId="0" applyFont="1" applyFill="1" applyBorder="1"/>
    <xf numFmtId="0" fontId="17" fillId="0" borderId="0" xfId="0" applyFont="1" applyFill="1" applyBorder="1"/>
    <xf numFmtId="0" fontId="18" fillId="20" borderId="13" xfId="11" applyFont="1" applyFill="1" applyBorder="1" applyAlignment="1">
      <alignment horizontal="center" vertical="center"/>
    </xf>
    <xf numFmtId="0" fontId="19" fillId="21" borderId="2" xfId="6" applyFont="1" applyFill="1" applyBorder="1" applyAlignment="1">
      <alignment horizontal="center" vertical="center"/>
    </xf>
    <xf numFmtId="0" fontId="19" fillId="21" borderId="13" xfId="6" applyFont="1" applyFill="1" applyBorder="1" applyAlignment="1">
      <alignment horizontal="center" vertical="center"/>
    </xf>
    <xf numFmtId="0" fontId="17" fillId="0" borderId="27" xfId="0" applyFont="1" applyFill="1" applyBorder="1"/>
    <xf numFmtId="166" fontId="17" fillId="0" borderId="0" xfId="1" applyNumberFormat="1" applyFont="1" applyFill="1" applyBorder="1"/>
    <xf numFmtId="0" fontId="17" fillId="0" borderId="29" xfId="0" applyFont="1" applyFill="1" applyBorder="1"/>
    <xf numFmtId="0" fontId="17" fillId="0" borderId="31" xfId="0" applyFont="1" applyFill="1" applyBorder="1"/>
    <xf numFmtId="0" fontId="0" fillId="22" borderId="41" xfId="0" applyFill="1" applyBorder="1"/>
    <xf numFmtId="0" fontId="0" fillId="22" borderId="42" xfId="0" applyFill="1" applyBorder="1"/>
    <xf numFmtId="0" fontId="20" fillId="0" borderId="20" xfId="0" applyFont="1" applyBorder="1" applyAlignment="1">
      <alignment horizontal="center" vertical="center"/>
    </xf>
    <xf numFmtId="0" fontId="21" fillId="0" borderId="0" xfId="15">
      <protection locked="0"/>
    </xf>
    <xf numFmtId="0" fontId="0" fillId="0" borderId="28" xfId="0" applyFill="1" applyBorder="1"/>
    <xf numFmtId="0" fontId="0" fillId="0" borderId="38" xfId="0" applyFill="1" applyBorder="1"/>
    <xf numFmtId="0" fontId="22" fillId="0" borderId="20" xfId="0" applyFont="1" applyBorder="1" applyAlignment="1">
      <alignment horizontal="center" vertical="center"/>
    </xf>
    <xf numFmtId="0" fontId="0" fillId="0" borderId="30" xfId="0" applyFill="1" applyBorder="1"/>
    <xf numFmtId="0" fontId="0" fillId="23" borderId="26" xfId="0" applyFill="1" applyBorder="1"/>
    <xf numFmtId="0" fontId="0" fillId="0" borderId="32" xfId="0" applyFill="1" applyBorder="1"/>
    <xf numFmtId="0" fontId="0" fillId="0" borderId="40" xfId="0" applyFill="1" applyBorder="1"/>
    <xf numFmtId="0" fontId="0" fillId="0" borderId="28" xfId="0" applyBorder="1"/>
    <xf numFmtId="0" fontId="0" fillId="0" borderId="38" xfId="0" applyBorder="1"/>
    <xf numFmtId="0" fontId="0" fillId="0" borderId="30" xfId="0" applyBorder="1"/>
    <xf numFmtId="0" fontId="0" fillId="24" borderId="26" xfId="0" applyFill="1" applyBorder="1"/>
    <xf numFmtId="0" fontId="0" fillId="0" borderId="32" xfId="0" applyBorder="1"/>
    <xf numFmtId="0" fontId="0" fillId="0" borderId="40" xfId="0" applyBorder="1"/>
    <xf numFmtId="0" fontId="0" fillId="22" borderId="28" xfId="0" applyFill="1" applyBorder="1"/>
    <xf numFmtId="0" fontId="0" fillId="22" borderId="38" xfId="0" applyFill="1" applyBorder="1"/>
    <xf numFmtId="0" fontId="0" fillId="22" borderId="32" xfId="0" applyFill="1" applyBorder="1"/>
    <xf numFmtId="0" fontId="0" fillId="22" borderId="40" xfId="0" applyFill="1" applyBorder="1"/>
    <xf numFmtId="0" fontId="23" fillId="0" borderId="20" xfId="0" applyFont="1" applyBorder="1" applyAlignment="1">
      <alignment horizontal="center" vertical="center"/>
    </xf>
    <xf numFmtId="0" fontId="0" fillId="22" borderId="30" xfId="0" applyFill="1" applyBorder="1"/>
    <xf numFmtId="0" fontId="0" fillId="22" borderId="26" xfId="0" applyFill="1" applyBorder="1"/>
    <xf numFmtId="0" fontId="0" fillId="0" borderId="3" xfId="0" applyBorder="1"/>
    <xf numFmtId="0" fontId="0" fillId="0" borderId="0" xfId="0" applyBorder="1"/>
    <xf numFmtId="0" fontId="24" fillId="0" borderId="20" xfId="0" applyFont="1" applyBorder="1" applyAlignment="1">
      <alignment horizontal="center" vertical="center"/>
    </xf>
    <xf numFmtId="0" fontId="0" fillId="25" borderId="40" xfId="0" applyFill="1" applyBorder="1"/>
    <xf numFmtId="0" fontId="20" fillId="0" borderId="20" xfId="0" applyFont="1" applyBorder="1" applyAlignment="1">
      <alignment horizontal="justify" vertical="center"/>
    </xf>
    <xf numFmtId="0" fontId="0" fillId="26" borderId="30" xfId="0" applyFill="1" applyBorder="1"/>
    <xf numFmtId="0" fontId="0" fillId="26" borderId="26" xfId="0" applyFill="1" applyBorder="1"/>
    <xf numFmtId="0" fontId="24" fillId="0" borderId="20" xfId="0" applyFont="1" applyBorder="1" applyAlignment="1">
      <alignment horizontal="left" vertical="center" indent="2"/>
    </xf>
    <xf numFmtId="0" fontId="9" fillId="13" borderId="28" xfId="0" applyFont="1" applyFill="1" applyBorder="1" applyAlignment="1">
      <alignment horizontal="center"/>
    </xf>
    <xf numFmtId="0" fontId="11" fillId="13" borderId="34" xfId="6" applyFont="1" applyFill="1" applyBorder="1" applyAlignment="1">
      <alignment horizontal="center" vertical="center"/>
    </xf>
    <xf numFmtId="43" fontId="0" fillId="0" borderId="0" xfId="1" applyFont="1" applyAlignment="1">
      <alignment horizontal="center"/>
    </xf>
    <xf numFmtId="3" fontId="13" fillId="14" borderId="30" xfId="14" applyNumberFormat="1" applyFont="1" applyFill="1" applyBorder="1"/>
    <xf numFmtId="164" fontId="0" fillId="0" borderId="20" xfId="1" applyNumberFormat="1" applyFont="1" applyBorder="1" applyAlignment="1">
      <alignment horizontal="center"/>
    </xf>
    <xf numFmtId="164" fontId="0" fillId="0" borderId="26" xfId="1" applyNumberFormat="1" applyFont="1" applyBorder="1"/>
    <xf numFmtId="164" fontId="0" fillId="0" borderId="20" xfId="1" applyNumberFormat="1" applyFont="1" applyFill="1" applyBorder="1"/>
    <xf numFmtId="3" fontId="13" fillId="27" borderId="30" xfId="14" applyNumberFormat="1" applyFont="1" applyFill="1" applyBorder="1"/>
    <xf numFmtId="3" fontId="13" fillId="28" borderId="30" xfId="14" applyNumberFormat="1" applyFont="1" applyFill="1" applyBorder="1"/>
    <xf numFmtId="3" fontId="13" fillId="28" borderId="32" xfId="14" applyNumberFormat="1" applyFont="1" applyFill="1" applyBorder="1"/>
    <xf numFmtId="164" fontId="0" fillId="0" borderId="40" xfId="1" applyNumberFormat="1" applyFont="1" applyBorder="1"/>
    <xf numFmtId="164" fontId="0" fillId="0" borderId="0" xfId="0" applyNumberFormat="1"/>
    <xf numFmtId="43" fontId="0" fillId="0" borderId="0" xfId="0" applyNumberFormat="1"/>
    <xf numFmtId="0" fontId="14" fillId="5" borderId="13" xfId="5" applyFont="1" applyFill="1" applyBorder="1" applyAlignment="1">
      <alignment horizontal="center" vertical="center"/>
    </xf>
    <xf numFmtId="0" fontId="14" fillId="5" borderId="36" xfId="5" applyFont="1" applyFill="1" applyBorder="1" applyAlignment="1">
      <alignment horizontal="center" vertical="center"/>
    </xf>
    <xf numFmtId="9" fontId="0" fillId="0" borderId="20" xfId="16" applyFont="1" applyBorder="1"/>
    <xf numFmtId="9" fontId="0" fillId="0" borderId="19" xfId="16" applyFont="1" applyBorder="1"/>
    <xf numFmtId="9" fontId="0" fillId="0" borderId="21" xfId="16" applyFont="1" applyBorder="1"/>
    <xf numFmtId="9" fontId="0" fillId="0" borderId="23" xfId="16" applyFont="1" applyBorder="1"/>
    <xf numFmtId="9" fontId="0" fillId="0" borderId="24" xfId="16" applyFont="1" applyBorder="1"/>
    <xf numFmtId="9" fontId="0" fillId="0" borderId="25" xfId="16" applyFont="1" applyBorder="1"/>
    <xf numFmtId="165" fontId="0" fillId="0" borderId="34" xfId="1" applyNumberFormat="1" applyFont="1" applyFill="1" applyBorder="1"/>
    <xf numFmtId="0" fontId="0" fillId="9" borderId="20" xfId="9" applyFont="1" applyBorder="1"/>
    <xf numFmtId="9" fontId="0" fillId="0" borderId="28" xfId="16" applyFont="1" applyBorder="1"/>
    <xf numFmtId="0" fontId="27" fillId="29" borderId="43" xfId="15" applyFont="1" applyFill="1" applyBorder="1" applyAlignment="1">
      <protection locked="0"/>
    </xf>
    <xf numFmtId="0" fontId="26" fillId="0" borderId="0" xfId="0" applyFont="1" applyFill="1" applyProtection="1">
      <protection locked="0"/>
    </xf>
    <xf numFmtId="0" fontId="26" fillId="0" borderId="0" xfId="0" applyFont="1"/>
    <xf numFmtId="9" fontId="0" fillId="0" borderId="15" xfId="16" applyFont="1" applyBorder="1"/>
    <xf numFmtId="9" fontId="0" fillId="0" borderId="16" xfId="16" applyFont="1" applyBorder="1"/>
    <xf numFmtId="9" fontId="0" fillId="0" borderId="17" xfId="16" applyFont="1" applyBorder="1"/>
    <xf numFmtId="0" fontId="0" fillId="0" borderId="45" xfId="0" applyFill="1" applyBorder="1"/>
    <xf numFmtId="0" fontId="8" fillId="11" borderId="20" xfId="11" applyFont="1" applyBorder="1" applyAlignment="1">
      <alignment horizontal="center" vertical="center"/>
    </xf>
    <xf numFmtId="0" fontId="3" fillId="3" borderId="20" xfId="3" applyBorder="1"/>
    <xf numFmtId="0" fontId="2" fillId="2" borderId="20" xfId="2" applyBorder="1"/>
    <xf numFmtId="0" fontId="4" fillId="4" borderId="20" xfId="4" applyBorder="1"/>
    <xf numFmtId="0" fontId="1" fillId="10" borderId="20" xfId="10" applyBorder="1"/>
    <xf numFmtId="0" fontId="1" fillId="9" borderId="20" xfId="9" applyBorder="1"/>
    <xf numFmtId="0" fontId="0" fillId="19" borderId="20" xfId="0" applyFill="1" applyBorder="1"/>
    <xf numFmtId="0" fontId="1" fillId="8" borderId="20" xfId="8" applyBorder="1"/>
    <xf numFmtId="0" fontId="8" fillId="11" borderId="28" xfId="11" applyFont="1" applyBorder="1" applyAlignment="1">
      <alignment horizontal="center" vertical="center"/>
    </xf>
    <xf numFmtId="0" fontId="3" fillId="3" borderId="16" xfId="3" applyBorder="1"/>
    <xf numFmtId="0" fontId="2" fillId="2" borderId="16" xfId="2" applyBorder="1"/>
    <xf numFmtId="0" fontId="4" fillId="4" borderId="16" xfId="4" applyBorder="1"/>
    <xf numFmtId="0" fontId="1" fillId="10" borderId="16" xfId="10" applyBorder="1"/>
    <xf numFmtId="0" fontId="1" fillId="9" borderId="16" xfId="9" applyBorder="1"/>
    <xf numFmtId="0" fontId="0" fillId="19" borderId="16" xfId="0" applyFill="1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12" fillId="18" borderId="33" xfId="12" applyFont="1" applyFill="1" applyBorder="1" applyAlignment="1">
      <alignment horizontal="center" vertical="center" wrapText="1"/>
      <protection locked="0"/>
    </xf>
    <xf numFmtId="43" fontId="0" fillId="0" borderId="0" xfId="1" applyFont="1"/>
    <xf numFmtId="0" fontId="3" fillId="3" borderId="44" xfId="3" applyBorder="1"/>
    <xf numFmtId="0" fontId="4" fillId="4" borderId="46" xfId="4" applyBorder="1"/>
    <xf numFmtId="0" fontId="1" fillId="9" borderId="44" xfId="9" applyBorder="1"/>
    <xf numFmtId="0" fontId="3" fillId="3" borderId="46" xfId="3" applyBorder="1"/>
    <xf numFmtId="0" fontId="2" fillId="2" borderId="44" xfId="2" applyBorder="1"/>
    <xf numFmtId="0" fontId="0" fillId="19" borderId="46" xfId="0" applyFill="1" applyBorder="1"/>
    <xf numFmtId="0" fontId="1" fillId="8" borderId="46" xfId="8" applyBorder="1"/>
    <xf numFmtId="43" fontId="0" fillId="0" borderId="20" xfId="1" applyFont="1" applyBorder="1"/>
    <xf numFmtId="0" fontId="0" fillId="0" borderId="2" xfId="0" applyBorder="1"/>
    <xf numFmtId="43" fontId="0" fillId="0" borderId="21" xfId="1" applyFont="1" applyBorder="1"/>
    <xf numFmtId="43" fontId="0" fillId="0" borderId="24" xfId="1" applyFont="1" applyBorder="1"/>
    <xf numFmtId="43" fontId="0" fillId="0" borderId="25" xfId="1" applyFont="1" applyBorder="1"/>
    <xf numFmtId="164" fontId="0" fillId="0" borderId="0" xfId="1" applyNumberFormat="1" applyFont="1" applyBorder="1"/>
    <xf numFmtId="0" fontId="11" fillId="13" borderId="16" xfId="6" applyFont="1" applyFill="1" applyBorder="1" applyAlignment="1">
      <alignment horizontal="center" vertical="center"/>
    </xf>
    <xf numFmtId="0" fontId="11" fillId="13" borderId="17" xfId="6" applyFont="1" applyFill="1" applyBorder="1" applyAlignment="1">
      <alignment horizontal="center" vertical="center"/>
    </xf>
    <xf numFmtId="0" fontId="6" fillId="6" borderId="14" xfId="6" applyBorder="1"/>
    <xf numFmtId="0" fontId="6" fillId="6" borderId="18" xfId="6" applyBorder="1"/>
    <xf numFmtId="0" fontId="6" fillId="6" borderId="22" xfId="6" applyBorder="1"/>
    <xf numFmtId="9" fontId="0" fillId="0" borderId="26" xfId="16" applyFont="1" applyBorder="1"/>
    <xf numFmtId="0" fontId="3" fillId="3" borderId="34" xfId="3" applyBorder="1"/>
    <xf numFmtId="0" fontId="6" fillId="6" borderId="13" xfId="6" applyBorder="1"/>
    <xf numFmtId="0" fontId="6" fillId="6" borderId="47" xfId="6" applyBorder="1"/>
    <xf numFmtId="0" fontId="28" fillId="30" borderId="28" xfId="17" applyNumberFormat="1" applyFont="1" applyFill="1" applyBorder="1" applyAlignment="1" applyProtection="1">
      <alignment horizontal="center"/>
    </xf>
    <xf numFmtId="0" fontId="0" fillId="0" borderId="16" xfId="0" applyBorder="1"/>
    <xf numFmtId="0" fontId="0" fillId="0" borderId="17" xfId="0" applyBorder="1"/>
    <xf numFmtId="0" fontId="28" fillId="30" borderId="30" xfId="17" applyNumberFormat="1" applyFont="1" applyFill="1" applyBorder="1" applyAlignment="1" applyProtection="1">
      <alignment horizontal="center"/>
    </xf>
    <xf numFmtId="0" fontId="28" fillId="30" borderId="32" xfId="17" applyNumberFormat="1" applyFont="1" applyFill="1" applyBorder="1" applyAlignment="1" applyProtection="1">
      <alignment horizontal="center"/>
    </xf>
    <xf numFmtId="0" fontId="0" fillId="31" borderId="20" xfId="0" applyFill="1" applyBorder="1" applyAlignment="1">
      <alignment horizontal="center"/>
    </xf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0" fillId="31" borderId="16" xfId="0" applyFill="1" applyBorder="1" applyAlignment="1">
      <alignment horizontal="center"/>
    </xf>
    <xf numFmtId="0" fontId="0" fillId="31" borderId="24" xfId="0" applyFill="1" applyBorder="1" applyAlignment="1">
      <alignment horizontal="center"/>
    </xf>
    <xf numFmtId="0" fontId="0" fillId="31" borderId="0" xfId="0" applyFill="1" applyBorder="1" applyAlignment="1">
      <alignment horizontal="center"/>
    </xf>
    <xf numFmtId="0" fontId="29" fillId="0" borderId="2" xfId="0" applyFont="1" applyBorder="1" applyAlignment="1">
      <alignment horizontal="center" vertical="center"/>
    </xf>
    <xf numFmtId="0" fontId="0" fillId="31" borderId="3" xfId="0" applyFill="1" applyBorder="1" applyAlignment="1">
      <alignment horizontal="center"/>
    </xf>
    <xf numFmtId="0" fontId="0" fillId="0" borderId="4" xfId="0" applyBorder="1"/>
    <xf numFmtId="0" fontId="29" fillId="0" borderId="12" xfId="0" applyFont="1" applyBorder="1" applyAlignment="1">
      <alignment horizontal="center" vertical="center"/>
    </xf>
    <xf numFmtId="0" fontId="0" fillId="0" borderId="48" xfId="0" applyBorder="1"/>
    <xf numFmtId="0" fontId="0" fillId="0" borderId="5" xfId="0" applyBorder="1"/>
    <xf numFmtId="0" fontId="0" fillId="31" borderId="6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29" fillId="0" borderId="49" xfId="0" applyFont="1" applyFill="1" applyBorder="1" applyAlignment="1">
      <alignment horizontal="center" vertical="center"/>
    </xf>
    <xf numFmtId="9" fontId="0" fillId="0" borderId="20" xfId="16" applyFont="1" applyFill="1" applyBorder="1"/>
    <xf numFmtId="9" fontId="0" fillId="0" borderId="0" xfId="0" applyNumberFormat="1"/>
    <xf numFmtId="0" fontId="11" fillId="13" borderId="48" xfId="6" applyFont="1" applyFill="1" applyBorder="1" applyAlignment="1">
      <alignment horizontal="center" vertical="center"/>
    </xf>
    <xf numFmtId="164" fontId="0" fillId="32" borderId="20" xfId="1" applyNumberFormat="1" applyFont="1" applyFill="1" applyBorder="1" applyAlignment="1">
      <alignment horizontal="center" vertical="center"/>
    </xf>
    <xf numFmtId="3" fontId="13" fillId="33" borderId="30" xfId="14" applyNumberFormat="1" applyFont="1" applyFill="1" applyBorder="1"/>
    <xf numFmtId="164" fontId="0" fillId="32" borderId="21" xfId="1" applyNumberFormat="1" applyFont="1" applyFill="1" applyBorder="1" applyAlignment="1">
      <alignment horizontal="center" vertical="center"/>
    </xf>
    <xf numFmtId="3" fontId="13" fillId="33" borderId="32" xfId="14" applyNumberFormat="1" applyFont="1" applyFill="1" applyBorder="1"/>
    <xf numFmtId="164" fontId="0" fillId="0" borderId="50" xfId="1" applyNumberFormat="1" applyFont="1" applyBorder="1"/>
    <xf numFmtId="164" fontId="0" fillId="0" borderId="51" xfId="1" applyNumberFormat="1" applyFont="1" applyBorder="1"/>
    <xf numFmtId="164" fontId="0" fillId="0" borderId="41" xfId="0" applyNumberFormat="1" applyBorder="1"/>
    <xf numFmtId="164" fontId="0" fillId="0" borderId="52" xfId="0" applyNumberFormat="1" applyBorder="1"/>
    <xf numFmtId="164" fontId="0" fillId="0" borderId="39" xfId="0" applyNumberFormat="1" applyBorder="1"/>
    <xf numFmtId="3" fontId="13" fillId="33" borderId="5" xfId="14" applyNumberFormat="1" applyFont="1" applyFill="1" applyBorder="1"/>
    <xf numFmtId="0" fontId="0" fillId="34" borderId="0" xfId="0" applyFill="1"/>
    <xf numFmtId="9" fontId="0" fillId="0" borderId="0" xfId="16" applyFont="1"/>
    <xf numFmtId="0" fontId="31" fillId="0" borderId="0" xfId="0" applyFont="1" applyBorder="1" applyAlignment="1">
      <alignment wrapText="1"/>
    </xf>
    <xf numFmtId="0" fontId="31" fillId="0" borderId="20" xfId="0" applyFont="1" applyBorder="1" applyAlignment="1">
      <alignment horizontal="center" vertical="center" wrapText="1"/>
    </xf>
    <xf numFmtId="0" fontId="31" fillId="0" borderId="0" xfId="0" applyFont="1" applyBorder="1" applyAlignment="1"/>
    <xf numFmtId="0" fontId="35" fillId="0" borderId="0" xfId="0" applyFont="1" applyAlignment="1">
      <alignment horizontal="center" vertical="center" readingOrder="1"/>
    </xf>
    <xf numFmtId="0" fontId="37" fillId="0" borderId="0" xfId="0" applyFont="1" applyAlignment="1"/>
    <xf numFmtId="170" fontId="0" fillId="0" borderId="20" xfId="0" applyNumberFormat="1" applyBorder="1"/>
    <xf numFmtId="0" fontId="37" fillId="0" borderId="28" xfId="0" applyFont="1" applyBorder="1" applyAlignment="1"/>
    <xf numFmtId="0" fontId="37" fillId="0" borderId="16" xfId="0" applyFont="1" applyBorder="1" applyAlignment="1"/>
    <xf numFmtId="0" fontId="37" fillId="0" borderId="17" xfId="0" applyFont="1" applyBorder="1" applyAlignment="1"/>
    <xf numFmtId="0" fontId="36" fillId="0" borderId="30" xfId="0" applyFont="1" applyBorder="1" applyAlignment="1"/>
    <xf numFmtId="1" fontId="0" fillId="0" borderId="30" xfId="0" applyNumberFormat="1" applyBorder="1"/>
    <xf numFmtId="0" fontId="28" fillId="35" borderId="53" xfId="17" applyNumberFormat="1" applyFont="1" applyFill="1" applyBorder="1" applyAlignment="1">
      <alignment horizontal="center"/>
    </xf>
    <xf numFmtId="164" fontId="17" fillId="36" borderId="44" xfId="1" applyNumberFormat="1" applyFont="1" applyFill="1" applyBorder="1" applyAlignment="1">
      <alignment horizontal="center" vertical="center"/>
    </xf>
    <xf numFmtId="164" fontId="17" fillId="36" borderId="46" xfId="1" applyNumberFormat="1" applyFont="1" applyFill="1" applyBorder="1" applyAlignment="1">
      <alignment horizontal="center" vertical="center"/>
    </xf>
    <xf numFmtId="9" fontId="17" fillId="36" borderId="44" xfId="16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 readingOrder="1"/>
    </xf>
    <xf numFmtId="0" fontId="2" fillId="2" borderId="0" xfId="2"/>
    <xf numFmtId="0" fontId="2" fillId="2" borderId="2" xfId="2" applyBorder="1" applyAlignment="1">
      <alignment horizontal="center" vertical="center"/>
    </xf>
    <xf numFmtId="0" fontId="2" fillId="2" borderId="13" xfId="2" applyBorder="1" applyAlignment="1">
      <alignment horizontal="center" vertical="center"/>
    </xf>
    <xf numFmtId="0" fontId="2" fillId="2" borderId="53" xfId="2" applyNumberFormat="1" applyBorder="1" applyAlignment="1">
      <alignment horizontal="center"/>
    </xf>
    <xf numFmtId="9" fontId="2" fillId="2" borderId="44" xfId="2" applyNumberFormat="1" applyBorder="1" applyAlignment="1">
      <alignment horizontal="center" vertical="center"/>
    </xf>
    <xf numFmtId="0" fontId="0" fillId="18" borderId="0" xfId="0" applyFill="1"/>
    <xf numFmtId="0" fontId="37" fillId="18" borderId="28" xfId="0" applyFont="1" applyFill="1" applyBorder="1" applyAlignment="1"/>
    <xf numFmtId="0" fontId="37" fillId="18" borderId="16" xfId="0" applyFont="1" applyFill="1" applyBorder="1" applyAlignment="1"/>
    <xf numFmtId="0" fontId="37" fillId="18" borderId="17" xfId="0" applyFont="1" applyFill="1" applyBorder="1" applyAlignment="1"/>
    <xf numFmtId="0" fontId="31" fillId="18" borderId="0" xfId="0" applyFont="1" applyFill="1" applyBorder="1" applyAlignment="1">
      <alignment wrapText="1"/>
    </xf>
    <xf numFmtId="0" fontId="36" fillId="18" borderId="30" xfId="0" applyFont="1" applyFill="1" applyBorder="1" applyAlignment="1"/>
    <xf numFmtId="0" fontId="0" fillId="18" borderId="20" xfId="0" applyFill="1" applyBorder="1"/>
    <xf numFmtId="0" fontId="0" fillId="18" borderId="21" xfId="0" applyFill="1" applyBorder="1"/>
    <xf numFmtId="0" fontId="11" fillId="18" borderId="2" xfId="6" applyFont="1" applyFill="1" applyBorder="1" applyAlignment="1">
      <alignment horizontal="center" vertical="center"/>
    </xf>
    <xf numFmtId="0" fontId="11" fillId="18" borderId="13" xfId="6" applyFont="1" applyFill="1" applyBorder="1" applyAlignment="1">
      <alignment horizontal="center" vertical="center"/>
    </xf>
    <xf numFmtId="0" fontId="2" fillId="37" borderId="2" xfId="2" applyFill="1" applyBorder="1" applyAlignment="1">
      <alignment horizontal="center" vertical="center"/>
    </xf>
    <xf numFmtId="0" fontId="2" fillId="37" borderId="13" xfId="2" applyFill="1" applyBorder="1" applyAlignment="1">
      <alignment horizontal="center" vertical="center"/>
    </xf>
    <xf numFmtId="0" fontId="0" fillId="18" borderId="30" xfId="0" applyFill="1" applyBorder="1"/>
    <xf numFmtId="0" fontId="2" fillId="37" borderId="0" xfId="2" applyFill="1"/>
    <xf numFmtId="1" fontId="0" fillId="18" borderId="30" xfId="0" applyNumberFormat="1" applyFill="1" applyBorder="1"/>
    <xf numFmtId="170" fontId="0" fillId="18" borderId="20" xfId="0" applyNumberFormat="1" applyFill="1" applyBorder="1"/>
    <xf numFmtId="9" fontId="0" fillId="18" borderId="21" xfId="16" applyFont="1" applyFill="1" applyBorder="1"/>
    <xf numFmtId="0" fontId="37" fillId="18" borderId="0" xfId="0" applyFont="1" applyFill="1" applyAlignment="1"/>
    <xf numFmtId="0" fontId="28" fillId="38" borderId="53" xfId="17" applyNumberFormat="1" applyFont="1" applyFill="1" applyBorder="1" applyAlignment="1">
      <alignment horizontal="center"/>
    </xf>
    <xf numFmtId="164" fontId="17" fillId="39" borderId="44" xfId="1" applyNumberFormat="1" applyFont="1" applyFill="1" applyBorder="1" applyAlignment="1">
      <alignment horizontal="center" vertical="center"/>
    </xf>
    <xf numFmtId="164" fontId="17" fillId="39" borderId="46" xfId="1" applyNumberFormat="1" applyFont="1" applyFill="1" applyBorder="1" applyAlignment="1">
      <alignment horizontal="center" vertical="center"/>
    </xf>
    <xf numFmtId="9" fontId="17" fillId="39" borderId="44" xfId="16" applyFont="1" applyFill="1" applyBorder="1" applyAlignment="1">
      <alignment horizontal="center" vertical="center"/>
    </xf>
    <xf numFmtId="0" fontId="2" fillId="37" borderId="53" xfId="2" applyNumberFormat="1" applyFill="1" applyBorder="1" applyAlignment="1">
      <alignment horizontal="center"/>
    </xf>
    <xf numFmtId="9" fontId="2" fillId="37" borderId="44" xfId="2" applyNumberFormat="1" applyFill="1" applyBorder="1" applyAlignment="1">
      <alignment horizontal="center" vertical="center"/>
    </xf>
    <xf numFmtId="9" fontId="0" fillId="18" borderId="0" xfId="16" applyFont="1" applyFill="1"/>
    <xf numFmtId="9" fontId="11" fillId="18" borderId="2" xfId="16" applyFont="1" applyFill="1" applyBorder="1" applyAlignment="1">
      <alignment horizontal="center" vertical="center"/>
    </xf>
    <xf numFmtId="9" fontId="11" fillId="18" borderId="13" xfId="16" applyFont="1" applyFill="1" applyBorder="1" applyAlignment="1">
      <alignment horizontal="center" vertical="center"/>
    </xf>
    <xf numFmtId="9" fontId="28" fillId="38" borderId="53" xfId="16" applyFont="1" applyFill="1" applyBorder="1" applyAlignment="1">
      <alignment horizontal="center"/>
    </xf>
    <xf numFmtId="9" fontId="17" fillId="39" borderId="46" xfId="16" applyFont="1" applyFill="1" applyBorder="1" applyAlignment="1">
      <alignment horizontal="center" vertical="center"/>
    </xf>
    <xf numFmtId="171" fontId="0" fillId="0" borderId="0" xfId="16" applyNumberFormat="1" applyFont="1"/>
    <xf numFmtId="0" fontId="33" fillId="0" borderId="0" xfId="0" applyFont="1" applyBorder="1" applyAlignment="1">
      <alignment vertical="center"/>
    </xf>
    <xf numFmtId="0" fontId="30" fillId="0" borderId="0" xfId="0" applyFont="1" applyBorder="1" applyAlignment="1">
      <alignment wrapText="1"/>
    </xf>
    <xf numFmtId="170" fontId="0" fillId="0" borderId="0" xfId="0" applyNumberFormat="1"/>
    <xf numFmtId="0" fontId="14" fillId="5" borderId="13" xfId="5" applyFont="1" applyFill="1" applyBorder="1" applyAlignment="1">
      <alignment horizontal="center" vertical="center"/>
    </xf>
    <xf numFmtId="0" fontId="14" fillId="5" borderId="36" xfId="5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10" fillId="12" borderId="4" xfId="0" applyFont="1" applyFill="1" applyBorder="1" applyAlignment="1">
      <alignment horizontal="center"/>
    </xf>
    <xf numFmtId="0" fontId="10" fillId="12" borderId="5" xfId="0" applyFont="1" applyFill="1" applyBorder="1" applyAlignment="1">
      <alignment horizontal="center"/>
    </xf>
    <xf numFmtId="0" fontId="10" fillId="12" borderId="6" xfId="0" applyFont="1" applyFill="1" applyBorder="1" applyAlignment="1">
      <alignment horizontal="center"/>
    </xf>
    <xf numFmtId="0" fontId="10" fillId="12" borderId="7" xfId="0" applyFont="1" applyFill="1" applyBorder="1" applyAlignment="1">
      <alignment horizontal="center"/>
    </xf>
    <xf numFmtId="0" fontId="25" fillId="0" borderId="0" xfId="12" applyFont="1" applyFill="1" applyBorder="1" applyAlignment="1">
      <alignment wrapText="1"/>
      <protection locked="0"/>
    </xf>
    <xf numFmtId="0" fontId="26" fillId="0" borderId="0" xfId="0" applyFont="1" applyFill="1" applyProtection="1">
      <protection locked="0"/>
    </xf>
  </cellXfs>
  <cellStyles count="18">
    <cellStyle name="20% - Accent1" xfId="7" builtinId="30"/>
    <cellStyle name="20% - Accent3" xfId="9" builtinId="38"/>
    <cellStyle name="20% - Accent5" xfId="10" builtinId="46"/>
    <cellStyle name="40% - Accent1" xfId="8" builtinId="31"/>
    <cellStyle name="40% - Accent5" xfId="11" builtinId="47"/>
    <cellStyle name="Bad" xfId="3" builtinId="27"/>
    <cellStyle name="Calculation" xfId="6" builtinId="22"/>
    <cellStyle name="cells" xfId="13" xr:uid="{00000000-0005-0000-0000-000006000000}"/>
    <cellStyle name="column field" xfId="12" xr:uid="{00000000-0005-0000-0000-000007000000}"/>
    <cellStyle name="Comma" xfId="1" builtinId="3"/>
    <cellStyle name="Good" xfId="2" builtinId="26"/>
    <cellStyle name="heading" xfId="15" xr:uid="{00000000-0005-0000-0000-00000A000000}"/>
    <cellStyle name="Input" xfId="5" builtinId="20"/>
    <cellStyle name="Neutral" xfId="4" builtinId="28"/>
    <cellStyle name="Normal" xfId="0" builtinId="0"/>
    <cellStyle name="Percent" xfId="16" builtinId="5"/>
    <cellStyle name="Standard 2" xfId="17" xr:uid="{00000000-0005-0000-0000-000010000000}"/>
    <cellStyle name="Standard 3" xfId="14" xr:uid="{00000000-0005-0000-0000-000011000000}"/>
  </cellStyles>
  <dxfs count="0"/>
  <tableStyles count="0" defaultTableStyle="TableStyleMedium2" defaultPivotStyle="PivotStyleLight16"/>
  <colors>
    <mruColors>
      <color rgb="FF90B76B"/>
      <color rgb="FF7B7B7B"/>
      <color rgb="FF1F4C78"/>
      <color rgb="FF548235"/>
      <color rgb="FF7030A0"/>
      <color rgb="FFBF8F00"/>
      <color rgb="FF00B0F0"/>
      <color rgb="FFC00000"/>
      <color rgb="FFC864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0.xml"/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1.xml"/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2.xml"/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3.xml"/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4.xml"/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5.xml"/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6.xml"/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7.xml"/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8.xml"/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0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1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2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3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4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6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7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8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9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0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1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2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3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4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5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6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7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8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9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0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1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2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3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4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5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6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7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8.xml"/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9.xml"/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0.xml"/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1.xml"/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2.xml"/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3.xml"/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4.xml"/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5.xml"/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6.xml"/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7.xml"/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8.xml"/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9.xml"/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0.xml"/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1.xml"/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2.xml"/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3.xml"/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4.xml"/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5.xml"/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6.xml"/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7.xml"/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8.xml"/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9.xml"/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Plots!$L$28</c:f>
          <c:strCache>
            <c:ptCount val="1"/>
            <c:pt idx="0">
              <c:v>EEV Gesamt Index 2000-2018</c:v>
            </c:pt>
          </c:strCache>
        </c:strRef>
      </c:tx>
      <c:layout>
        <c:manualLayout>
          <c:xMode val="edge"/>
          <c:yMode val="edge"/>
          <c:x val="6.7928472222222216E-2"/>
          <c:y val="3.2425925925925951E-3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63575087489063864"/>
          <c:h val="0.64426545575002159"/>
        </c:manualLayout>
      </c:layout>
      <c:lineChart>
        <c:grouping val="standard"/>
        <c:varyColors val="0"/>
        <c:ser>
          <c:idx val="2"/>
          <c:order val="0"/>
          <c:tx>
            <c:strRef>
              <c:f>Plots!$M$29</c:f>
              <c:strCache>
                <c:ptCount val="1"/>
                <c:pt idx="0">
                  <c:v>Bgd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Plots!$L$30:$L$48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Plots!$M$30:$M$48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1.0796697117980327</c:v>
                </c:pt>
                <c:pt idx="2">
                  <c:v>1.0973182196129312</c:v>
                </c:pt>
                <c:pt idx="3">
                  <c:v>1.1377913966644193</c:v>
                </c:pt>
                <c:pt idx="4">
                  <c:v>1.1611567745900568</c:v>
                </c:pt>
                <c:pt idx="5">
                  <c:v>1.1762936480919224</c:v>
                </c:pt>
                <c:pt idx="6">
                  <c:v>1.209979500404893</c:v>
                </c:pt>
                <c:pt idx="7">
                  <c:v>1.1922731475216783</c:v>
                </c:pt>
                <c:pt idx="8">
                  <c:v>1.1908413600217487</c:v>
                </c:pt>
                <c:pt idx="9">
                  <c:v>1.1797390735853273</c:v>
                </c:pt>
                <c:pt idx="10">
                  <c:v>1.2188391553578073</c:v>
                </c:pt>
                <c:pt idx="11">
                  <c:v>1.2306137569752142</c:v>
                </c:pt>
                <c:pt idx="12">
                  <c:v>1.195677473200669</c:v>
                </c:pt>
                <c:pt idx="13">
                  <c:v>1.1964815648464919</c:v>
                </c:pt>
                <c:pt idx="14">
                  <c:v>1.1650913999504591</c:v>
                </c:pt>
                <c:pt idx="15">
                  <c:v>1.2234669651722165</c:v>
                </c:pt>
                <c:pt idx="16">
                  <c:v>1.2594929737172984</c:v>
                </c:pt>
                <c:pt idx="17">
                  <c:v>1.2829336358897796</c:v>
                </c:pt>
                <c:pt idx="18">
                  <c:v>1.2403434867938479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5-4F37-B9A4-6A242312154E}"/>
            </c:ext>
          </c:extLst>
        </c:ser>
        <c:ser>
          <c:idx val="3"/>
          <c:order val="1"/>
          <c:tx>
            <c:strRef>
              <c:f>Plots!$N$29</c:f>
              <c:strCache>
                <c:ptCount val="1"/>
                <c:pt idx="0">
                  <c:v>Ktn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Plots!$L$30:$L$48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Plots!$N$30:$N$48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1.0883199521895701</c:v>
                </c:pt>
                <c:pt idx="2">
                  <c:v>1.0870344351253125</c:v>
                </c:pt>
                <c:pt idx="3">
                  <c:v>1.1686239680565751</c:v>
                </c:pt>
                <c:pt idx="4">
                  <c:v>1.1658417274619766</c:v>
                </c:pt>
                <c:pt idx="5">
                  <c:v>1.2089164974164244</c:v>
                </c:pt>
                <c:pt idx="6">
                  <c:v>1.2516142723138137</c:v>
                </c:pt>
                <c:pt idx="7">
                  <c:v>1.2326674554440158</c:v>
                </c:pt>
                <c:pt idx="8">
                  <c:v>1.2587275305076624</c:v>
                </c:pt>
                <c:pt idx="9">
                  <c:v>1.1708893722499074</c:v>
                </c:pt>
                <c:pt idx="10">
                  <c:v>1.2192926042236762</c:v>
                </c:pt>
                <c:pt idx="11">
                  <c:v>1.1885749490330952</c:v>
                </c:pt>
                <c:pt idx="12">
                  <c:v>1.1739869020040714</c:v>
                </c:pt>
                <c:pt idx="13">
                  <c:v>1.2568558319910492</c:v>
                </c:pt>
                <c:pt idx="14">
                  <c:v>1.1750431220645468</c:v>
                </c:pt>
                <c:pt idx="15">
                  <c:v>1.2115790362142687</c:v>
                </c:pt>
                <c:pt idx="16">
                  <c:v>1.2327871594065956</c:v>
                </c:pt>
                <c:pt idx="17">
                  <c:v>1.2691605752346835</c:v>
                </c:pt>
                <c:pt idx="18">
                  <c:v>1.2598229159080843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5-4F37-B9A4-6A242312154E}"/>
            </c:ext>
          </c:extLst>
        </c:ser>
        <c:ser>
          <c:idx val="4"/>
          <c:order val="2"/>
          <c:tx>
            <c:strRef>
              <c:f>Plots!$O$29</c:f>
              <c:strCache>
                <c:ptCount val="1"/>
                <c:pt idx="0">
                  <c:v>Noe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Plots!$L$30:$L$48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Plots!$O$30:$O$48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1.0850149066587613</c:v>
                </c:pt>
                <c:pt idx="2">
                  <c:v>1.0757404113282012</c:v>
                </c:pt>
                <c:pt idx="3">
                  <c:v>1.1065533543652066</c:v>
                </c:pt>
                <c:pt idx="4">
                  <c:v>1.1411962359993466</c:v>
                </c:pt>
                <c:pt idx="5">
                  <c:v>1.1755309285340343</c:v>
                </c:pt>
                <c:pt idx="6">
                  <c:v>1.1772040719103993</c:v>
                </c:pt>
                <c:pt idx="7">
                  <c:v>1.1606686163728652</c:v>
                </c:pt>
                <c:pt idx="8">
                  <c:v>1.1664355772285655</c:v>
                </c:pt>
                <c:pt idx="9">
                  <c:v>1.155031009851788</c:v>
                </c:pt>
                <c:pt idx="10">
                  <c:v>1.2165939633037499</c:v>
                </c:pt>
                <c:pt idx="11">
                  <c:v>1.1855204317971038</c:v>
                </c:pt>
                <c:pt idx="12">
                  <c:v>1.1831830242658339</c:v>
                </c:pt>
                <c:pt idx="13">
                  <c:v>1.2135927042213339</c:v>
                </c:pt>
                <c:pt idx="14">
                  <c:v>1.1753814956815778</c:v>
                </c:pt>
                <c:pt idx="15">
                  <c:v>1.2158758586250034</c:v>
                </c:pt>
                <c:pt idx="16">
                  <c:v>1.2467391361422113</c:v>
                </c:pt>
                <c:pt idx="17">
                  <c:v>1.2575827170073994</c:v>
                </c:pt>
                <c:pt idx="18">
                  <c:v>1.2490179299587265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5-4F37-B9A4-6A242312154E}"/>
            </c:ext>
          </c:extLst>
        </c:ser>
        <c:ser>
          <c:idx val="5"/>
          <c:order val="3"/>
          <c:tx>
            <c:strRef>
              <c:f>Plots!$P$29</c:f>
              <c:strCache>
                <c:ptCount val="1"/>
                <c:pt idx="0">
                  <c:v>Ooe</c:v>
                </c:pt>
              </c:strCache>
            </c:strRef>
          </c:tx>
          <c:spPr>
            <a:ln w="12700" cap="rnd">
              <a:solidFill>
                <a:srgbClr val="BF8F00"/>
              </a:solidFill>
              <a:round/>
            </a:ln>
            <a:effectLst/>
          </c:spPr>
          <c:marker>
            <c:symbol val="none"/>
          </c:marker>
          <c:cat>
            <c:numRef>
              <c:f>Plots!$L$30:$L$48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Plots!$P$30:$P$48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1.051233988183639</c:v>
                </c:pt>
                <c:pt idx="2">
                  <c:v>1.050361849413127</c:v>
                </c:pt>
                <c:pt idx="3">
                  <c:v>1.1412218884211007</c:v>
                </c:pt>
                <c:pt idx="4">
                  <c:v>1.1265707692133635</c:v>
                </c:pt>
                <c:pt idx="5">
                  <c:v>1.1546360783238347</c:v>
                </c:pt>
                <c:pt idx="6">
                  <c:v>1.1558852694101851</c:v>
                </c:pt>
                <c:pt idx="7">
                  <c:v>1.1395830186682945</c:v>
                </c:pt>
                <c:pt idx="8">
                  <c:v>1.1538649786608361</c:v>
                </c:pt>
                <c:pt idx="9">
                  <c:v>1.1047016737858366</c:v>
                </c:pt>
                <c:pt idx="10">
                  <c:v>1.1723075065283373</c:v>
                </c:pt>
                <c:pt idx="11">
                  <c:v>1.1358433210410583</c:v>
                </c:pt>
                <c:pt idx="12">
                  <c:v>1.1641549749012665</c:v>
                </c:pt>
                <c:pt idx="13">
                  <c:v>1.1719318621162622</c:v>
                </c:pt>
                <c:pt idx="14">
                  <c:v>1.1382315188698688</c:v>
                </c:pt>
                <c:pt idx="15">
                  <c:v>1.1545304408957338</c:v>
                </c:pt>
                <c:pt idx="16">
                  <c:v>1.2035932147756578</c:v>
                </c:pt>
                <c:pt idx="17">
                  <c:v>1.2145709074299322</c:v>
                </c:pt>
                <c:pt idx="18">
                  <c:v>1.1963211291438696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85-4F37-B9A4-6A242312154E}"/>
            </c:ext>
          </c:extLst>
        </c:ser>
        <c:ser>
          <c:idx val="6"/>
          <c:order val="4"/>
          <c:tx>
            <c:strRef>
              <c:f>Plots!$Q$29</c:f>
              <c:strCache>
                <c:ptCount val="1"/>
                <c:pt idx="0">
                  <c:v>Sbg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Plots!$L$30:$L$48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Plots!$Q$30:$Q$48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1.074908424181966</c:v>
                </c:pt>
                <c:pt idx="2">
                  <c:v>1.1191138839376367</c:v>
                </c:pt>
                <c:pt idx="3">
                  <c:v>1.1753814513090806</c:v>
                </c:pt>
                <c:pt idx="4">
                  <c:v>1.2025638506545286</c:v>
                </c:pt>
                <c:pt idx="5">
                  <c:v>1.284032082848384</c:v>
                </c:pt>
                <c:pt idx="6">
                  <c:v>1.2762892582616105</c:v>
                </c:pt>
                <c:pt idx="7">
                  <c:v>1.258521238851539</c:v>
                </c:pt>
                <c:pt idx="8">
                  <c:v>1.2691401234678594</c:v>
                </c:pt>
                <c:pt idx="9">
                  <c:v>1.2055546775724959</c:v>
                </c:pt>
                <c:pt idx="10">
                  <c:v>1.2546407089298059</c:v>
                </c:pt>
                <c:pt idx="11">
                  <c:v>1.188514575490941</c:v>
                </c:pt>
                <c:pt idx="12">
                  <c:v>1.1587331315216816</c:v>
                </c:pt>
                <c:pt idx="13">
                  <c:v>1.2186165994653611</c:v>
                </c:pt>
                <c:pt idx="14">
                  <c:v>1.1634190099700579</c:v>
                </c:pt>
                <c:pt idx="15">
                  <c:v>1.1832487335674129</c:v>
                </c:pt>
                <c:pt idx="16">
                  <c:v>1.1979946256704912</c:v>
                </c:pt>
                <c:pt idx="17">
                  <c:v>1.2092032334874423</c:v>
                </c:pt>
                <c:pt idx="18">
                  <c:v>1.1730170015142165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85-4F37-B9A4-6A242312154E}"/>
            </c:ext>
          </c:extLst>
        </c:ser>
        <c:ser>
          <c:idx val="7"/>
          <c:order val="5"/>
          <c:tx>
            <c:strRef>
              <c:f>Plots!$R$29</c:f>
              <c:strCache>
                <c:ptCount val="1"/>
                <c:pt idx="0">
                  <c:v>Stk</c:v>
                </c:pt>
              </c:strCache>
            </c:strRef>
          </c:tx>
          <c:spPr>
            <a:ln w="12700" cap="rnd">
              <a:solidFill>
                <a:srgbClr val="7B7B7B"/>
              </a:solidFill>
              <a:round/>
            </a:ln>
            <a:effectLst/>
          </c:spPr>
          <c:marker>
            <c:symbol val="none"/>
          </c:marker>
          <c:cat>
            <c:numRef>
              <c:f>Plots!$L$30:$L$48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Plots!$R$30:$R$48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1.039527744611898</c:v>
                </c:pt>
                <c:pt idx="2">
                  <c:v>1.0404778285433396</c:v>
                </c:pt>
                <c:pt idx="3">
                  <c:v>1.0769878243866082</c:v>
                </c:pt>
                <c:pt idx="4">
                  <c:v>1.120929133527667</c:v>
                </c:pt>
                <c:pt idx="5">
                  <c:v>1.1437268327045558</c:v>
                </c:pt>
                <c:pt idx="6">
                  <c:v>1.1567069041826206</c:v>
                </c:pt>
                <c:pt idx="7">
                  <c:v>1.1506596675090663</c:v>
                </c:pt>
                <c:pt idx="8">
                  <c:v>1.1295416457802931</c:v>
                </c:pt>
                <c:pt idx="9">
                  <c:v>1.0873876447619109</c:v>
                </c:pt>
                <c:pt idx="10">
                  <c:v>1.1604050751559214</c:v>
                </c:pt>
                <c:pt idx="11">
                  <c:v>1.1456603704520936</c:v>
                </c:pt>
                <c:pt idx="12">
                  <c:v>1.1280570684924576</c:v>
                </c:pt>
                <c:pt idx="13">
                  <c:v>1.1532029154253542</c:v>
                </c:pt>
                <c:pt idx="14">
                  <c:v>1.1018376405316324</c:v>
                </c:pt>
                <c:pt idx="15">
                  <c:v>1.1281893530208138</c:v>
                </c:pt>
                <c:pt idx="16">
                  <c:v>1.1620108549817831</c:v>
                </c:pt>
                <c:pt idx="17">
                  <c:v>1.1825745912179708</c:v>
                </c:pt>
                <c:pt idx="18">
                  <c:v>1.1792844773593465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85-4F37-B9A4-6A242312154E}"/>
            </c:ext>
          </c:extLst>
        </c:ser>
        <c:ser>
          <c:idx val="8"/>
          <c:order val="6"/>
          <c:tx>
            <c:strRef>
              <c:f>Plots!$S$29</c:f>
              <c:strCache>
                <c:ptCount val="1"/>
                <c:pt idx="0">
                  <c:v>Tir</c:v>
                </c:pt>
              </c:strCache>
            </c:strRef>
          </c:tx>
          <c:spPr>
            <a:ln w="12700" cap="rnd">
              <a:solidFill>
                <a:srgbClr val="1F4C78"/>
              </a:solidFill>
              <a:round/>
            </a:ln>
            <a:effectLst/>
          </c:spPr>
          <c:marker>
            <c:symbol val="none"/>
          </c:marker>
          <c:cat>
            <c:numRef>
              <c:f>Plots!$L$30:$L$48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Plots!$S$30:$S$48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1.059464870562731</c:v>
                </c:pt>
                <c:pt idx="2">
                  <c:v>1.0896252302825615</c:v>
                </c:pt>
                <c:pt idx="3">
                  <c:v>1.1573199003005781</c:v>
                </c:pt>
                <c:pt idx="4">
                  <c:v>1.1784667515828748</c:v>
                </c:pt>
                <c:pt idx="5">
                  <c:v>1.2387688016600242</c:v>
                </c:pt>
                <c:pt idx="6">
                  <c:v>1.2331232169196873</c:v>
                </c:pt>
                <c:pt idx="7">
                  <c:v>1.2169416696138584</c:v>
                </c:pt>
                <c:pt idx="8">
                  <c:v>1.2098312524037826</c:v>
                </c:pt>
                <c:pt idx="9">
                  <c:v>1.152208151661571</c:v>
                </c:pt>
                <c:pt idx="10">
                  <c:v>1.2040931836564457</c:v>
                </c:pt>
                <c:pt idx="11">
                  <c:v>1.1440762539509652</c:v>
                </c:pt>
                <c:pt idx="12">
                  <c:v>1.1890507214056472</c:v>
                </c:pt>
                <c:pt idx="13">
                  <c:v>1.2298077797127456</c:v>
                </c:pt>
                <c:pt idx="14">
                  <c:v>1.1862112984650013</c:v>
                </c:pt>
                <c:pt idx="15">
                  <c:v>1.2467564025967062</c:v>
                </c:pt>
                <c:pt idx="16">
                  <c:v>1.2412884761861653</c:v>
                </c:pt>
                <c:pt idx="17">
                  <c:v>1.2881085926663327</c:v>
                </c:pt>
                <c:pt idx="18">
                  <c:v>1.2592261584909112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85-4F37-B9A4-6A242312154E}"/>
            </c:ext>
          </c:extLst>
        </c:ser>
        <c:ser>
          <c:idx val="9"/>
          <c:order val="7"/>
          <c:tx>
            <c:strRef>
              <c:f>Plots!$T$29</c:f>
              <c:strCache>
                <c:ptCount val="1"/>
                <c:pt idx="0">
                  <c:v>Vbg</c:v>
                </c:pt>
              </c:strCache>
            </c:strRef>
          </c:tx>
          <c:spPr>
            <a:ln w="12700" cap="rnd">
              <a:solidFill>
                <a:srgbClr val="7B7B7B"/>
              </a:solidFill>
              <a:round/>
            </a:ln>
            <a:effectLst/>
          </c:spPr>
          <c:marker>
            <c:symbol val="none"/>
          </c:marker>
          <c:cat>
            <c:numRef>
              <c:f>Plots!$L$30:$L$48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Plots!$T$30:$T$48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1.0529558178959639</c:v>
                </c:pt>
                <c:pt idx="2">
                  <c:v>1.0691656314611329</c:v>
                </c:pt>
                <c:pt idx="3">
                  <c:v>1.1165455541424154</c:v>
                </c:pt>
                <c:pt idx="4">
                  <c:v>1.1400856046606072</c:v>
                </c:pt>
                <c:pt idx="5">
                  <c:v>1.1765333351798635</c:v>
                </c:pt>
                <c:pt idx="6">
                  <c:v>1.1732120073727972</c:v>
                </c:pt>
                <c:pt idx="7">
                  <c:v>1.1567087279762887</c:v>
                </c:pt>
                <c:pt idx="8">
                  <c:v>1.1664872241067006</c:v>
                </c:pt>
                <c:pt idx="9">
                  <c:v>1.1404924263193652</c:v>
                </c:pt>
                <c:pt idx="10">
                  <c:v>1.2052338644118055</c:v>
                </c:pt>
                <c:pt idx="11">
                  <c:v>1.1213248768588957</c:v>
                </c:pt>
                <c:pt idx="12">
                  <c:v>1.1427285145486439</c:v>
                </c:pt>
                <c:pt idx="13">
                  <c:v>1.1815866372712791</c:v>
                </c:pt>
                <c:pt idx="14">
                  <c:v>1.1126656042565575</c:v>
                </c:pt>
                <c:pt idx="15">
                  <c:v>1.1715569514671669</c:v>
                </c:pt>
                <c:pt idx="16">
                  <c:v>1.1851238377939142</c:v>
                </c:pt>
                <c:pt idx="17">
                  <c:v>1.2132855716532294</c:v>
                </c:pt>
                <c:pt idx="18">
                  <c:v>1.1948020767868972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85-4F37-B9A4-6A242312154E}"/>
            </c:ext>
          </c:extLst>
        </c:ser>
        <c:ser>
          <c:idx val="0"/>
          <c:order val="8"/>
          <c:tx>
            <c:strRef>
              <c:f>Plots!$U$29</c:f>
              <c:strCache>
                <c:ptCount val="1"/>
                <c:pt idx="0">
                  <c:v>Wie</c:v>
                </c:pt>
              </c:strCache>
            </c:strRef>
          </c:tx>
          <c:spPr>
            <a:ln w="12700" cap="rnd">
              <a:solidFill>
                <a:srgbClr val="90B76B"/>
              </a:solidFill>
              <a:round/>
            </a:ln>
            <a:effectLst/>
          </c:spPr>
          <c:marker>
            <c:symbol val="none"/>
          </c:marker>
          <c:cat>
            <c:numRef>
              <c:f>Plots!$L$30:$L$48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Plots!$U$30:$U$48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1.0678547668859706</c:v>
                </c:pt>
                <c:pt idx="2">
                  <c:v>1.1013115183717264</c:v>
                </c:pt>
                <c:pt idx="3">
                  <c:v>1.1631451087158033</c:v>
                </c:pt>
                <c:pt idx="4">
                  <c:v>1.1704610616622435</c:v>
                </c:pt>
                <c:pt idx="5">
                  <c:v>1.1768353148582011</c:v>
                </c:pt>
                <c:pt idx="6">
                  <c:v>1.1576814872253298</c:v>
                </c:pt>
                <c:pt idx="7">
                  <c:v>1.1188038912542317</c:v>
                </c:pt>
                <c:pt idx="8">
                  <c:v>1.1158368965406655</c:v>
                </c:pt>
                <c:pt idx="9">
                  <c:v>1.1217573855381242</c:v>
                </c:pt>
                <c:pt idx="10">
                  <c:v>1.1645328983923966</c:v>
                </c:pt>
                <c:pt idx="11">
                  <c:v>1.1047474543482787</c:v>
                </c:pt>
                <c:pt idx="12">
                  <c:v>1.1012269650049094</c:v>
                </c:pt>
                <c:pt idx="13">
                  <c:v>1.1241298382181277</c:v>
                </c:pt>
                <c:pt idx="14">
                  <c:v>1.0563212378061009</c:v>
                </c:pt>
                <c:pt idx="15">
                  <c:v>1.0899660782680773</c:v>
                </c:pt>
                <c:pt idx="16">
                  <c:v>1.1180558845646085</c:v>
                </c:pt>
                <c:pt idx="17">
                  <c:v>1.1319592074237121</c:v>
                </c:pt>
                <c:pt idx="18">
                  <c:v>1.1092549717157696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85-4F37-B9A4-6A242312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ax val="1.5"/>
          <c:min val="0.5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= Jahr 2000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11942257217849"/>
          <c:y val="0.16763938558949404"/>
          <c:w val="0.16193985126859142"/>
          <c:h val="0.64418056127770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BIV Erneuerbare / BIV Gesamt 2018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Plots!$M$234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Plots!$L$253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Plots!$M$253</c:f>
              <c:numCache>
                <c:formatCode>0%</c:formatCode>
                <c:ptCount val="1"/>
                <c:pt idx="0">
                  <c:v>0.48102896070139917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7-435A-B0C8-C4DD68C6E012}"/>
            </c:ext>
          </c:extLst>
        </c:ser>
        <c:ser>
          <c:idx val="2"/>
          <c:order val="1"/>
          <c:tx>
            <c:strRef>
              <c:f>Plots!$N$234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Plots!$L$253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Plots!$N$253</c:f>
              <c:numCache>
                <c:formatCode>0%</c:formatCode>
                <c:ptCount val="1"/>
                <c:pt idx="0">
                  <c:v>0.53261921234945553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7-435A-B0C8-C4DD68C6E012}"/>
            </c:ext>
          </c:extLst>
        </c:ser>
        <c:ser>
          <c:idx val="3"/>
          <c:order val="2"/>
          <c:tx>
            <c:strRef>
              <c:f>Plots!$O$234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Plots!$L$253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Plots!$O$253</c:f>
              <c:numCache>
                <c:formatCode>0%</c:formatCode>
                <c:ptCount val="1"/>
                <c:pt idx="0">
                  <c:v>0.25607024998133415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7-435A-B0C8-C4DD68C6E012}"/>
            </c:ext>
          </c:extLst>
        </c:ser>
        <c:ser>
          <c:idx val="4"/>
          <c:order val="3"/>
          <c:tx>
            <c:strRef>
              <c:f>Plots!$P$234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Plots!$L$253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Plots!$P$253</c:f>
              <c:numCache>
                <c:formatCode>0%</c:formatCode>
                <c:ptCount val="1"/>
                <c:pt idx="0">
                  <c:v>0.25790117309799343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7-435A-B0C8-C4DD68C6E012}"/>
            </c:ext>
          </c:extLst>
        </c:ser>
        <c:ser>
          <c:idx val="5"/>
          <c:order val="4"/>
          <c:tx>
            <c:strRef>
              <c:f>Plots!$Q$234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Plots!$L$253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Plots!$Q$253</c:f>
              <c:numCache>
                <c:formatCode>0%</c:formatCode>
                <c:ptCount val="1"/>
                <c:pt idx="0">
                  <c:v>0.44305799786138211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7-435A-B0C8-C4DD68C6E012}"/>
            </c:ext>
          </c:extLst>
        </c:ser>
        <c:ser>
          <c:idx val="6"/>
          <c:order val="5"/>
          <c:tx>
            <c:strRef>
              <c:f>Plots!$R$234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Plots!$L$253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Plots!$R$253</c:f>
              <c:numCache>
                <c:formatCode>0%</c:formatCode>
                <c:ptCount val="1"/>
                <c:pt idx="0">
                  <c:v>0.27769538670346816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F7-435A-B0C8-C4DD68C6E012}"/>
            </c:ext>
          </c:extLst>
        </c:ser>
        <c:ser>
          <c:idx val="7"/>
          <c:order val="6"/>
          <c:tx>
            <c:strRef>
              <c:f>Plots!$S$234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Plots!$L$253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Plots!$S$253</c:f>
              <c:numCache>
                <c:formatCode>0%</c:formatCode>
                <c:ptCount val="1"/>
                <c:pt idx="0">
                  <c:v>0.42958064727536704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F7-435A-B0C8-C4DD68C6E012}"/>
            </c:ext>
          </c:extLst>
        </c:ser>
        <c:ser>
          <c:idx val="8"/>
          <c:order val="7"/>
          <c:tx>
            <c:strRef>
              <c:f>Plots!$T$234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Plots!$L$253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Plots!$T$253</c:f>
              <c:numCache>
                <c:formatCode>0%</c:formatCode>
                <c:ptCount val="1"/>
                <c:pt idx="0">
                  <c:v>0.35739329014553872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F7-435A-B0C8-C4DD68C6E012}"/>
            </c:ext>
          </c:extLst>
        </c:ser>
        <c:ser>
          <c:idx val="9"/>
          <c:order val="8"/>
          <c:tx>
            <c:strRef>
              <c:f>Plots!$U$234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Plots!$L$253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Plots!$U$253</c:f>
              <c:numCache>
                <c:formatCode>0%</c:formatCode>
                <c:ptCount val="1"/>
                <c:pt idx="0">
                  <c:v>9.8239460423882846E-2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F7-435A-B0C8-C4DD68C6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Plots!$O$233</c:f>
              <c:strCache>
                <c:ptCount val="1"/>
                <c:pt idx="0">
                  <c:v>Prozent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EEV 2018 nach</a:t>
            </a:r>
            <a:r>
              <a:rPr lang="de-AT" baseline="0"/>
              <a:t> Sektoren (absolut)</a:t>
            </a:r>
            <a:endParaRPr lang="de-AT"/>
          </a:p>
        </c:rich>
      </c:tx>
      <c:layout>
        <c:manualLayout>
          <c:xMode val="edge"/>
          <c:yMode val="edge"/>
          <c:x val="0.2247795406198165"/>
          <c:y val="6.1480158730158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3389892108648058"/>
          <c:y val="0.16963384665161893"/>
          <c:w val="0.71823055547174675"/>
          <c:h val="0.6417716503378837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EEV_nach_Sektoren_2018!$B$3</c:f>
              <c:strCache>
                <c:ptCount val="1"/>
                <c:pt idx="0">
                  <c:v>Produzierender Bereich Gesamt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EEV_nach_Sektoren_2018!$C$3:$K$3</c:f>
              <c:numCache>
                <c:formatCode>_-* #\ ##0_-;\-* #\ ##0_-;_-* "-"??_-;_-@_-</c:formatCode>
                <c:ptCount val="9"/>
                <c:pt idx="0">
                  <c:v>5.8862006653338534</c:v>
                </c:pt>
                <c:pt idx="1">
                  <c:v>27.948254238311769</c:v>
                </c:pt>
                <c:pt idx="2">
                  <c:v>61.511469164415288</c:v>
                </c:pt>
                <c:pt idx="3">
                  <c:v>97.848849033371508</c:v>
                </c:pt>
                <c:pt idx="4">
                  <c:v>17.03333722881592</c:v>
                </c:pt>
                <c:pt idx="5">
                  <c:v>72.480671846376339</c:v>
                </c:pt>
                <c:pt idx="6">
                  <c:v>22.108445381204227</c:v>
                </c:pt>
                <c:pt idx="7">
                  <c:v>10.623551907078024</c:v>
                </c:pt>
                <c:pt idx="8">
                  <c:v>8.213057505458405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5-43AB-B36D-B8323BF04818}"/>
            </c:ext>
          </c:extLst>
        </c:ser>
        <c:ser>
          <c:idx val="2"/>
          <c:order val="1"/>
          <c:tx>
            <c:strRef>
              <c:f>EEV_nach_Sektoren_2018!$B$4</c:f>
              <c:strCache>
                <c:ptCount val="1"/>
                <c:pt idx="0">
                  <c:v>Transport Gesamt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EEV_nach_Sektoren_2018!$C$4:$K$4</c:f>
              <c:numCache>
                <c:formatCode>_-* #\ ##0_-;\-* #\ ##0_-;_-* "-"??_-;_-@_-</c:formatCode>
                <c:ptCount val="9"/>
                <c:pt idx="0">
                  <c:v>13.893072526089343</c:v>
                </c:pt>
                <c:pt idx="1">
                  <c:v>29.087358602970642</c:v>
                </c:pt>
                <c:pt idx="2">
                  <c:v>110.28838848199754</c:v>
                </c:pt>
                <c:pt idx="3">
                  <c:v>68.991305545401701</c:v>
                </c:pt>
                <c:pt idx="4">
                  <c:v>24.807830990823366</c:v>
                </c:pt>
                <c:pt idx="5">
                  <c:v>58.978377370334911</c:v>
                </c:pt>
                <c:pt idx="6">
                  <c:v>31.610076585539819</c:v>
                </c:pt>
                <c:pt idx="7">
                  <c:v>14.720631366613111</c:v>
                </c:pt>
                <c:pt idx="8">
                  <c:v>50.075253399578216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5-43AB-B36D-B8323BF04818}"/>
            </c:ext>
          </c:extLst>
        </c:ser>
        <c:ser>
          <c:idx val="3"/>
          <c:order val="2"/>
          <c:tx>
            <c:strRef>
              <c:f>EEV_nach_Sektoren_2018!#REF!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05-43AB-B36D-B8323BF04818}"/>
            </c:ext>
          </c:extLst>
        </c:ser>
        <c:ser>
          <c:idx val="4"/>
          <c:order val="3"/>
          <c:tx>
            <c:strRef>
              <c:f>EEV_nach_Sektoren_2018!$B$5</c:f>
              <c:strCache>
                <c:ptCount val="1"/>
                <c:pt idx="0">
                  <c:v>Offentliche und Private Dienstleistungen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EEV_nach_Sektoren_2018!$C$5:$K$5</c:f>
              <c:numCache>
                <c:formatCode>_-* #\ ##0_-;\-* #\ ##0_-;_-* "-"??_-;_-@_-</c:formatCode>
                <c:ptCount val="9"/>
                <c:pt idx="0">
                  <c:v>2.5143616145266132</c:v>
                </c:pt>
                <c:pt idx="1">
                  <c:v>7.9590903477794575</c:v>
                </c:pt>
                <c:pt idx="2">
                  <c:v>17.547423026592291</c:v>
                </c:pt>
                <c:pt idx="3">
                  <c:v>15.776650146349798</c:v>
                </c:pt>
                <c:pt idx="4">
                  <c:v>5.7183163005273894</c:v>
                </c:pt>
                <c:pt idx="5">
                  <c:v>11.154872953676032</c:v>
                </c:pt>
                <c:pt idx="6">
                  <c:v>8.9167017063701657</c:v>
                </c:pt>
                <c:pt idx="7">
                  <c:v>3.1689976741941819</c:v>
                </c:pt>
                <c:pt idx="8">
                  <c:v>32.570203961627328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05-43AB-B36D-B8323BF04818}"/>
            </c:ext>
          </c:extLst>
        </c:ser>
        <c:ser>
          <c:idx val="5"/>
          <c:order val="4"/>
          <c:tx>
            <c:strRef>
              <c:f>EEV_nach_Sektoren_2018!$B$6</c:f>
              <c:strCache>
                <c:ptCount val="1"/>
                <c:pt idx="0">
                  <c:v>Private Haushalte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EEV_nach_Sektoren_2018!$C$6:$K$6</c:f>
              <c:numCache>
                <c:formatCode>_-* #\ ##0_-;\-* #\ ##0_-;_-* "-"??_-;_-@_-</c:formatCode>
                <c:ptCount val="9"/>
                <c:pt idx="0">
                  <c:v>11.295729862640032</c:v>
                </c:pt>
                <c:pt idx="1">
                  <c:v>19.850960038062034</c:v>
                </c:pt>
                <c:pt idx="2">
                  <c:v>57.731022909539092</c:v>
                </c:pt>
                <c:pt idx="3">
                  <c:v>47.919853197434939</c:v>
                </c:pt>
                <c:pt idx="4">
                  <c:v>16.688709174193114</c:v>
                </c:pt>
                <c:pt idx="5">
                  <c:v>41.359912297419868</c:v>
                </c:pt>
                <c:pt idx="6">
                  <c:v>23.147160320013981</c:v>
                </c:pt>
                <c:pt idx="7">
                  <c:v>11.855916086366452</c:v>
                </c:pt>
                <c:pt idx="8">
                  <c:v>42.26180797993343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05-43AB-B36D-B8323BF04818}"/>
            </c:ext>
          </c:extLst>
        </c:ser>
        <c:ser>
          <c:idx val="6"/>
          <c:order val="5"/>
          <c:tx>
            <c:strRef>
              <c:f>EEV_nach_Sektoren_2018!$B$7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EEV_nach_Sektoren_2018!$C$7:$K$7</c:f>
              <c:numCache>
                <c:formatCode>_-* #\ ##0_-;\-* #\ ##0_-;_-* "-"??_-;_-@_-</c:formatCode>
                <c:ptCount val="9"/>
                <c:pt idx="0">
                  <c:v>1.2374969156961066</c:v>
                </c:pt>
                <c:pt idx="1">
                  <c:v>1.7906988907275323</c:v>
                </c:pt>
                <c:pt idx="2">
                  <c:v>6.6330887714277464</c:v>
                </c:pt>
                <c:pt idx="3">
                  <c:v>4.9801915310412053</c:v>
                </c:pt>
                <c:pt idx="4">
                  <c:v>1.2348989536729822</c:v>
                </c:pt>
                <c:pt idx="5">
                  <c:v>3.9193495413364241</c:v>
                </c:pt>
                <c:pt idx="6">
                  <c:v>1.4122401373109585</c:v>
                </c:pt>
                <c:pt idx="7">
                  <c:v>0.57192030452505216</c:v>
                </c:pt>
                <c:pt idx="8">
                  <c:v>0.62356644282191298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05-43AB-B36D-B8323BF04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[1]EEV_nach_Sektoren_2018!$L$2</c:f>
              <c:strCache>
                <c:ptCount val="1"/>
                <c:pt idx="0">
                  <c:v>PJ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000" b="0" i="0" kern="1200" spc="0" baseline="0">
                <a:solidFill>
                  <a:srgbClr val="595959"/>
                </a:solidFill>
                <a:effectLst/>
              </a:rPr>
              <a:t>EEV 2018 nach Sektoren (normalisiert)</a:t>
            </a:r>
            <a:endParaRPr lang="de-AT">
              <a:effectLst/>
            </a:endParaRPr>
          </a:p>
          <a:p>
            <a:pPr>
              <a:defRPr sz="1000"/>
            </a:pPr>
            <a:endParaRPr lang="de-AT"/>
          </a:p>
        </c:rich>
      </c:tx>
      <c:layout>
        <c:manualLayout>
          <c:xMode val="edge"/>
          <c:yMode val="edge"/>
          <c:x val="0.23779560757077267"/>
          <c:y val="5.6850286703827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7624850694444445"/>
          <c:h val="0.6540825387034783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EEV_nach_Sektoren_2018!$N$3</c:f>
              <c:strCache>
                <c:ptCount val="1"/>
                <c:pt idx="0">
                  <c:v>Produzierender Bereich Gesamt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EEV_nach_Sektoren_2018!$O$2:$W$2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EEV_nach_Sektoren_2018!$O$3:$W$3</c:f>
              <c:numCache>
                <c:formatCode>0%</c:formatCode>
                <c:ptCount val="9"/>
                <c:pt idx="0">
                  <c:v>0.16901323856266554</c:v>
                </c:pt>
                <c:pt idx="1">
                  <c:v>0.32259265688341993</c:v>
                </c:pt>
                <c:pt idx="2">
                  <c:v>0.24244661855229577</c:v>
                </c:pt>
                <c:pt idx="3">
                  <c:v>0.41546432563267371</c:v>
                </c:pt>
                <c:pt idx="4">
                  <c:v>0.26011809369433669</c:v>
                </c:pt>
                <c:pt idx="5">
                  <c:v>0.3857546628346516</c:v>
                </c:pt>
                <c:pt idx="6">
                  <c:v>0.25355284917715809</c:v>
                </c:pt>
                <c:pt idx="7">
                  <c:v>0.25948431664926042</c:v>
                </c:pt>
                <c:pt idx="8">
                  <c:v>6.1408843043927783E-2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D-43BD-907D-26866EE3E588}"/>
            </c:ext>
          </c:extLst>
        </c:ser>
        <c:ser>
          <c:idx val="2"/>
          <c:order val="1"/>
          <c:tx>
            <c:strRef>
              <c:f>EEV_nach_Sektoren_2018!$N$4</c:f>
              <c:strCache>
                <c:ptCount val="1"/>
                <c:pt idx="0">
                  <c:v>Transport Gesamt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EEV_nach_Sektoren_2018!$O$2:$W$2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EEV_nach_Sektoren_2018!$O$4:$W$4</c:f>
              <c:numCache>
                <c:formatCode>0%</c:formatCode>
                <c:ptCount val="9"/>
                <c:pt idx="0">
                  <c:v>0.39891830311686671</c:v>
                </c:pt>
                <c:pt idx="1">
                  <c:v>0.33574076625474086</c:v>
                </c:pt>
                <c:pt idx="2">
                  <c:v>0.43470018219806966</c:v>
                </c:pt>
                <c:pt idx="3">
                  <c:v>0.29293575260310267</c:v>
                </c:pt>
                <c:pt idx="4">
                  <c:v>0.37884330118865628</c:v>
                </c:pt>
                <c:pt idx="5">
                  <c:v>0.3138931179508076</c:v>
                </c:pt>
                <c:pt idx="6">
                  <c:v>0.36252322778813284</c:v>
                </c:pt>
                <c:pt idx="7">
                  <c:v>0.35955704873680883</c:v>
                </c:pt>
                <c:pt idx="8">
                  <c:v>0.37441152388814031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D-43BD-907D-26866EE3E588}"/>
            </c:ext>
          </c:extLst>
        </c:ser>
        <c:ser>
          <c:idx val="4"/>
          <c:order val="2"/>
          <c:tx>
            <c:strRef>
              <c:f>EEV_nach_Sektoren_2018!$N$5</c:f>
              <c:strCache>
                <c:ptCount val="1"/>
                <c:pt idx="0">
                  <c:v>Offentliche und Private Dienstleistungen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EEV_nach_Sektoren_2018!$O$2:$W$2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EEV_nach_Sektoren_2018!$O$5:$W$5</c:f>
              <c:numCache>
                <c:formatCode>0%</c:formatCode>
                <c:ptCount val="9"/>
                <c:pt idx="0">
                  <c:v>7.219604351777438E-2</c:v>
                </c:pt>
                <c:pt idx="1">
                  <c:v>9.1867781070409077E-2</c:v>
                </c:pt>
                <c:pt idx="2">
                  <c:v>6.9162929042266078E-2</c:v>
                </c:pt>
                <c:pt idx="3">
                  <c:v>6.6987352212598564E-2</c:v>
                </c:pt>
                <c:pt idx="4">
                  <c:v>8.7325079944879133E-2</c:v>
                </c:pt>
                <c:pt idx="5">
                  <c:v>5.9368161822906745E-2</c:v>
                </c:pt>
                <c:pt idx="6">
                  <c:v>0.10226205795705008</c:v>
                </c:pt>
                <c:pt idx="7">
                  <c:v>7.7403979680609983E-2</c:v>
                </c:pt>
                <c:pt idx="8">
                  <c:v>0.24352666977663559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CD-43BD-907D-26866EE3E588}"/>
            </c:ext>
          </c:extLst>
        </c:ser>
        <c:ser>
          <c:idx val="5"/>
          <c:order val="3"/>
          <c:tx>
            <c:strRef>
              <c:f>EEV_nach_Sektoren_2018!$N$6</c:f>
              <c:strCache>
                <c:ptCount val="1"/>
                <c:pt idx="0">
                  <c:v>Private Haushalte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EEV_nach_Sektoren_2018!$O$2:$W$2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EEV_nach_Sektoren_2018!$O$6:$W$6</c:f>
              <c:numCache>
                <c:formatCode>0%</c:formatCode>
                <c:ptCount val="9"/>
                <c:pt idx="0">
                  <c:v>0.34022916996306912</c:v>
                </c:pt>
                <c:pt idx="1">
                  <c:v>0.23776833073034886</c:v>
                </c:pt>
                <c:pt idx="2">
                  <c:v>0.24584107176045758</c:v>
                </c:pt>
                <c:pt idx="3">
                  <c:v>0.21953019688806835</c:v>
                </c:pt>
                <c:pt idx="4">
                  <c:v>0.27932982507204301</c:v>
                </c:pt>
                <c:pt idx="5">
                  <c:v>0.23616630016905074</c:v>
                </c:pt>
                <c:pt idx="6">
                  <c:v>0.29049301677017508</c:v>
                </c:pt>
                <c:pt idx="7">
                  <c:v>0.31647286194460111</c:v>
                </c:pt>
                <c:pt idx="8">
                  <c:v>0.32712805293123037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CD-43BD-907D-26866EE3E588}"/>
            </c:ext>
          </c:extLst>
        </c:ser>
        <c:ser>
          <c:idx val="6"/>
          <c:order val="4"/>
          <c:tx>
            <c:strRef>
              <c:f>EEV_nach_Sektoren_2018!$N$7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EEV_nach_Sektoren_2018!$O$2:$W$2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EEV_nach_Sektoren_2018!$O$7:$W$7</c:f>
              <c:numCache>
                <c:formatCode>0%</c:formatCode>
                <c:ptCount val="9"/>
                <c:pt idx="0">
                  <c:v>3.5532828954489296E-2</c:v>
                </c:pt>
                <c:pt idx="1">
                  <c:v>2.0669137610968068E-2</c:v>
                </c:pt>
                <c:pt idx="2">
                  <c:v>2.6144229117521938E-2</c:v>
                </c:pt>
                <c:pt idx="3">
                  <c:v>2.1145797180096824E-2</c:v>
                </c:pt>
                <c:pt idx="4">
                  <c:v>1.885828698272516E-2</c:v>
                </c:pt>
                <c:pt idx="5">
                  <c:v>2.0859455663626913E-2</c:v>
                </c:pt>
                <c:pt idx="6">
                  <c:v>1.6196412925621562E-2</c:v>
                </c:pt>
                <c:pt idx="7">
                  <c:v>1.3969372079656759E-2</c:v>
                </c:pt>
                <c:pt idx="8">
                  <c:v>4.6623920250481628E-3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CD-43BD-907D-26866EE3E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98620497449549394"/>
          <c:y val="0.57379920338665547"/>
          <c:w val="6.004271310413342E-3"/>
          <c:h val="8.1306419847201258E-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EEV_nach_Sektoren_2018!$B$3</c:f>
              <c:strCache>
                <c:ptCount val="1"/>
                <c:pt idx="0">
                  <c:v>Produzierender Bereich Gesamt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EEV_nach_Sektoren_2018!$C$3:$K$3</c:f>
              <c:numCache>
                <c:formatCode>_-* #\ ##0_-;\-* #\ ##0_-;_-* "-"??_-;_-@_-</c:formatCode>
                <c:ptCount val="9"/>
                <c:pt idx="0">
                  <c:v>5.8862006653338534</c:v>
                </c:pt>
                <c:pt idx="1">
                  <c:v>27.948254238311769</c:v>
                </c:pt>
                <c:pt idx="2">
                  <c:v>61.511469164415288</c:v>
                </c:pt>
                <c:pt idx="3">
                  <c:v>97.848849033371508</c:v>
                </c:pt>
                <c:pt idx="4">
                  <c:v>17.03333722881592</c:v>
                </c:pt>
                <c:pt idx="5">
                  <c:v>72.480671846376339</c:v>
                </c:pt>
                <c:pt idx="6">
                  <c:v>22.108445381204227</c:v>
                </c:pt>
                <c:pt idx="7">
                  <c:v>10.623551907078024</c:v>
                </c:pt>
                <c:pt idx="8">
                  <c:v>8.213057505458405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5-4356-8171-372C3986F484}"/>
            </c:ext>
          </c:extLst>
        </c:ser>
        <c:ser>
          <c:idx val="2"/>
          <c:order val="1"/>
          <c:tx>
            <c:strRef>
              <c:f>EEV_nach_Sektoren_2018!$B$4</c:f>
              <c:strCache>
                <c:ptCount val="1"/>
                <c:pt idx="0">
                  <c:v>Transport Gesamt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EEV_nach_Sektoren_2018!$C$4:$K$4</c:f>
              <c:numCache>
                <c:formatCode>_-* #\ ##0_-;\-* #\ ##0_-;_-* "-"??_-;_-@_-</c:formatCode>
                <c:ptCount val="9"/>
                <c:pt idx="0">
                  <c:v>13.893072526089343</c:v>
                </c:pt>
                <c:pt idx="1">
                  <c:v>29.087358602970642</c:v>
                </c:pt>
                <c:pt idx="2">
                  <c:v>110.28838848199754</c:v>
                </c:pt>
                <c:pt idx="3">
                  <c:v>68.991305545401701</c:v>
                </c:pt>
                <c:pt idx="4">
                  <c:v>24.807830990823366</c:v>
                </c:pt>
                <c:pt idx="5">
                  <c:v>58.978377370334911</c:v>
                </c:pt>
                <c:pt idx="6">
                  <c:v>31.610076585539819</c:v>
                </c:pt>
                <c:pt idx="7">
                  <c:v>14.720631366613111</c:v>
                </c:pt>
                <c:pt idx="8">
                  <c:v>50.075253399578216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5-4356-8171-372C3986F484}"/>
            </c:ext>
          </c:extLst>
        </c:ser>
        <c:ser>
          <c:idx val="4"/>
          <c:order val="2"/>
          <c:tx>
            <c:strRef>
              <c:f>EEV_nach_Sektoren_2018!$B$5</c:f>
              <c:strCache>
                <c:ptCount val="1"/>
                <c:pt idx="0">
                  <c:v>Offentliche und Private Dienstleistungen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EEV_nach_Sektoren_2018!$C$5:$K$5</c:f>
              <c:numCache>
                <c:formatCode>_-* #\ ##0_-;\-* #\ ##0_-;_-* "-"??_-;_-@_-</c:formatCode>
                <c:ptCount val="9"/>
                <c:pt idx="0">
                  <c:v>2.5143616145266132</c:v>
                </c:pt>
                <c:pt idx="1">
                  <c:v>7.9590903477794575</c:v>
                </c:pt>
                <c:pt idx="2">
                  <c:v>17.547423026592291</c:v>
                </c:pt>
                <c:pt idx="3">
                  <c:v>15.776650146349798</c:v>
                </c:pt>
                <c:pt idx="4">
                  <c:v>5.7183163005273894</c:v>
                </c:pt>
                <c:pt idx="5">
                  <c:v>11.154872953676032</c:v>
                </c:pt>
                <c:pt idx="6">
                  <c:v>8.9167017063701657</c:v>
                </c:pt>
                <c:pt idx="7">
                  <c:v>3.1689976741941819</c:v>
                </c:pt>
                <c:pt idx="8">
                  <c:v>32.570203961627328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85-4356-8171-372C3986F484}"/>
            </c:ext>
          </c:extLst>
        </c:ser>
        <c:ser>
          <c:idx val="5"/>
          <c:order val="3"/>
          <c:tx>
            <c:strRef>
              <c:f>EEV_nach_Sektoren_2018!$B$6</c:f>
              <c:strCache>
                <c:ptCount val="1"/>
                <c:pt idx="0">
                  <c:v>Private Haushalte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EEV_nach_Sektoren_2018!$C$6:$K$6</c:f>
              <c:numCache>
                <c:formatCode>_-* #\ ##0_-;\-* #\ ##0_-;_-* "-"??_-;_-@_-</c:formatCode>
                <c:ptCount val="9"/>
                <c:pt idx="0">
                  <c:v>11.295729862640032</c:v>
                </c:pt>
                <c:pt idx="1">
                  <c:v>19.850960038062034</c:v>
                </c:pt>
                <c:pt idx="2">
                  <c:v>57.731022909539092</c:v>
                </c:pt>
                <c:pt idx="3">
                  <c:v>47.919853197434939</c:v>
                </c:pt>
                <c:pt idx="4">
                  <c:v>16.688709174193114</c:v>
                </c:pt>
                <c:pt idx="5">
                  <c:v>41.359912297419868</c:v>
                </c:pt>
                <c:pt idx="6">
                  <c:v>23.147160320013981</c:v>
                </c:pt>
                <c:pt idx="7">
                  <c:v>11.855916086366452</c:v>
                </c:pt>
                <c:pt idx="8">
                  <c:v>42.26180797993343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85-4356-8171-372C3986F484}"/>
            </c:ext>
          </c:extLst>
        </c:ser>
        <c:ser>
          <c:idx val="6"/>
          <c:order val="4"/>
          <c:tx>
            <c:strRef>
              <c:f>EEV_nach_Sektoren_2018!$B$7</c:f>
              <c:strCache>
                <c:ptCount val="1"/>
                <c:pt idx="0">
                  <c:v>Landwirtschaft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EEV_nach_Sektoren_2018!$C$7:$K$7</c:f>
              <c:numCache>
                <c:formatCode>_-* #\ ##0_-;\-* #\ ##0_-;_-* "-"??_-;_-@_-</c:formatCode>
                <c:ptCount val="9"/>
                <c:pt idx="0">
                  <c:v>1.2374969156961066</c:v>
                </c:pt>
                <c:pt idx="1">
                  <c:v>1.7906988907275323</c:v>
                </c:pt>
                <c:pt idx="2">
                  <c:v>6.6330887714277464</c:v>
                </c:pt>
                <c:pt idx="3">
                  <c:v>4.9801915310412053</c:v>
                </c:pt>
                <c:pt idx="4">
                  <c:v>1.2348989536729822</c:v>
                </c:pt>
                <c:pt idx="5">
                  <c:v>3.9193495413364241</c:v>
                </c:pt>
                <c:pt idx="6">
                  <c:v>1.4122401373109585</c:v>
                </c:pt>
                <c:pt idx="7">
                  <c:v>0.57192030452505216</c:v>
                </c:pt>
                <c:pt idx="8">
                  <c:v>0.62356644282191298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85-4356-8171-372C3986F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081330581476019E-2"/>
          <c:y val="6.3183450910936204E-2"/>
          <c:w val="0.96250782534099388"/>
          <c:h val="0.79992404719024357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000" b="0" i="0" kern="1200" spc="0" baseline="0">
                <a:solidFill>
                  <a:srgbClr val="595959"/>
                </a:solidFill>
                <a:effectLst/>
              </a:rPr>
              <a:t>Stromaufbringung 2018 nach Energieträgern (absolut)</a:t>
            </a:r>
            <a:endParaRPr lang="de-AT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0307645971528299"/>
          <c:y val="0.18344505402761346"/>
          <c:w val="0.73161689814814812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Stromaufbr_ET_2018!$B$4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rgbClr val="C86431"/>
            </a:solidFill>
            <a:ln>
              <a:noFill/>
            </a:ln>
            <a:effectLst/>
          </c:spPr>
          <c:invertIfNegative val="0"/>
          <c:cat>
            <c:strRef>
              <c:f>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Stromaufbr_ET_2018!$C$4:$K$4</c:f>
              <c:numCache>
                <c:formatCode>_-* #\ ##0_-;\-* #\ ##0_-;_-* "-"??_-;_-@_-</c:formatCode>
                <c:ptCount val="9"/>
                <c:pt idx="0">
                  <c:v>1.6910668574266319</c:v>
                </c:pt>
                <c:pt idx="1">
                  <c:v>1436.0823180735092</c:v>
                </c:pt>
                <c:pt idx="2">
                  <c:v>1809.1018298047641</c:v>
                </c:pt>
                <c:pt idx="3">
                  <c:v>2417.0405554021081</c:v>
                </c:pt>
                <c:pt idx="4">
                  <c:v>1066.4248344052507</c:v>
                </c:pt>
                <c:pt idx="5">
                  <c:v>1071.031617542646</c:v>
                </c:pt>
                <c:pt idx="6">
                  <c:v>1750.4734666069814</c:v>
                </c:pt>
                <c:pt idx="7">
                  <c:v>618.21431272673601</c:v>
                </c:pt>
                <c:pt idx="8">
                  <c:v>285.83513966877547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3-4468-8107-A7FC980B6B6A}"/>
            </c:ext>
          </c:extLst>
        </c:ser>
        <c:ser>
          <c:idx val="2"/>
          <c:order val="1"/>
          <c:tx>
            <c:strRef>
              <c:f>Stromaufbr_ET_2018!$B$5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Stromaufbr_ET_2018!$C$5:$K$5</c:f>
              <c:numCache>
                <c:formatCode>_-* #\ ##0_-;\-* #\ ##0_-;_-* "-"??_-;_-@_-</c:formatCode>
                <c:ptCount val="9"/>
                <c:pt idx="0">
                  <c:v>2.0216776050955225</c:v>
                </c:pt>
                <c:pt idx="1">
                  <c:v>6.7974243789600006E-4</c:v>
                </c:pt>
                <c:pt idx="2">
                  <c:v>3.4909699375360801</c:v>
                </c:pt>
                <c:pt idx="3">
                  <c:v>8.3890105115472027E-2</c:v>
                </c:pt>
                <c:pt idx="4">
                  <c:v>5.9300474400000003E-7</c:v>
                </c:pt>
                <c:pt idx="5">
                  <c:v>0.42308143762442407</c:v>
                </c:pt>
                <c:pt idx="6">
                  <c:v>0</c:v>
                </c:pt>
                <c:pt idx="7">
                  <c:v>2.0000160000000003E-9</c:v>
                </c:pt>
                <c:pt idx="8">
                  <c:v>1.0178269425504004E-2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3-4468-8107-A7FC980B6B6A}"/>
            </c:ext>
          </c:extLst>
        </c:ser>
        <c:ser>
          <c:idx val="3"/>
          <c:order val="2"/>
          <c:tx>
            <c:strRef>
              <c:f>Stromaufbr_ET_2018!$B$6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Stromaufbr_ET_2018!$C$6:$K$6</c:f>
              <c:numCache>
                <c:formatCode>_-* #\ ##0_-;\-* #\ ##0_-;_-* "-"??_-;_-@_-</c:formatCode>
                <c:ptCount val="9"/>
                <c:pt idx="0">
                  <c:v>4.9780794886264156E-2</c:v>
                </c:pt>
                <c:pt idx="1">
                  <c:v>0.11283781027141096</c:v>
                </c:pt>
                <c:pt idx="2">
                  <c:v>0.34085370246990299</c:v>
                </c:pt>
                <c:pt idx="3">
                  <c:v>0.29670537854451989</c:v>
                </c:pt>
                <c:pt idx="4">
                  <c:v>6.9304639894655115E-2</c:v>
                </c:pt>
                <c:pt idx="5">
                  <c:v>0.34247399341260326</c:v>
                </c:pt>
                <c:pt idx="6">
                  <c:v>9.4676203417158697E-2</c:v>
                </c:pt>
                <c:pt idx="7">
                  <c:v>9.4038336047725116E-2</c:v>
                </c:pt>
                <c:pt idx="8">
                  <c:v>3.6981611524970731E-2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3-4468-8107-A7FC980B6B6A}"/>
            </c:ext>
          </c:extLst>
        </c:ser>
        <c:ser>
          <c:idx val="4"/>
          <c:order val="3"/>
          <c:tx>
            <c:strRef>
              <c:f>Stromaufbr_ET_2018!$B$7</c:f>
              <c:strCache>
                <c:ptCount val="1"/>
                <c:pt idx="0">
                  <c:v>Kohle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strRef>
              <c:f>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Stromaufbr_ET_2018!$C$7:$K$7</c:f>
              <c:numCache>
                <c:formatCode>_-* #\ ##0_-;\-* #\ ##0_-;_-* "-"??_-;_-@_-</c:formatCode>
                <c:ptCount val="9"/>
                <c:pt idx="0">
                  <c:v>4.4614524441882525E-3</c:v>
                </c:pt>
                <c:pt idx="1">
                  <c:v>0.1620860150102745</c:v>
                </c:pt>
                <c:pt idx="2">
                  <c:v>2.7070151079822176</c:v>
                </c:pt>
                <c:pt idx="3">
                  <c:v>19.242646916458149</c:v>
                </c:pt>
                <c:pt idx="4">
                  <c:v>0.12454830693393336</c:v>
                </c:pt>
                <c:pt idx="5">
                  <c:v>9.3788186330231635</c:v>
                </c:pt>
                <c:pt idx="6">
                  <c:v>0.4647024242961364</c:v>
                </c:pt>
                <c:pt idx="7">
                  <c:v>7.3337719460260763E-3</c:v>
                </c:pt>
                <c:pt idx="8">
                  <c:v>2.9663536668279311E-3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3-4468-8107-A7FC980B6B6A}"/>
            </c:ext>
          </c:extLst>
        </c:ser>
        <c:ser>
          <c:idx val="5"/>
          <c:order val="4"/>
          <c:tx>
            <c:strRef>
              <c:f>Stromaufbr_ET_2018!$B$8</c:f>
              <c:strCache>
                <c:ptCount val="1"/>
                <c:pt idx="0">
                  <c:v>Öl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Stromaufbr_ET_2018!$C$8:$K$8</c:f>
              <c:numCache>
                <c:formatCode>_-* #\ ##0_-;\-* #\ ##0_-;_-* "-"??_-;_-@_-</c:formatCode>
                <c:ptCount val="9"/>
                <c:pt idx="0">
                  <c:v>4.6759977152888261</c:v>
                </c:pt>
                <c:pt idx="1">
                  <c:v>9.3788590342110467</c:v>
                </c:pt>
                <c:pt idx="2">
                  <c:v>51.572076197877735</c:v>
                </c:pt>
                <c:pt idx="3">
                  <c:v>21.991698453161099</c:v>
                </c:pt>
                <c:pt idx="4">
                  <c:v>8.3200721647275682</c:v>
                </c:pt>
                <c:pt idx="5">
                  <c:v>18.812046989949582</c:v>
                </c:pt>
                <c:pt idx="6">
                  <c:v>11.482737623853588</c:v>
                </c:pt>
                <c:pt idx="7">
                  <c:v>4.8606809408430429</c:v>
                </c:pt>
                <c:pt idx="8">
                  <c:v>13.88054143744024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F3-4468-8107-A7FC980B6B6A}"/>
            </c:ext>
          </c:extLst>
        </c:ser>
        <c:ser>
          <c:idx val="6"/>
          <c:order val="5"/>
          <c:tx>
            <c:strRef>
              <c:f>Stromaufbr_ET_2018!$B$9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strRef>
              <c:f>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Stromaufbr_ET_2018!$C$9:$K$9</c:f>
              <c:numCache>
                <c:formatCode>_-* #\ ##0_-;\-* #\ ##0_-;_-* "-"??_-;_-@_-</c:formatCode>
                <c:ptCount val="9"/>
                <c:pt idx="0">
                  <c:v>4.6759977152888261</c:v>
                </c:pt>
                <c:pt idx="1">
                  <c:v>9.3788590342110467</c:v>
                </c:pt>
                <c:pt idx="2">
                  <c:v>51.572076197877735</c:v>
                </c:pt>
                <c:pt idx="3">
                  <c:v>21.991698453161099</c:v>
                </c:pt>
                <c:pt idx="4">
                  <c:v>8.3200721647275682</c:v>
                </c:pt>
                <c:pt idx="5">
                  <c:v>18.812046989949582</c:v>
                </c:pt>
                <c:pt idx="6">
                  <c:v>11.482737623853588</c:v>
                </c:pt>
                <c:pt idx="7">
                  <c:v>4.8606809408430429</c:v>
                </c:pt>
                <c:pt idx="8">
                  <c:v>13.88054143744024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F3-4468-8107-A7FC980B6B6A}"/>
            </c:ext>
          </c:extLst>
        </c:ser>
        <c:ser>
          <c:idx val="7"/>
          <c:order val="6"/>
          <c:tx>
            <c:strRef>
              <c:f>Stromaufbr_ET_2018!$B$10</c:f>
              <c:strCache>
                <c:ptCount val="1"/>
                <c:pt idx="0">
                  <c:v>Biogen-fest</c:v>
                </c:pt>
              </c:strCache>
            </c:strRef>
          </c:tx>
          <c:spPr>
            <a:solidFill>
              <a:srgbClr val="1F4C78"/>
            </a:solidFill>
            <a:ln>
              <a:noFill/>
            </a:ln>
            <a:effectLst/>
          </c:spPr>
          <c:invertIfNegative val="0"/>
          <c:cat>
            <c:strRef>
              <c:f>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Stromaufbr_ET_2018!$C$10:$K$10</c:f>
              <c:numCache>
                <c:formatCode>_-* #\ ##0_-;\-* #\ ##0_-;_-* "-"??_-;_-@_-</c:formatCode>
                <c:ptCount val="9"/>
                <c:pt idx="0">
                  <c:v>2411.6859600000003</c:v>
                </c:pt>
                <c:pt idx="1">
                  <c:v>7922.8411600000009</c:v>
                </c:pt>
                <c:pt idx="2">
                  <c:v>10940.643080000002</c:v>
                </c:pt>
                <c:pt idx="3">
                  <c:v>11130.366820000001</c:v>
                </c:pt>
                <c:pt idx="4">
                  <c:v>3987.2541200000005</c:v>
                </c:pt>
                <c:pt idx="5">
                  <c:v>10649.25186</c:v>
                </c:pt>
                <c:pt idx="6">
                  <c:v>4092.5327400000006</c:v>
                </c:pt>
                <c:pt idx="7">
                  <c:v>1342.5107400000002</c:v>
                </c:pt>
                <c:pt idx="8">
                  <c:v>1195.5651200000002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F3-4468-8107-A7FC980B6B6A}"/>
            </c:ext>
          </c:extLst>
        </c:ser>
        <c:ser>
          <c:idx val="8"/>
          <c:order val="7"/>
          <c:tx>
            <c:strRef>
              <c:f>Stromaufbr_ET_2018!$B$11</c:f>
              <c:strCache>
                <c:ptCount val="1"/>
                <c:pt idx="0">
                  <c:v>Biogen-gasformig</c:v>
                </c:pt>
              </c:strCache>
            </c:strRef>
          </c:tx>
          <c:spPr>
            <a:solidFill>
              <a:srgbClr val="7B7B7B"/>
            </a:solidFill>
            <a:ln>
              <a:noFill/>
            </a:ln>
            <a:effectLst/>
          </c:spPr>
          <c:invertIfNegative val="0"/>
          <c:cat>
            <c:strRef>
              <c:f>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Stromaufbr_ET_2018!$C$11:$K$11</c:f>
              <c:numCache>
                <c:formatCode>_-* #\ ##0_-;\-* #\ ##0_-;_-* "-"??_-;_-@_-</c:formatCode>
                <c:ptCount val="9"/>
                <c:pt idx="0">
                  <c:v>228.33516000000003</c:v>
                </c:pt>
                <c:pt idx="1">
                  <c:v>154.1679</c:v>
                </c:pt>
                <c:pt idx="2">
                  <c:v>945.84090000000015</c:v>
                </c:pt>
                <c:pt idx="3">
                  <c:v>435.00348000000002</c:v>
                </c:pt>
                <c:pt idx="4">
                  <c:v>170.55692000000002</c:v>
                </c:pt>
                <c:pt idx="5">
                  <c:v>530.5598</c:v>
                </c:pt>
                <c:pt idx="6">
                  <c:v>133.05662000000001</c:v>
                </c:pt>
                <c:pt idx="7">
                  <c:v>63.889400000000009</c:v>
                </c:pt>
                <c:pt idx="8">
                  <c:v>55.278220000000005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F3-4468-8107-A7FC980B6B6A}"/>
            </c:ext>
          </c:extLst>
        </c:ser>
        <c:ser>
          <c:idx val="9"/>
          <c:order val="8"/>
          <c:tx>
            <c:strRef>
              <c:f>Stromaufbr_ET_2018!$B$12</c:f>
              <c:strCache>
                <c:ptCount val="1"/>
                <c:pt idx="0">
                  <c:v>Biogen-flüssig</c:v>
                </c:pt>
              </c:strCache>
            </c:strRef>
          </c:tx>
          <c:spPr>
            <a:solidFill>
              <a:srgbClr val="90B76B"/>
            </a:solidFill>
            <a:ln>
              <a:noFill/>
            </a:ln>
            <a:effectLst/>
          </c:spPr>
          <c:invertIfNegative val="0"/>
          <c:cat>
            <c:strRef>
              <c:f>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Stromaufbr_ET_2018!$C$12:$K$12</c:f>
              <c:numCache>
                <c:formatCode>_-* #\ ##0_-;\-* #\ ##0_-;_-* "-"??_-;_-@_-</c:formatCode>
                <c:ptCount val="9"/>
                <c:pt idx="0">
                  <c:v>235.27966000000004</c:v>
                </c:pt>
                <c:pt idx="1">
                  <c:v>435.28126000000003</c:v>
                </c:pt>
                <c:pt idx="2">
                  <c:v>2895.0231600000002</c:v>
                </c:pt>
                <c:pt idx="3">
                  <c:v>1116.6756</c:v>
                </c:pt>
                <c:pt idx="4">
                  <c:v>365.55848000000003</c:v>
                </c:pt>
                <c:pt idx="5">
                  <c:v>955.28542000000004</c:v>
                </c:pt>
                <c:pt idx="6">
                  <c:v>486.94834000000003</c:v>
                </c:pt>
                <c:pt idx="7">
                  <c:v>236.94634000000002</c:v>
                </c:pt>
                <c:pt idx="8">
                  <c:v>778.33956000000012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F3-4468-8107-A7FC980B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Stromaufbr_ET_2018!$L$3</c:f>
              <c:strCache>
                <c:ptCount val="1"/>
                <c:pt idx="0">
                  <c:v> GWh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900"/>
              <a:t>Stromaufbringung 2018 nach Energieträgern (normalisiert)</a:t>
            </a:r>
          </a:p>
          <a:p>
            <a:pPr>
              <a:defRPr/>
            </a:pPr>
            <a:endParaRPr lang="de-AT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25"/>
          <c:y val="0.19727334983474407"/>
          <c:w val="0.71985763888888887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Stromaufbr_ET_2018!$B$4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rgbClr val="C86431"/>
            </a:solidFill>
            <a:ln>
              <a:noFill/>
            </a:ln>
            <a:effectLst/>
          </c:spPr>
          <c:invertIfNegative val="0"/>
          <c:cat>
            <c:strRef>
              <c:f>Stromaufbr_ET_2018!$O$3:$W$3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Stromaufbr_ET_2018!$O$4:$W$4</c:f>
              <c:numCache>
                <c:formatCode>0%</c:formatCode>
                <c:ptCount val="9"/>
                <c:pt idx="0">
                  <c:v>5.8546437037720802E-4</c:v>
                </c:pt>
                <c:pt idx="1">
                  <c:v>0.14407783969855903</c:v>
                </c:pt>
                <c:pt idx="2">
                  <c:v>0.10832755702924934</c:v>
                </c:pt>
                <c:pt idx="3">
                  <c:v>0.15940707500342419</c:v>
                </c:pt>
                <c:pt idx="4">
                  <c:v>0.19020786957862393</c:v>
                </c:pt>
                <c:pt idx="5">
                  <c:v>8.0808806961589458E-2</c:v>
                </c:pt>
                <c:pt idx="6">
                  <c:v>0.2698625986319273</c:v>
                </c:pt>
                <c:pt idx="7">
                  <c:v>0.27217522072104738</c:v>
                </c:pt>
                <c:pt idx="8">
                  <c:v>0.12200425610096481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3-4468-8107-A7FC980B6B6A}"/>
            </c:ext>
          </c:extLst>
        </c:ser>
        <c:ser>
          <c:idx val="2"/>
          <c:order val="1"/>
          <c:tx>
            <c:strRef>
              <c:f>Stromaufbr_ET_2018!$B$5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Stromaufbr_ET_2018!$O$3:$W$3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Stromaufbr_ET_2018!$O$5:$W$5</c:f>
              <c:numCache>
                <c:formatCode>0%</c:formatCode>
                <c:ptCount val="9"/>
                <c:pt idx="0">
                  <c:v>6.9992513955013989E-4</c:v>
                </c:pt>
                <c:pt idx="1">
                  <c:v>6.8196523814085803E-8</c:v>
                </c:pt>
                <c:pt idx="2">
                  <c:v>2.0903646150015012E-4</c:v>
                </c:pt>
                <c:pt idx="3">
                  <c:v>5.5326652456447755E-6</c:v>
                </c:pt>
                <c:pt idx="4">
                  <c:v>1.0576851304214329E-10</c:v>
                </c:pt>
                <c:pt idx="5">
                  <c:v>3.1921285667052237E-5</c:v>
                </c:pt>
                <c:pt idx="6">
                  <c:v>0</c:v>
                </c:pt>
                <c:pt idx="7">
                  <c:v>8.8052765042701759E-13</c:v>
                </c:pt>
                <c:pt idx="8">
                  <c:v>4.3444350162572526E-6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3-4468-8107-A7FC980B6B6A}"/>
            </c:ext>
          </c:extLst>
        </c:ser>
        <c:ser>
          <c:idx val="3"/>
          <c:order val="2"/>
          <c:tx>
            <c:strRef>
              <c:f>Stromaufbr_ET_2018!$B$6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Stromaufbr_ET_2018!$O$3:$W$3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Stromaufbr_ET_2018!$O$6:$W$6</c:f>
              <c:numCache>
                <c:formatCode>0%</c:formatCode>
                <c:ptCount val="9"/>
                <c:pt idx="0">
                  <c:v>1.7234612343662499E-5</c:v>
                </c:pt>
                <c:pt idx="1">
                  <c:v>1.1320679696154156E-5</c:v>
                </c:pt>
                <c:pt idx="2">
                  <c:v>2.0410044522990715E-5</c:v>
                </c:pt>
                <c:pt idx="3">
                  <c:v>1.9568118716856681E-5</c:v>
                </c:pt>
                <c:pt idx="4">
                  <c:v>1.2361197414938174E-5</c:v>
                </c:pt>
                <c:pt idx="5">
                  <c:v>2.5839493783143867E-5</c:v>
                </c:pt>
                <c:pt idx="6">
                  <c:v>1.4595803232758066E-5</c:v>
                </c:pt>
                <c:pt idx="7">
                  <c:v>4.1401346334314179E-5</c:v>
                </c:pt>
                <c:pt idx="8">
                  <c:v>1.57850221241073E-5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3-4468-8107-A7FC980B6B6A}"/>
            </c:ext>
          </c:extLst>
        </c:ser>
        <c:ser>
          <c:idx val="4"/>
          <c:order val="3"/>
          <c:tx>
            <c:strRef>
              <c:f>Stromaufbr_ET_2018!$B$7</c:f>
              <c:strCache>
                <c:ptCount val="1"/>
                <c:pt idx="0">
                  <c:v>Kohle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strRef>
              <c:f>Stromaufbr_ET_2018!$O$3:$W$3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Stromaufbr_ET_2018!$O$7:$W$7</c:f>
              <c:numCache>
                <c:formatCode>0%</c:formatCode>
                <c:ptCount val="9"/>
                <c:pt idx="0">
                  <c:v>1.5445997505854704E-6</c:v>
                </c:pt>
                <c:pt idx="1">
                  <c:v>1.6261604640711962E-5</c:v>
                </c:pt>
                <c:pt idx="2">
                  <c:v>1.6209387921553857E-4</c:v>
                </c:pt>
                <c:pt idx="3">
                  <c:v>1.2690784411625014E-3</c:v>
                </c:pt>
                <c:pt idx="4">
                  <c:v>2.2214475279676002E-5</c:v>
                </c:pt>
                <c:pt idx="5">
                  <c:v>7.0762723717028803E-4</c:v>
                </c:pt>
                <c:pt idx="6">
                  <c:v>7.1641076659214567E-5</c:v>
                </c:pt>
                <c:pt idx="7">
                  <c:v>3.228768660051678E-6</c:v>
                </c:pt>
                <c:pt idx="8">
                  <c:v>1.266141639803588E-6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3-4468-8107-A7FC980B6B6A}"/>
            </c:ext>
          </c:extLst>
        </c:ser>
        <c:ser>
          <c:idx val="5"/>
          <c:order val="4"/>
          <c:tx>
            <c:strRef>
              <c:f>Stromaufbr_ET_2018!$B$8</c:f>
              <c:strCache>
                <c:ptCount val="1"/>
                <c:pt idx="0">
                  <c:v>Öl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Stromaufbr_ET_2018!$O$3:$W$3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Stromaufbr_ET_2018!$O$8:$W$8</c:f>
              <c:numCache>
                <c:formatCode>0%</c:formatCode>
                <c:ptCount val="9"/>
                <c:pt idx="0">
                  <c:v>1.6188774833141744E-3</c:v>
                </c:pt>
                <c:pt idx="1">
                  <c:v>9.4095284892803258E-4</c:v>
                </c:pt>
                <c:pt idx="2">
                  <c:v>3.0880942871221902E-3</c:v>
                </c:pt>
                <c:pt idx="3">
                  <c:v>1.450382086862638E-3</c:v>
                </c:pt>
                <c:pt idx="4">
                  <c:v>1.4839706936080786E-3</c:v>
                </c:pt>
                <c:pt idx="5">
                  <c:v>1.4193596611564606E-3</c:v>
                </c:pt>
                <c:pt idx="6">
                  <c:v>1.7702418652412908E-3</c:v>
                </c:pt>
                <c:pt idx="7">
                  <c:v>2.1399648644390393E-3</c:v>
                </c:pt>
                <c:pt idx="8">
                  <c:v>5.924691884685405E-3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F3-4468-8107-A7FC980B6B6A}"/>
            </c:ext>
          </c:extLst>
        </c:ser>
        <c:ser>
          <c:idx val="6"/>
          <c:order val="5"/>
          <c:tx>
            <c:strRef>
              <c:f>Stromaufbr_ET_2018!$B$9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strRef>
              <c:f>Stromaufbr_ET_2018!$O$3:$W$3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Stromaufbr_ET_2018!$O$9:$W$9</c:f>
              <c:numCache>
                <c:formatCode>0%</c:formatCode>
                <c:ptCount val="9"/>
                <c:pt idx="0">
                  <c:v>1.6188774833141744E-3</c:v>
                </c:pt>
                <c:pt idx="1">
                  <c:v>9.4095284892803258E-4</c:v>
                </c:pt>
                <c:pt idx="2">
                  <c:v>3.0880942871221902E-3</c:v>
                </c:pt>
                <c:pt idx="3">
                  <c:v>1.450382086862638E-3</c:v>
                </c:pt>
                <c:pt idx="4">
                  <c:v>1.4839706936080786E-3</c:v>
                </c:pt>
                <c:pt idx="5">
                  <c:v>1.4193596611564606E-3</c:v>
                </c:pt>
                <c:pt idx="6">
                  <c:v>1.7702418652412908E-3</c:v>
                </c:pt>
                <c:pt idx="7">
                  <c:v>2.1399648644390393E-3</c:v>
                </c:pt>
                <c:pt idx="8">
                  <c:v>5.924691884685405E-3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F3-4468-8107-A7FC980B6B6A}"/>
            </c:ext>
          </c:extLst>
        </c:ser>
        <c:ser>
          <c:idx val="7"/>
          <c:order val="6"/>
          <c:tx>
            <c:strRef>
              <c:f>Stromaufbr_ET_2018!$B$10</c:f>
              <c:strCache>
                <c:ptCount val="1"/>
                <c:pt idx="0">
                  <c:v>Biogen-fest</c:v>
                </c:pt>
              </c:strCache>
            </c:strRef>
          </c:tx>
          <c:spPr>
            <a:solidFill>
              <a:srgbClr val="1F4C78"/>
            </a:solidFill>
            <a:ln>
              <a:noFill/>
            </a:ln>
            <a:effectLst/>
          </c:spPr>
          <c:invertIfNegative val="0"/>
          <c:cat>
            <c:strRef>
              <c:f>Stromaufbr_ET_2018!$O$3:$W$3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Stromaufbr_ET_2018!$O$10:$W$10</c:f>
              <c:numCache>
                <c:formatCode>0%</c:formatCode>
                <c:ptCount val="9"/>
                <c:pt idx="0">
                  <c:v>0.83494995831660157</c:v>
                </c:pt>
                <c:pt idx="1">
                  <c:v>0.7948749345642977</c:v>
                </c:pt>
                <c:pt idx="2">
                  <c:v>0.65511687493747361</c:v>
                </c:pt>
                <c:pt idx="3">
                  <c:v>0.73406265961316974</c:v>
                </c:pt>
                <c:pt idx="4">
                  <c:v>0.71116790153968745</c:v>
                </c:pt>
                <c:pt idx="5">
                  <c:v>0.80348079715379883</c:v>
                </c:pt>
                <c:pt idx="6">
                  <c:v>0.63092731267923174</c:v>
                </c:pt>
                <c:pt idx="7">
                  <c:v>0.59105418534913556</c:v>
                </c:pt>
                <c:pt idx="8">
                  <c:v>0.51030826110074279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F3-4468-8107-A7FC980B6B6A}"/>
            </c:ext>
          </c:extLst>
        </c:ser>
        <c:ser>
          <c:idx val="8"/>
          <c:order val="7"/>
          <c:tx>
            <c:strRef>
              <c:f>Stromaufbr_ET_2018!$B$11</c:f>
              <c:strCache>
                <c:ptCount val="1"/>
                <c:pt idx="0">
                  <c:v>Biogen-gasformig</c:v>
                </c:pt>
              </c:strCache>
            </c:strRef>
          </c:tx>
          <c:spPr>
            <a:solidFill>
              <a:srgbClr val="7B7B7B"/>
            </a:solidFill>
            <a:ln>
              <a:noFill/>
            </a:ln>
            <a:effectLst/>
          </c:spPr>
          <c:invertIfNegative val="0"/>
          <c:cat>
            <c:strRef>
              <c:f>Stromaufbr_ET_2018!$O$3:$W$3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Stromaufbr_ET_2018!$O$11:$W$11</c:f>
              <c:numCache>
                <c:formatCode>0%</c:formatCode>
                <c:ptCount val="9"/>
                <c:pt idx="0">
                  <c:v>7.9051931091481967E-2</c:v>
                </c:pt>
                <c:pt idx="1">
                  <c:v>1.5467203866600705E-2</c:v>
                </c:pt>
                <c:pt idx="2">
                  <c:v>5.6636189487688456E-2</c:v>
                </c:pt>
                <c:pt idx="3">
                  <c:v>2.8689064487614459E-2</c:v>
                </c:pt>
                <c:pt idx="4">
                  <c:v>3.0420586007062014E-2</c:v>
                </c:pt>
                <c:pt idx="5">
                  <c:v>4.0030475064917845E-2</c:v>
                </c:pt>
                <c:pt idx="6">
                  <c:v>2.0512738937986288E-2</c:v>
                </c:pt>
                <c:pt idx="7">
                  <c:v>2.8127966610863066E-2</c:v>
                </c:pt>
                <c:pt idx="8">
                  <c:v>2.3594643113161666E-2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F3-4468-8107-A7FC980B6B6A}"/>
            </c:ext>
          </c:extLst>
        </c:ser>
        <c:ser>
          <c:idx val="9"/>
          <c:order val="8"/>
          <c:tx>
            <c:strRef>
              <c:f>Stromaufbr_ET_2018!$B$12</c:f>
              <c:strCache>
                <c:ptCount val="1"/>
                <c:pt idx="0">
                  <c:v>Biogen-flüssig</c:v>
                </c:pt>
              </c:strCache>
            </c:strRef>
          </c:tx>
          <c:spPr>
            <a:solidFill>
              <a:srgbClr val="90B76B"/>
            </a:solidFill>
            <a:ln>
              <a:noFill/>
            </a:ln>
            <a:effectLst/>
          </c:spPr>
          <c:invertIfNegative val="0"/>
          <c:cat>
            <c:strRef>
              <c:f>Stromaufbr_ET_2018!$O$3:$W$3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Stromaufbr_ET_2018!$O$12:$W$12</c:f>
              <c:numCache>
                <c:formatCode>0%</c:formatCode>
                <c:ptCount val="9"/>
                <c:pt idx="0">
                  <c:v>8.1456186903266697E-2</c:v>
                </c:pt>
                <c:pt idx="1">
                  <c:v>4.3670465691825769E-2</c:v>
                </c:pt>
                <c:pt idx="2">
                  <c:v>0.17335164958610547</c:v>
                </c:pt>
                <c:pt idx="3">
                  <c:v>7.3646257496941328E-2</c:v>
                </c:pt>
                <c:pt idx="4">
                  <c:v>6.5201125708947247E-2</c:v>
                </c:pt>
                <c:pt idx="5">
                  <c:v>7.2075813480760462E-2</c:v>
                </c:pt>
                <c:pt idx="6">
                  <c:v>7.5070629140480086E-2</c:v>
                </c:pt>
                <c:pt idx="7">
                  <c:v>0.10431806747420083</c:v>
                </c:pt>
                <c:pt idx="8">
                  <c:v>0.33222206031697987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F3-4468-8107-A7FC980B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64258749999999998"/>
          <c:y val="0.80463368055555551"/>
          <c:w val="9.9556712962962965E-2"/>
          <c:h val="6.6592013888888885E-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Stromaufbr_ET_2018!$B$4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rgbClr val="C86431"/>
            </a:solidFill>
            <a:ln>
              <a:noFill/>
            </a:ln>
            <a:effectLst/>
          </c:spPr>
          <c:invertIfNegative val="0"/>
          <c:cat>
            <c:strRef>
              <c:f>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Stromaufbr_ET_2018!$C$4:$K$4</c:f>
              <c:numCache>
                <c:formatCode>_-* #\ ##0_-;\-* #\ ##0_-;_-* "-"??_-;_-@_-</c:formatCode>
                <c:ptCount val="9"/>
                <c:pt idx="0">
                  <c:v>1.6910668574266319</c:v>
                </c:pt>
                <c:pt idx="1">
                  <c:v>1436.0823180735092</c:v>
                </c:pt>
                <c:pt idx="2">
                  <c:v>1809.1018298047641</c:v>
                </c:pt>
                <c:pt idx="3">
                  <c:v>2417.0405554021081</c:v>
                </c:pt>
                <c:pt idx="4">
                  <c:v>1066.4248344052507</c:v>
                </c:pt>
                <c:pt idx="5">
                  <c:v>1071.031617542646</c:v>
                </c:pt>
                <c:pt idx="6">
                  <c:v>1750.4734666069814</c:v>
                </c:pt>
                <c:pt idx="7">
                  <c:v>618.21431272673601</c:v>
                </c:pt>
                <c:pt idx="8">
                  <c:v>285.83513966877547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B-418B-A245-51C1245564D2}"/>
            </c:ext>
          </c:extLst>
        </c:ser>
        <c:ser>
          <c:idx val="2"/>
          <c:order val="1"/>
          <c:tx>
            <c:strRef>
              <c:f>Stromaufbr_ET_2018!$B$5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Stromaufbr_ET_2018!$C$5:$K$5</c:f>
              <c:numCache>
                <c:formatCode>_-* #\ ##0_-;\-* #\ ##0_-;_-* "-"??_-;_-@_-</c:formatCode>
                <c:ptCount val="9"/>
                <c:pt idx="0">
                  <c:v>2.0216776050955225</c:v>
                </c:pt>
                <c:pt idx="1">
                  <c:v>6.7974243789600006E-4</c:v>
                </c:pt>
                <c:pt idx="2">
                  <c:v>3.4909699375360801</c:v>
                </c:pt>
                <c:pt idx="3">
                  <c:v>8.3890105115472027E-2</c:v>
                </c:pt>
                <c:pt idx="4">
                  <c:v>5.9300474400000003E-7</c:v>
                </c:pt>
                <c:pt idx="5">
                  <c:v>0.42308143762442407</c:v>
                </c:pt>
                <c:pt idx="6">
                  <c:v>0</c:v>
                </c:pt>
                <c:pt idx="7">
                  <c:v>2.0000160000000003E-9</c:v>
                </c:pt>
                <c:pt idx="8">
                  <c:v>1.0178269425504004E-2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B-418B-A245-51C1245564D2}"/>
            </c:ext>
          </c:extLst>
        </c:ser>
        <c:ser>
          <c:idx val="3"/>
          <c:order val="2"/>
          <c:tx>
            <c:strRef>
              <c:f>Stromaufbr_ET_2018!$B$6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Stromaufbr_ET_2018!$C$6:$K$6</c:f>
              <c:numCache>
                <c:formatCode>_-* #\ ##0_-;\-* #\ ##0_-;_-* "-"??_-;_-@_-</c:formatCode>
                <c:ptCount val="9"/>
                <c:pt idx="0">
                  <c:v>4.9780794886264156E-2</c:v>
                </c:pt>
                <c:pt idx="1">
                  <c:v>0.11283781027141096</c:v>
                </c:pt>
                <c:pt idx="2">
                  <c:v>0.34085370246990299</c:v>
                </c:pt>
                <c:pt idx="3">
                  <c:v>0.29670537854451989</c:v>
                </c:pt>
                <c:pt idx="4">
                  <c:v>6.9304639894655115E-2</c:v>
                </c:pt>
                <c:pt idx="5">
                  <c:v>0.34247399341260326</c:v>
                </c:pt>
                <c:pt idx="6">
                  <c:v>9.4676203417158697E-2</c:v>
                </c:pt>
                <c:pt idx="7">
                  <c:v>9.4038336047725116E-2</c:v>
                </c:pt>
                <c:pt idx="8">
                  <c:v>3.6981611524970731E-2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0B-418B-A245-51C1245564D2}"/>
            </c:ext>
          </c:extLst>
        </c:ser>
        <c:ser>
          <c:idx val="4"/>
          <c:order val="3"/>
          <c:tx>
            <c:strRef>
              <c:f>Stromaufbr_ET_2018!$B$7</c:f>
              <c:strCache>
                <c:ptCount val="1"/>
                <c:pt idx="0">
                  <c:v>Kohle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strRef>
              <c:f>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Stromaufbr_ET_2018!$C$7:$K$7</c:f>
              <c:numCache>
                <c:formatCode>_-* #\ ##0_-;\-* #\ ##0_-;_-* "-"??_-;_-@_-</c:formatCode>
                <c:ptCount val="9"/>
                <c:pt idx="0">
                  <c:v>4.4614524441882525E-3</c:v>
                </c:pt>
                <c:pt idx="1">
                  <c:v>0.1620860150102745</c:v>
                </c:pt>
                <c:pt idx="2">
                  <c:v>2.7070151079822176</c:v>
                </c:pt>
                <c:pt idx="3">
                  <c:v>19.242646916458149</c:v>
                </c:pt>
                <c:pt idx="4">
                  <c:v>0.12454830693393336</c:v>
                </c:pt>
                <c:pt idx="5">
                  <c:v>9.3788186330231635</c:v>
                </c:pt>
                <c:pt idx="6">
                  <c:v>0.4647024242961364</c:v>
                </c:pt>
                <c:pt idx="7">
                  <c:v>7.3337719460260763E-3</c:v>
                </c:pt>
                <c:pt idx="8">
                  <c:v>2.9663536668279311E-3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0B-418B-A245-51C1245564D2}"/>
            </c:ext>
          </c:extLst>
        </c:ser>
        <c:ser>
          <c:idx val="5"/>
          <c:order val="4"/>
          <c:tx>
            <c:strRef>
              <c:f>Stromaufbr_ET_2018!$B$8</c:f>
              <c:strCache>
                <c:ptCount val="1"/>
                <c:pt idx="0">
                  <c:v>Öl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Stromaufbr_ET_2018!$C$8:$K$8</c:f>
              <c:numCache>
                <c:formatCode>_-* #\ ##0_-;\-* #\ ##0_-;_-* "-"??_-;_-@_-</c:formatCode>
                <c:ptCount val="9"/>
                <c:pt idx="0">
                  <c:v>4.6759977152888261</c:v>
                </c:pt>
                <c:pt idx="1">
                  <c:v>9.3788590342110467</c:v>
                </c:pt>
                <c:pt idx="2">
                  <c:v>51.572076197877735</c:v>
                </c:pt>
                <c:pt idx="3">
                  <c:v>21.991698453161099</c:v>
                </c:pt>
                <c:pt idx="4">
                  <c:v>8.3200721647275682</c:v>
                </c:pt>
                <c:pt idx="5">
                  <c:v>18.812046989949582</c:v>
                </c:pt>
                <c:pt idx="6">
                  <c:v>11.482737623853588</c:v>
                </c:pt>
                <c:pt idx="7">
                  <c:v>4.8606809408430429</c:v>
                </c:pt>
                <c:pt idx="8">
                  <c:v>13.88054143744024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0B-418B-A245-51C1245564D2}"/>
            </c:ext>
          </c:extLst>
        </c:ser>
        <c:ser>
          <c:idx val="6"/>
          <c:order val="5"/>
          <c:tx>
            <c:strRef>
              <c:f>Stromaufbr_ET_2018!$B$9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strRef>
              <c:f>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Stromaufbr_ET_2018!$C$9:$K$9</c:f>
              <c:numCache>
                <c:formatCode>_-* #\ ##0_-;\-* #\ ##0_-;_-* "-"??_-;_-@_-</c:formatCode>
                <c:ptCount val="9"/>
                <c:pt idx="0">
                  <c:v>4.6759977152888261</c:v>
                </c:pt>
                <c:pt idx="1">
                  <c:v>9.3788590342110467</c:v>
                </c:pt>
                <c:pt idx="2">
                  <c:v>51.572076197877735</c:v>
                </c:pt>
                <c:pt idx="3">
                  <c:v>21.991698453161099</c:v>
                </c:pt>
                <c:pt idx="4">
                  <c:v>8.3200721647275682</c:v>
                </c:pt>
                <c:pt idx="5">
                  <c:v>18.812046989949582</c:v>
                </c:pt>
                <c:pt idx="6">
                  <c:v>11.482737623853588</c:v>
                </c:pt>
                <c:pt idx="7">
                  <c:v>4.8606809408430429</c:v>
                </c:pt>
                <c:pt idx="8">
                  <c:v>13.88054143744024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0B-418B-A245-51C1245564D2}"/>
            </c:ext>
          </c:extLst>
        </c:ser>
        <c:ser>
          <c:idx val="7"/>
          <c:order val="6"/>
          <c:tx>
            <c:strRef>
              <c:f>Stromaufbr_ET_2018!$B$10</c:f>
              <c:strCache>
                <c:ptCount val="1"/>
                <c:pt idx="0">
                  <c:v>Biogen-fest</c:v>
                </c:pt>
              </c:strCache>
            </c:strRef>
          </c:tx>
          <c:spPr>
            <a:solidFill>
              <a:srgbClr val="1F4C78"/>
            </a:solidFill>
            <a:ln>
              <a:noFill/>
            </a:ln>
            <a:effectLst/>
          </c:spPr>
          <c:invertIfNegative val="0"/>
          <c:cat>
            <c:strRef>
              <c:f>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Stromaufbr_ET_2018!$C$10:$K$10</c:f>
              <c:numCache>
                <c:formatCode>_-* #\ ##0_-;\-* #\ ##0_-;_-* "-"??_-;_-@_-</c:formatCode>
                <c:ptCount val="9"/>
                <c:pt idx="0">
                  <c:v>2411.6859600000003</c:v>
                </c:pt>
                <c:pt idx="1">
                  <c:v>7922.8411600000009</c:v>
                </c:pt>
                <c:pt idx="2">
                  <c:v>10940.643080000002</c:v>
                </c:pt>
                <c:pt idx="3">
                  <c:v>11130.366820000001</c:v>
                </c:pt>
                <c:pt idx="4">
                  <c:v>3987.2541200000005</c:v>
                </c:pt>
                <c:pt idx="5">
                  <c:v>10649.25186</c:v>
                </c:pt>
                <c:pt idx="6">
                  <c:v>4092.5327400000006</c:v>
                </c:pt>
                <c:pt idx="7">
                  <c:v>1342.5107400000002</c:v>
                </c:pt>
                <c:pt idx="8">
                  <c:v>1195.5651200000002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0B-418B-A245-51C1245564D2}"/>
            </c:ext>
          </c:extLst>
        </c:ser>
        <c:ser>
          <c:idx val="8"/>
          <c:order val="7"/>
          <c:tx>
            <c:strRef>
              <c:f>Stromaufbr_ET_2018!$B$11</c:f>
              <c:strCache>
                <c:ptCount val="1"/>
                <c:pt idx="0">
                  <c:v>Biogen-gasformig</c:v>
                </c:pt>
              </c:strCache>
            </c:strRef>
          </c:tx>
          <c:spPr>
            <a:solidFill>
              <a:srgbClr val="7B7B7B"/>
            </a:solidFill>
            <a:ln>
              <a:noFill/>
            </a:ln>
            <a:effectLst/>
          </c:spPr>
          <c:invertIfNegative val="0"/>
          <c:cat>
            <c:strRef>
              <c:f>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Stromaufbr_ET_2018!$C$11:$K$11</c:f>
              <c:numCache>
                <c:formatCode>_-* #\ ##0_-;\-* #\ ##0_-;_-* "-"??_-;_-@_-</c:formatCode>
                <c:ptCount val="9"/>
                <c:pt idx="0">
                  <c:v>228.33516000000003</c:v>
                </c:pt>
                <c:pt idx="1">
                  <c:v>154.1679</c:v>
                </c:pt>
                <c:pt idx="2">
                  <c:v>945.84090000000015</c:v>
                </c:pt>
                <c:pt idx="3">
                  <c:v>435.00348000000002</c:v>
                </c:pt>
                <c:pt idx="4">
                  <c:v>170.55692000000002</c:v>
                </c:pt>
                <c:pt idx="5">
                  <c:v>530.5598</c:v>
                </c:pt>
                <c:pt idx="6">
                  <c:v>133.05662000000001</c:v>
                </c:pt>
                <c:pt idx="7">
                  <c:v>63.889400000000009</c:v>
                </c:pt>
                <c:pt idx="8">
                  <c:v>55.278220000000005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0B-418B-A245-51C1245564D2}"/>
            </c:ext>
          </c:extLst>
        </c:ser>
        <c:ser>
          <c:idx val="9"/>
          <c:order val="8"/>
          <c:tx>
            <c:strRef>
              <c:f>Stromaufbr_ET_2018!$B$12</c:f>
              <c:strCache>
                <c:ptCount val="1"/>
                <c:pt idx="0">
                  <c:v>Biogen-flüssig</c:v>
                </c:pt>
              </c:strCache>
            </c:strRef>
          </c:tx>
          <c:spPr>
            <a:solidFill>
              <a:srgbClr val="90B76B"/>
            </a:solidFill>
            <a:ln>
              <a:noFill/>
            </a:ln>
            <a:effectLst/>
          </c:spPr>
          <c:invertIfNegative val="0"/>
          <c:cat>
            <c:strRef>
              <c:f>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Stromaufbr_ET_2018!$C$12:$K$12</c:f>
              <c:numCache>
                <c:formatCode>_-* #\ ##0_-;\-* #\ ##0_-;_-* "-"??_-;_-@_-</c:formatCode>
                <c:ptCount val="9"/>
                <c:pt idx="0">
                  <c:v>235.27966000000004</c:v>
                </c:pt>
                <c:pt idx="1">
                  <c:v>435.28126000000003</c:v>
                </c:pt>
                <c:pt idx="2">
                  <c:v>2895.0231600000002</c:v>
                </c:pt>
                <c:pt idx="3">
                  <c:v>1116.6756</c:v>
                </c:pt>
                <c:pt idx="4">
                  <c:v>365.55848000000003</c:v>
                </c:pt>
                <c:pt idx="5">
                  <c:v>955.28542000000004</c:v>
                </c:pt>
                <c:pt idx="6">
                  <c:v>486.94834000000003</c:v>
                </c:pt>
                <c:pt idx="7">
                  <c:v>236.94634000000002</c:v>
                </c:pt>
                <c:pt idx="8">
                  <c:v>778.33956000000012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0B-418B-A245-51C124556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674309195739484E-2"/>
          <c:y val="1.6940151183721087E-2"/>
          <c:w val="0.84940300925925916"/>
          <c:h val="0.9830598488162789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Stromverbrauch 2018 nach</a:t>
            </a:r>
            <a:r>
              <a:rPr lang="de-AT" baseline="0"/>
              <a:t> Sektoren (absolut)</a:t>
            </a:r>
            <a:endParaRPr lang="de-AT"/>
          </a:p>
        </c:rich>
      </c:tx>
      <c:layout>
        <c:manualLayout>
          <c:xMode val="edge"/>
          <c:yMode val="edge"/>
          <c:x val="0.23801252582339644"/>
          <c:y val="3.39066952533449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3389892108648058"/>
          <c:y val="0.16963384665161893"/>
          <c:w val="0.71823055547174675"/>
          <c:h val="0.6417716503378837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Stromverbr_Sektoren_2018!$B$3</c:f>
              <c:strCache>
                <c:ptCount val="1"/>
                <c:pt idx="0">
                  <c:v>Produzierender Bereich Gesamt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Stromverbr_Sektoren_2018!$C$2:$K$2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Stromverbr_Sektoren_2018!$C$3:$K$3</c:f>
              <c:numCache>
                <c:formatCode>_-* #\ ##0_-;\-* #\ ##0_-;_-* "-"??_-;_-@_-</c:formatCode>
                <c:ptCount val="9"/>
                <c:pt idx="0">
                  <c:v>591.25274392772235</c:v>
                </c:pt>
                <c:pt idx="1">
                  <c:v>2422.3010081831271</c:v>
                </c:pt>
                <c:pt idx="2">
                  <c:v>5704.826295339456</c:v>
                </c:pt>
                <c:pt idx="3">
                  <c:v>8566.3489481274773</c:v>
                </c:pt>
                <c:pt idx="4">
                  <c:v>1436.8842905414742</c:v>
                </c:pt>
                <c:pt idx="5">
                  <c:v>5397.7116511102022</c:v>
                </c:pt>
                <c:pt idx="6">
                  <c:v>2385.6044988345921</c:v>
                </c:pt>
                <c:pt idx="7">
                  <c:v>1324.1923069268978</c:v>
                </c:pt>
                <c:pt idx="8">
                  <c:v>843.25670427138061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E-4E3A-98E3-D63C43A6BFAE}"/>
            </c:ext>
          </c:extLst>
        </c:ser>
        <c:ser>
          <c:idx val="2"/>
          <c:order val="1"/>
          <c:tx>
            <c:strRef>
              <c:f>Stromverbr_Sektoren_2018!$B$4</c:f>
              <c:strCache>
                <c:ptCount val="1"/>
                <c:pt idx="0">
                  <c:v>Transport Gesamt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Stromverbr_Sektoren_2018!$C$2:$K$2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Stromverbr_Sektoren_2018!$C$4:$K$4</c:f>
              <c:numCache>
                <c:formatCode>_-* #\ ##0_-;\-* #\ ##0_-;_-* "-"??_-;_-@_-</c:formatCode>
                <c:ptCount val="9"/>
                <c:pt idx="0">
                  <c:v>14.532228429351003</c:v>
                </c:pt>
                <c:pt idx="1">
                  <c:v>371.58050895893666</c:v>
                </c:pt>
                <c:pt idx="2">
                  <c:v>445.1039203840499</c:v>
                </c:pt>
                <c:pt idx="3">
                  <c:v>546.57959047112922</c:v>
                </c:pt>
                <c:pt idx="4">
                  <c:v>268.11374402506243</c:v>
                </c:pt>
                <c:pt idx="5">
                  <c:v>414.12631057131392</c:v>
                </c:pt>
                <c:pt idx="6">
                  <c:v>437.9048027170515</c:v>
                </c:pt>
                <c:pt idx="7">
                  <c:v>131.03702341424491</c:v>
                </c:pt>
                <c:pt idx="8">
                  <c:v>644.3309854174579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E-4E3A-98E3-D63C43A6BFAE}"/>
            </c:ext>
          </c:extLst>
        </c:ser>
        <c:ser>
          <c:idx val="3"/>
          <c:order val="2"/>
          <c:tx>
            <c:strRef>
              <c:f>EEV_nach_Sektoren_2018!#REF!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Stromverbr_Sektoren_2018!$C$2:$K$2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E-4E3A-98E3-D63C43A6BFAE}"/>
            </c:ext>
          </c:extLst>
        </c:ser>
        <c:ser>
          <c:idx val="4"/>
          <c:order val="3"/>
          <c:tx>
            <c:strRef>
              <c:f>Stromverbr_Sektoren_2018!$B$5</c:f>
              <c:strCache>
                <c:ptCount val="1"/>
                <c:pt idx="0">
                  <c:v>Offentliche und Private Dienstleistungen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Stromverbr_Sektoren_2018!$C$2:$K$2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Stromverbr_Sektoren_2018!$C$5:$K$5</c:f>
              <c:numCache>
                <c:formatCode>_-* #\ ##0_-;\-* #\ ##0_-;_-* "-"??_-;_-@_-</c:formatCode>
                <c:ptCount val="9"/>
                <c:pt idx="0">
                  <c:v>276.02115367035293</c:v>
                </c:pt>
                <c:pt idx="1">
                  <c:v>756.2325405211617</c:v>
                </c:pt>
                <c:pt idx="2">
                  <c:v>1988.3383999492107</c:v>
                </c:pt>
                <c:pt idx="3">
                  <c:v>2033.7333404150952</c:v>
                </c:pt>
                <c:pt idx="4">
                  <c:v>578.41910452121499</c:v>
                </c:pt>
                <c:pt idx="5">
                  <c:v>1531.9330671811858</c:v>
                </c:pt>
                <c:pt idx="6">
                  <c:v>1003.0442193925267</c:v>
                </c:pt>
                <c:pt idx="7">
                  <c:v>238.13907975386371</c:v>
                </c:pt>
                <c:pt idx="8">
                  <c:v>3849.04737645872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E-4E3A-98E3-D63C43A6BFAE}"/>
            </c:ext>
          </c:extLst>
        </c:ser>
        <c:ser>
          <c:idx val="5"/>
          <c:order val="4"/>
          <c:tx>
            <c:strRef>
              <c:f>Stromverbr_Sektoren_2018!$B$6</c:f>
              <c:strCache>
                <c:ptCount val="1"/>
                <c:pt idx="0">
                  <c:v>Private Haushalte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Stromverbr_Sektoren_2018!$C$2:$K$2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Stromverbr_Sektoren_2018!$C$6:$K$6</c:f>
              <c:numCache>
                <c:formatCode>_-* #\ ##0_-;\-* #\ ##0_-;_-* "-"??_-;_-@_-</c:formatCode>
                <c:ptCount val="9"/>
                <c:pt idx="0">
                  <c:v>686.97174503166684</c:v>
                </c:pt>
                <c:pt idx="1">
                  <c:v>1324.6889812332968</c:v>
                </c:pt>
                <c:pt idx="2">
                  <c:v>3339.2717384824164</c:v>
                </c:pt>
                <c:pt idx="3">
                  <c:v>2948.0687726877045</c:v>
                </c:pt>
                <c:pt idx="4">
                  <c:v>1155.3485029558578</c:v>
                </c:pt>
                <c:pt idx="5">
                  <c:v>2713.4094502374746</c:v>
                </c:pt>
                <c:pt idx="6">
                  <c:v>1644.8549139277827</c:v>
                </c:pt>
                <c:pt idx="7">
                  <c:v>895.49774376926428</c:v>
                </c:pt>
                <c:pt idx="8">
                  <c:v>3004.6377023048613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E-4E3A-98E3-D63C43A6BFAE}"/>
            </c:ext>
          </c:extLst>
        </c:ser>
        <c:ser>
          <c:idx val="6"/>
          <c:order val="5"/>
          <c:tx>
            <c:strRef>
              <c:f>Stromverbr_Sektoren_2018!$B$7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Stromverbr_Sektoren_2018!$C$2:$K$2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Stromverbr_Sektoren_2018!$C$7:$K$7</c:f>
              <c:numCache>
                <c:formatCode>_-* #\ ##0_-;\-* #\ ##0_-;_-* "-"??_-;_-@_-</c:formatCode>
                <c:ptCount val="9"/>
                <c:pt idx="0">
                  <c:v>53.159765633947373</c:v>
                </c:pt>
                <c:pt idx="1">
                  <c:v>91.75207755758781</c:v>
                </c:pt>
                <c:pt idx="2">
                  <c:v>320.42878199469124</c:v>
                </c:pt>
                <c:pt idx="3">
                  <c:v>259.08712174823415</c:v>
                </c:pt>
                <c:pt idx="4">
                  <c:v>71.769497075386596</c:v>
                </c:pt>
                <c:pt idx="5">
                  <c:v>226.67263050802239</c:v>
                </c:pt>
                <c:pt idx="6">
                  <c:v>72.711761958497476</c:v>
                </c:pt>
                <c:pt idx="7">
                  <c:v>36.909891415728751</c:v>
                </c:pt>
                <c:pt idx="8">
                  <c:v>33.623220936683346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E-4E3A-98E3-D63C43A6B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Stromverbr_Sektoren_2018!$L$2</c:f>
              <c:strCache>
                <c:ptCount val="1"/>
                <c:pt idx="0">
                  <c:v>GWh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000" b="0" i="0" u="none" strike="noStrike" baseline="0">
                <a:effectLst/>
              </a:rPr>
              <a:t>Stromverbrauch 2018 nach Sektoren </a:t>
            </a:r>
            <a:r>
              <a:rPr lang="de-AT" sz="1000" b="0" i="0" kern="1200" spc="0" baseline="0">
                <a:solidFill>
                  <a:srgbClr val="595959"/>
                </a:solidFill>
                <a:effectLst/>
              </a:rPr>
              <a:t>(normalisiert)</a:t>
            </a:r>
            <a:endParaRPr lang="de-AT">
              <a:effectLst/>
            </a:endParaRPr>
          </a:p>
          <a:p>
            <a:pPr>
              <a:defRPr sz="1000"/>
            </a:pPr>
            <a:endParaRPr lang="de-AT"/>
          </a:p>
        </c:rich>
      </c:tx>
      <c:layout>
        <c:manualLayout>
          <c:xMode val="edge"/>
          <c:yMode val="edge"/>
          <c:x val="0.23779560757077267"/>
          <c:y val="3.3864751663917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7624850694444445"/>
          <c:h val="0.6540825387034783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Stromverbr_Sektoren_2018!$N$3</c:f>
              <c:strCache>
                <c:ptCount val="1"/>
                <c:pt idx="0">
                  <c:v>Produzierender Bereich Gesamt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Stromverbr_Sektoren_2018!$O$2:$W$2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Stromverbr_Sektoren_2018!$O$3:$W$3</c:f>
              <c:numCache>
                <c:formatCode>0%</c:formatCode>
                <c:ptCount val="9"/>
                <c:pt idx="0">
                  <c:v>0.36453481968223156</c:v>
                </c:pt>
                <c:pt idx="1">
                  <c:v>0.48772256652464929</c:v>
                </c:pt>
                <c:pt idx="2">
                  <c:v>0.48354307673677993</c:v>
                </c:pt>
                <c:pt idx="3">
                  <c:v>0.59679933822015729</c:v>
                </c:pt>
                <c:pt idx="4">
                  <c:v>0.40930634037238972</c:v>
                </c:pt>
                <c:pt idx="5">
                  <c:v>0.52487249609459341</c:v>
                </c:pt>
                <c:pt idx="6">
                  <c:v>0.43029451277020137</c:v>
                </c:pt>
                <c:pt idx="7">
                  <c:v>0.50430512126394722</c:v>
                </c:pt>
                <c:pt idx="8">
                  <c:v>0.10068861814400766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D-42F0-8E63-AB961CEB6500}"/>
            </c:ext>
          </c:extLst>
        </c:ser>
        <c:ser>
          <c:idx val="2"/>
          <c:order val="1"/>
          <c:tx>
            <c:strRef>
              <c:f>Stromverbr_Sektoren_2018!$N$4</c:f>
              <c:strCache>
                <c:ptCount val="1"/>
                <c:pt idx="0">
                  <c:v>Transport Gesamt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Stromverbr_Sektoren_2018!$O$2:$W$2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Stromverbr_Sektoren_2018!$O$4:$W$4</c:f>
              <c:numCache>
                <c:formatCode>0%</c:formatCode>
                <c:ptCount val="9"/>
                <c:pt idx="0">
                  <c:v>8.959794816143906E-3</c:v>
                </c:pt>
                <c:pt idx="1">
                  <c:v>7.4816547938408445E-2</c:v>
                </c:pt>
                <c:pt idx="2">
                  <c:v>3.7727164332056057E-2</c:v>
                </c:pt>
                <c:pt idx="3">
                  <c:v>3.8079039256172072E-2</c:v>
                </c:pt>
                <c:pt idx="4">
                  <c:v>7.6374037974264022E-2</c:v>
                </c:pt>
                <c:pt idx="5">
                  <c:v>4.0269566879013063E-2</c:v>
                </c:pt>
                <c:pt idx="6">
                  <c:v>7.8985445331325912E-2</c:v>
                </c:pt>
                <c:pt idx="7">
                  <c:v>4.9904112595509566E-2</c:v>
                </c:pt>
                <c:pt idx="8">
                  <c:v>7.6935998516735951E-2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D-42F0-8E63-AB961CEB6500}"/>
            </c:ext>
          </c:extLst>
        </c:ser>
        <c:ser>
          <c:idx val="4"/>
          <c:order val="2"/>
          <c:tx>
            <c:strRef>
              <c:f>Stromverbr_Sektoren_2018!$N$5</c:f>
              <c:strCache>
                <c:ptCount val="1"/>
                <c:pt idx="0">
                  <c:v>Offentliche und Private Dienstleistungen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Stromverbr_Sektoren_2018!$O$2:$W$2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Stromverbr_Sektoren_2018!$O$5:$W$5</c:f>
              <c:numCache>
                <c:formatCode>0%</c:formatCode>
                <c:ptCount val="9"/>
                <c:pt idx="0">
                  <c:v>0.17017988079562102</c:v>
                </c:pt>
                <c:pt idx="1">
                  <c:v>0.15226500517748742</c:v>
                </c:pt>
                <c:pt idx="2">
                  <c:v>0.16853225983248246</c:v>
                </c:pt>
                <c:pt idx="3">
                  <c:v>0.14168588263513462</c:v>
                </c:pt>
                <c:pt idx="4">
                  <c:v>0.16476664713470865</c:v>
                </c:pt>
                <c:pt idx="5">
                  <c:v>0.14896489193820761</c:v>
                </c:pt>
                <c:pt idx="6">
                  <c:v>0.18092035954883565</c:v>
                </c:pt>
                <c:pt idx="7">
                  <c:v>9.0692837335436108E-2</c:v>
                </c:pt>
                <c:pt idx="8">
                  <c:v>0.45959345421548148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BD-42F0-8E63-AB961CEB6500}"/>
            </c:ext>
          </c:extLst>
        </c:ser>
        <c:ser>
          <c:idx val="5"/>
          <c:order val="3"/>
          <c:tx>
            <c:strRef>
              <c:f>Stromverbr_Sektoren_2018!$N$6</c:f>
              <c:strCache>
                <c:ptCount val="1"/>
                <c:pt idx="0">
                  <c:v>Private Haushalte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Stromverbr_Sektoren_2018!$O$2:$W$2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Stromverbr_Sektoren_2018!$O$6:$W$6</c:f>
              <c:numCache>
                <c:formatCode>0%</c:formatCode>
                <c:ptCount val="9"/>
                <c:pt idx="0">
                  <c:v>0.42355003638261313</c:v>
                </c:pt>
                <c:pt idx="1">
                  <c:v>0.26672189277526093</c:v>
                </c:pt>
                <c:pt idx="2">
                  <c:v>0.2830378432039331</c:v>
                </c:pt>
                <c:pt idx="3">
                  <c:v>0.20538569035903245</c:v>
                </c:pt>
                <c:pt idx="4">
                  <c:v>0.32910894127833856</c:v>
                </c:pt>
                <c:pt idx="5">
                  <c:v>0.26385143985597548</c:v>
                </c:pt>
                <c:pt idx="6">
                  <c:v>0.29668456951350708</c:v>
                </c:pt>
                <c:pt idx="7">
                  <c:v>0.34104117347668655</c:v>
                </c:pt>
                <c:pt idx="8">
                  <c:v>0.35876716631605965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BD-42F0-8E63-AB961CEB6500}"/>
            </c:ext>
          </c:extLst>
        </c:ser>
        <c:ser>
          <c:idx val="6"/>
          <c:order val="4"/>
          <c:tx>
            <c:strRef>
              <c:f>Stromverbr_Sektoren_2018!$N$7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Stromverbr_Sektoren_2018!$O$2:$W$2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Stromverbr_Sektoren_2018!$O$7:$W$7</c:f>
              <c:numCache>
                <c:formatCode>0%</c:formatCode>
                <c:ptCount val="9"/>
                <c:pt idx="0">
                  <c:v>3.2775468323390358E-2</c:v>
                </c:pt>
                <c:pt idx="1">
                  <c:v>1.8473987584193878E-2</c:v>
                </c:pt>
                <c:pt idx="2">
                  <c:v>2.7159655894748398E-2</c:v>
                </c:pt>
                <c:pt idx="3">
                  <c:v>1.8050049529503533E-2</c:v>
                </c:pt>
                <c:pt idx="4">
                  <c:v>2.0444033240299048E-2</c:v>
                </c:pt>
                <c:pt idx="5">
                  <c:v>2.2041605232210312E-2</c:v>
                </c:pt>
                <c:pt idx="6">
                  <c:v>1.311511283612979E-2</c:v>
                </c:pt>
                <c:pt idx="7">
                  <c:v>1.4056755328420581E-2</c:v>
                </c:pt>
                <c:pt idx="8">
                  <c:v>4.0147628077152938E-3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BD-42F0-8E63-AB961CEB6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98620497449549394"/>
          <c:y val="0.57379920338665547"/>
          <c:w val="6.004271310413342E-3"/>
          <c:h val="8.1306419847201258E-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Stromverbr_Sektoren_2018!$B$3</c:f>
              <c:strCache>
                <c:ptCount val="1"/>
                <c:pt idx="0">
                  <c:v>Produzierender Bereich Gesamt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Stromverbr_Sektoren_2018!$C$2:$K$2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Stromverbr_Sektoren_2018!$C$3:$K$3</c:f>
              <c:numCache>
                <c:formatCode>_-* #\ ##0_-;\-* #\ ##0_-;_-* "-"??_-;_-@_-</c:formatCode>
                <c:ptCount val="9"/>
                <c:pt idx="0">
                  <c:v>591.25274392772235</c:v>
                </c:pt>
                <c:pt idx="1">
                  <c:v>2422.3010081831271</c:v>
                </c:pt>
                <c:pt idx="2">
                  <c:v>5704.826295339456</c:v>
                </c:pt>
                <c:pt idx="3">
                  <c:v>8566.3489481274773</c:v>
                </c:pt>
                <c:pt idx="4">
                  <c:v>1436.8842905414742</c:v>
                </c:pt>
                <c:pt idx="5">
                  <c:v>5397.7116511102022</c:v>
                </c:pt>
                <c:pt idx="6">
                  <c:v>2385.6044988345921</c:v>
                </c:pt>
                <c:pt idx="7">
                  <c:v>1324.1923069268978</c:v>
                </c:pt>
                <c:pt idx="8">
                  <c:v>843.25670427138061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8-4E31-A1F8-D57B73DDCF98}"/>
            </c:ext>
          </c:extLst>
        </c:ser>
        <c:ser>
          <c:idx val="2"/>
          <c:order val="1"/>
          <c:tx>
            <c:strRef>
              <c:f>Stromverbr_Sektoren_2018!$B$4</c:f>
              <c:strCache>
                <c:ptCount val="1"/>
                <c:pt idx="0">
                  <c:v>Transport Gesamt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Stromverbr_Sektoren_2018!$C$2:$K$2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Stromverbr_Sektoren_2018!$C$4:$K$4</c:f>
              <c:numCache>
                <c:formatCode>_-* #\ ##0_-;\-* #\ ##0_-;_-* "-"??_-;_-@_-</c:formatCode>
                <c:ptCount val="9"/>
                <c:pt idx="0">
                  <c:v>14.532228429351003</c:v>
                </c:pt>
                <c:pt idx="1">
                  <c:v>371.58050895893666</c:v>
                </c:pt>
                <c:pt idx="2">
                  <c:v>445.1039203840499</c:v>
                </c:pt>
                <c:pt idx="3">
                  <c:v>546.57959047112922</c:v>
                </c:pt>
                <c:pt idx="4">
                  <c:v>268.11374402506243</c:v>
                </c:pt>
                <c:pt idx="5">
                  <c:v>414.12631057131392</c:v>
                </c:pt>
                <c:pt idx="6">
                  <c:v>437.9048027170515</c:v>
                </c:pt>
                <c:pt idx="7">
                  <c:v>131.03702341424491</c:v>
                </c:pt>
                <c:pt idx="8">
                  <c:v>644.3309854174579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8-4E31-A1F8-D57B73DDCF98}"/>
            </c:ext>
          </c:extLst>
        </c:ser>
        <c:ser>
          <c:idx val="4"/>
          <c:order val="2"/>
          <c:tx>
            <c:strRef>
              <c:f>Stromverbr_Sektoren_2018!$B$5</c:f>
              <c:strCache>
                <c:ptCount val="1"/>
                <c:pt idx="0">
                  <c:v>Offentliche und Private Dienstleistungen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Stromverbr_Sektoren_2018!$C$2:$K$2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Stromverbr_Sektoren_2018!$C$5:$K$5</c:f>
              <c:numCache>
                <c:formatCode>_-* #\ ##0_-;\-* #\ ##0_-;_-* "-"??_-;_-@_-</c:formatCode>
                <c:ptCount val="9"/>
                <c:pt idx="0">
                  <c:v>276.02115367035293</c:v>
                </c:pt>
                <c:pt idx="1">
                  <c:v>756.2325405211617</c:v>
                </c:pt>
                <c:pt idx="2">
                  <c:v>1988.3383999492107</c:v>
                </c:pt>
                <c:pt idx="3">
                  <c:v>2033.7333404150952</c:v>
                </c:pt>
                <c:pt idx="4">
                  <c:v>578.41910452121499</c:v>
                </c:pt>
                <c:pt idx="5">
                  <c:v>1531.9330671811858</c:v>
                </c:pt>
                <c:pt idx="6">
                  <c:v>1003.0442193925267</c:v>
                </c:pt>
                <c:pt idx="7">
                  <c:v>238.13907975386371</c:v>
                </c:pt>
                <c:pt idx="8">
                  <c:v>3849.04737645872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18-4E31-A1F8-D57B73DDCF98}"/>
            </c:ext>
          </c:extLst>
        </c:ser>
        <c:ser>
          <c:idx val="5"/>
          <c:order val="3"/>
          <c:tx>
            <c:strRef>
              <c:f>Stromverbr_Sektoren_2018!$B$6</c:f>
              <c:strCache>
                <c:ptCount val="1"/>
                <c:pt idx="0">
                  <c:v>Private Haushalte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Stromverbr_Sektoren_2018!$C$2:$K$2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Stromverbr_Sektoren_2018!$C$6:$K$6</c:f>
              <c:numCache>
                <c:formatCode>_-* #\ ##0_-;\-* #\ ##0_-;_-* "-"??_-;_-@_-</c:formatCode>
                <c:ptCount val="9"/>
                <c:pt idx="0">
                  <c:v>686.97174503166684</c:v>
                </c:pt>
                <c:pt idx="1">
                  <c:v>1324.6889812332968</c:v>
                </c:pt>
                <c:pt idx="2">
                  <c:v>3339.2717384824164</c:v>
                </c:pt>
                <c:pt idx="3">
                  <c:v>2948.0687726877045</c:v>
                </c:pt>
                <c:pt idx="4">
                  <c:v>1155.3485029558578</c:v>
                </c:pt>
                <c:pt idx="5">
                  <c:v>2713.4094502374746</c:v>
                </c:pt>
                <c:pt idx="6">
                  <c:v>1644.8549139277827</c:v>
                </c:pt>
                <c:pt idx="7">
                  <c:v>895.49774376926428</c:v>
                </c:pt>
                <c:pt idx="8">
                  <c:v>3004.6377023048613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18-4E31-A1F8-D57B73DDCF98}"/>
            </c:ext>
          </c:extLst>
        </c:ser>
        <c:ser>
          <c:idx val="6"/>
          <c:order val="4"/>
          <c:tx>
            <c:strRef>
              <c:f>Stromverbr_Sektoren_2018!$B$7</c:f>
              <c:strCache>
                <c:ptCount val="1"/>
                <c:pt idx="0">
                  <c:v>Landwirtschaft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Stromverbr_Sektoren_2018!$C$2:$K$2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Stromverbr_Sektoren_2018!$C$7:$K$7</c:f>
              <c:numCache>
                <c:formatCode>_-* #\ ##0_-;\-* #\ ##0_-;_-* "-"??_-;_-@_-</c:formatCode>
                <c:ptCount val="9"/>
                <c:pt idx="0">
                  <c:v>53.159765633947373</c:v>
                </c:pt>
                <c:pt idx="1">
                  <c:v>91.75207755758781</c:v>
                </c:pt>
                <c:pt idx="2">
                  <c:v>320.42878199469124</c:v>
                </c:pt>
                <c:pt idx="3">
                  <c:v>259.08712174823415</c:v>
                </c:pt>
                <c:pt idx="4">
                  <c:v>71.769497075386596</c:v>
                </c:pt>
                <c:pt idx="5">
                  <c:v>226.67263050802239</c:v>
                </c:pt>
                <c:pt idx="6">
                  <c:v>72.711761958497476</c:v>
                </c:pt>
                <c:pt idx="7">
                  <c:v>36.909891415728751</c:v>
                </c:pt>
                <c:pt idx="8">
                  <c:v>33.623220936683346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18-4E31-A1F8-D57B73DDC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081330581476019E-2"/>
          <c:y val="6.3183450910936204E-2"/>
          <c:w val="0.96250782534099388"/>
          <c:h val="0.79992404719024357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Stromverbrauch gesamt 2018 = Bruttoinlandsverbrauch| Elektrische Energie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Plots!$M$263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Plots!$L$282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Plots!$M$282</c:f>
              <c:numCache>
                <c:formatCode>_-* #\ ##0_-;\-* #\ ##0_-;_-* "-"??_-;_-@_-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7-435A-B0C8-C4DD68C6E012}"/>
            </c:ext>
          </c:extLst>
        </c:ser>
        <c:ser>
          <c:idx val="2"/>
          <c:order val="1"/>
          <c:tx>
            <c:strRef>
              <c:f>Plots!$N$263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Plots!$L$282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Plots!$N$282</c:f>
              <c:numCache>
                <c:formatCode>_-* #\ ##0_-;\-* #\ ##0_-;_-* "-"??_-;_-@_-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7-435A-B0C8-C4DD68C6E012}"/>
            </c:ext>
          </c:extLst>
        </c:ser>
        <c:ser>
          <c:idx val="3"/>
          <c:order val="2"/>
          <c:tx>
            <c:strRef>
              <c:f>Plots!$O$263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Plots!$L$282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Plots!$O$282</c:f>
              <c:numCache>
                <c:formatCode>_-* #\ ##0_-;\-* #\ ##0_-;_-* "-"??_-;_-@_-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7-435A-B0C8-C4DD68C6E012}"/>
            </c:ext>
          </c:extLst>
        </c:ser>
        <c:ser>
          <c:idx val="4"/>
          <c:order val="3"/>
          <c:tx>
            <c:strRef>
              <c:f>Plots!$P$263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Plots!$L$282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Plots!$P$282</c:f>
              <c:numCache>
                <c:formatCode>_-* #\ ##0_-;\-* #\ ##0_-;_-* "-"??_-;_-@_-</c:formatCode>
                <c:ptCount val="1"/>
                <c:pt idx="0">
                  <c:v>11335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7-435A-B0C8-C4DD68C6E012}"/>
            </c:ext>
          </c:extLst>
        </c:ser>
        <c:ser>
          <c:idx val="5"/>
          <c:order val="4"/>
          <c:tx>
            <c:strRef>
              <c:f>Plots!$Q$263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Plots!$L$282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Plots!$Q$282</c:f>
              <c:numCache>
                <c:formatCode>_-* #\ ##0_-;\-* #\ ##0_-;_-* "-"??_-;_-@_-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7-435A-B0C8-C4DD68C6E012}"/>
            </c:ext>
          </c:extLst>
        </c:ser>
        <c:ser>
          <c:idx val="6"/>
          <c:order val="5"/>
          <c:tx>
            <c:strRef>
              <c:f>Plots!$R$263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Plots!$L$282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Plots!$R$282</c:f>
              <c:numCache>
                <c:formatCode>_-* #\ ##0_-;\-* #\ ##0_-;_-* "-"??_-;_-@_-</c:formatCode>
                <c:ptCount val="1"/>
                <c:pt idx="0">
                  <c:v>11690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F7-435A-B0C8-C4DD68C6E012}"/>
            </c:ext>
          </c:extLst>
        </c:ser>
        <c:ser>
          <c:idx val="7"/>
          <c:order val="6"/>
          <c:tx>
            <c:strRef>
              <c:f>Plots!$S$263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Plots!$L$282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Plots!$S$282</c:f>
              <c:numCache>
                <c:formatCode>_-* #\ ##0_-;\-* #\ ##0_-;_-* "-"??_-;_-@_-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F7-435A-B0C8-C4DD68C6E012}"/>
            </c:ext>
          </c:extLst>
        </c:ser>
        <c:ser>
          <c:idx val="8"/>
          <c:order val="7"/>
          <c:tx>
            <c:strRef>
              <c:f>Plots!$T$263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Plots!$L$282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Plots!$T$282</c:f>
              <c:numCache>
                <c:formatCode>_-* #\ ##0_-;\-* #\ ##0_-;_-* "-"??_-;_-@_-</c:formatCode>
                <c:ptCount val="1"/>
                <c:pt idx="0">
                  <c:v>4152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F7-435A-B0C8-C4DD68C6E012}"/>
            </c:ext>
          </c:extLst>
        </c:ser>
        <c:ser>
          <c:idx val="9"/>
          <c:order val="8"/>
          <c:tx>
            <c:strRef>
              <c:f>Plots!$U$263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Plots!$L$282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Plots!$U$282</c:f>
              <c:numCache>
                <c:formatCode>_-* #\ ##0_-;\-* #\ ##0_-;_-* "-"??_-;_-@_-</c:formatCode>
                <c:ptCount val="1"/>
                <c:pt idx="0">
                  <c:v>13154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F7-435A-B0C8-C4DD68C6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Plots!$O$262</c:f>
              <c:strCache>
                <c:ptCount val="1"/>
                <c:pt idx="0">
                  <c:v>GWh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EEV private Haushalte 2018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Plots!$M$291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Plots!$L$310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Plots!$M$310</c:f>
              <c:numCache>
                <c:formatCode>_-* #\ ##0_-;\-* #\ ##0_-;_-* "-"??_-;_-@_-</c:formatCode>
                <c:ptCount val="1"/>
                <c:pt idx="0">
                  <c:v>11.295729862640032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7-435A-B0C8-C4DD68C6E012}"/>
            </c:ext>
          </c:extLst>
        </c:ser>
        <c:ser>
          <c:idx val="2"/>
          <c:order val="1"/>
          <c:tx>
            <c:strRef>
              <c:f>Plots!$N$291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Plots!$L$310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Plots!$N$310</c:f>
              <c:numCache>
                <c:formatCode>_-* #\ ##0_-;\-* #\ ##0_-;_-* "-"??_-;_-@_-</c:formatCode>
                <c:ptCount val="1"/>
                <c:pt idx="0">
                  <c:v>19.850960038062034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7-435A-B0C8-C4DD68C6E012}"/>
            </c:ext>
          </c:extLst>
        </c:ser>
        <c:ser>
          <c:idx val="3"/>
          <c:order val="2"/>
          <c:tx>
            <c:strRef>
              <c:f>Plots!$O$291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Plots!$L$310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Plots!$O$310</c:f>
              <c:numCache>
                <c:formatCode>_-* #\ ##0_-;\-* #\ ##0_-;_-* "-"??_-;_-@_-</c:formatCode>
                <c:ptCount val="1"/>
                <c:pt idx="0">
                  <c:v>57.731022909539092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7-435A-B0C8-C4DD68C6E012}"/>
            </c:ext>
          </c:extLst>
        </c:ser>
        <c:ser>
          <c:idx val="4"/>
          <c:order val="3"/>
          <c:tx>
            <c:strRef>
              <c:f>Plots!$P$291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Plots!$L$310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Plots!$P$310</c:f>
              <c:numCache>
                <c:formatCode>_-* #\ ##0_-;\-* #\ ##0_-;_-* "-"??_-;_-@_-</c:formatCode>
                <c:ptCount val="1"/>
                <c:pt idx="0">
                  <c:v>47.919853197434939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7-435A-B0C8-C4DD68C6E012}"/>
            </c:ext>
          </c:extLst>
        </c:ser>
        <c:ser>
          <c:idx val="5"/>
          <c:order val="4"/>
          <c:tx>
            <c:strRef>
              <c:f>Plots!$Q$291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Plots!$L$310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Plots!$Q$310</c:f>
              <c:numCache>
                <c:formatCode>_-* #\ ##0_-;\-* #\ ##0_-;_-* "-"??_-;_-@_-</c:formatCode>
                <c:ptCount val="1"/>
                <c:pt idx="0">
                  <c:v>16.688709174193114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7-435A-B0C8-C4DD68C6E012}"/>
            </c:ext>
          </c:extLst>
        </c:ser>
        <c:ser>
          <c:idx val="6"/>
          <c:order val="5"/>
          <c:tx>
            <c:strRef>
              <c:f>Plots!$R$291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Plots!$L$310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Plots!$R$310</c:f>
              <c:numCache>
                <c:formatCode>_-* #\ ##0_-;\-* #\ ##0_-;_-* "-"??_-;_-@_-</c:formatCode>
                <c:ptCount val="1"/>
                <c:pt idx="0">
                  <c:v>41.359912297419868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F7-435A-B0C8-C4DD68C6E012}"/>
            </c:ext>
          </c:extLst>
        </c:ser>
        <c:ser>
          <c:idx val="7"/>
          <c:order val="6"/>
          <c:tx>
            <c:strRef>
              <c:f>Plots!$S$291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Plots!$L$310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Plots!$S$310</c:f>
              <c:numCache>
                <c:formatCode>_-* #\ ##0_-;\-* #\ ##0_-;_-* "-"??_-;_-@_-</c:formatCode>
                <c:ptCount val="1"/>
                <c:pt idx="0">
                  <c:v>23.147160320013981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F7-435A-B0C8-C4DD68C6E012}"/>
            </c:ext>
          </c:extLst>
        </c:ser>
        <c:ser>
          <c:idx val="8"/>
          <c:order val="7"/>
          <c:tx>
            <c:strRef>
              <c:f>Plots!$T$291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Plots!$L$310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Plots!$T$310</c:f>
              <c:numCache>
                <c:formatCode>_-* #\ ##0_-;\-* #\ ##0_-;_-* "-"??_-;_-@_-</c:formatCode>
                <c:ptCount val="1"/>
                <c:pt idx="0">
                  <c:v>11.855916086366452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F7-435A-B0C8-C4DD68C6E012}"/>
            </c:ext>
          </c:extLst>
        </c:ser>
        <c:ser>
          <c:idx val="9"/>
          <c:order val="8"/>
          <c:tx>
            <c:strRef>
              <c:f>Plots!$U$291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Plots!$L$310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Plots!$U$310</c:f>
              <c:numCache>
                <c:formatCode>_-* #\ ##0_-;\-* #\ ##0_-;_-* "-"??_-;_-@_-</c:formatCode>
                <c:ptCount val="1"/>
                <c:pt idx="0">
                  <c:v>42.26180797993343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F7-435A-B0C8-C4DD68C6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Plots!$O$290</c:f>
              <c:strCache>
                <c:ptCount val="1"/>
                <c:pt idx="0">
                  <c:v>PJ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EEV private Haushalte pro Haushalt 2018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Plots!$M$313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Plots!$L$332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Plots!$M$332</c:f>
              <c:numCache>
                <c:formatCode>0.0000</c:formatCode>
                <c:ptCount val="1"/>
                <c:pt idx="0">
                  <c:v>9.0583238673937708E-2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7-435A-B0C8-C4DD68C6E012}"/>
            </c:ext>
          </c:extLst>
        </c:ser>
        <c:ser>
          <c:idx val="2"/>
          <c:order val="1"/>
          <c:tx>
            <c:strRef>
              <c:f>Plots!$N$313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Plots!$L$332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Plots!$N$332</c:f>
              <c:numCache>
                <c:formatCode>0.0000</c:formatCode>
                <c:ptCount val="1"/>
                <c:pt idx="0">
                  <c:v>7.8679984296718339E-2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7-435A-B0C8-C4DD68C6E012}"/>
            </c:ext>
          </c:extLst>
        </c:ser>
        <c:ser>
          <c:idx val="3"/>
          <c:order val="2"/>
          <c:tx>
            <c:strRef>
              <c:f>Plots!$O$313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Plots!$L$332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Plots!$O$332</c:f>
              <c:numCache>
                <c:formatCode>0.0000</c:formatCode>
                <c:ptCount val="1"/>
                <c:pt idx="0">
                  <c:v>7.9915590960048577E-2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7-435A-B0C8-C4DD68C6E012}"/>
            </c:ext>
          </c:extLst>
        </c:ser>
        <c:ser>
          <c:idx val="4"/>
          <c:order val="3"/>
          <c:tx>
            <c:strRef>
              <c:f>Plots!$P$313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Plots!$L$332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Plots!$P$332</c:f>
              <c:numCache>
                <c:formatCode>0.0000</c:formatCode>
                <c:ptCount val="1"/>
                <c:pt idx="0">
                  <c:v>7.583455166550869E-2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7-435A-B0C8-C4DD68C6E012}"/>
            </c:ext>
          </c:extLst>
        </c:ser>
        <c:ser>
          <c:idx val="5"/>
          <c:order val="4"/>
          <c:tx>
            <c:strRef>
              <c:f>Plots!$Q$313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Plots!$L$332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Plots!$Q$332</c:f>
              <c:numCache>
                <c:formatCode>0.0000</c:formatCode>
                <c:ptCount val="1"/>
                <c:pt idx="0">
                  <c:v>6.9768851062680257E-2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7-435A-B0C8-C4DD68C6E012}"/>
            </c:ext>
          </c:extLst>
        </c:ser>
        <c:ser>
          <c:idx val="6"/>
          <c:order val="5"/>
          <c:tx>
            <c:strRef>
              <c:f>Plots!$R$313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Plots!$L$332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Plots!$R$332</c:f>
              <c:numCache>
                <c:formatCode>0.0000</c:formatCode>
                <c:ptCount val="1"/>
                <c:pt idx="0">
                  <c:v>7.5987345760462732E-2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F7-435A-B0C8-C4DD68C6E012}"/>
            </c:ext>
          </c:extLst>
        </c:ser>
        <c:ser>
          <c:idx val="7"/>
          <c:order val="6"/>
          <c:tx>
            <c:strRef>
              <c:f>Plots!$S$313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Plots!$L$332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Plots!$S$332</c:f>
              <c:numCache>
                <c:formatCode>0.0000</c:formatCode>
                <c:ptCount val="1"/>
                <c:pt idx="0">
                  <c:v>7.1222031753889165E-2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F7-435A-B0C8-C4DD68C6E012}"/>
            </c:ext>
          </c:extLst>
        </c:ser>
        <c:ser>
          <c:idx val="8"/>
          <c:order val="7"/>
          <c:tx>
            <c:strRef>
              <c:f>Plots!$T$313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Plots!$L$332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Plots!$T$332</c:f>
              <c:numCache>
                <c:formatCode>0.0000</c:formatCode>
                <c:ptCount val="1"/>
                <c:pt idx="0">
                  <c:v>7.1078633611309672E-2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F7-435A-B0C8-C4DD68C6E012}"/>
            </c:ext>
          </c:extLst>
        </c:ser>
        <c:ser>
          <c:idx val="9"/>
          <c:order val="8"/>
          <c:tx>
            <c:strRef>
              <c:f>Plots!$U$313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Plots!$L$332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Plots!$U$332</c:f>
              <c:numCache>
                <c:formatCode>0.0000</c:formatCode>
                <c:ptCount val="1"/>
                <c:pt idx="0">
                  <c:v>4.6467078592560121E-2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F7-435A-B0C8-C4DD68C6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Plots!$O$312</c:f>
              <c:strCache>
                <c:ptCount val="1"/>
                <c:pt idx="0">
                  <c:v>TJ/Haushalt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Plots!$L$334</c:f>
          <c:strCache>
            <c:ptCount val="1"/>
            <c:pt idx="0">
              <c:v>EEV pro Haushalt 2004-2018</c:v>
            </c:pt>
          </c:strCache>
        </c:strRef>
      </c:tx>
      <c:layout>
        <c:manualLayout>
          <c:xMode val="edge"/>
          <c:yMode val="edge"/>
          <c:x val="6.7928472222222216E-2"/>
          <c:y val="3.2425925925925951E-3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63575087489063864"/>
          <c:h val="0.64426545575002159"/>
        </c:manualLayout>
      </c:layout>
      <c:lineChart>
        <c:grouping val="standard"/>
        <c:varyColors val="0"/>
        <c:ser>
          <c:idx val="3"/>
          <c:order val="0"/>
          <c:tx>
            <c:strRef>
              <c:f>Plots!$M$335</c:f>
              <c:strCache>
                <c:ptCount val="1"/>
                <c:pt idx="0">
                  <c:v>Bgd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Plots!$L$336:$L$354</c15:sqref>
                  </c15:fullRef>
                </c:ext>
              </c:extLst>
              <c:f>Plots!$L$340:$L$354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Plots!$M$336:$M$354</c15:sqref>
                  </c15:fullRef>
                </c:ext>
              </c:extLst>
              <c:f>Plots!$M$340:$M$354</c:f>
              <c:numCache>
                <c:formatCode>_-* #\ ##0_-;\-* #\ ##0_-;_-* "-"??_-;_-@_-</c:formatCode>
                <c:ptCount val="15"/>
                <c:pt idx="0" formatCode="0.0000">
                  <c:v>9.6490997052381303E-2</c:v>
                </c:pt>
                <c:pt idx="1" formatCode="0.0000">
                  <c:v>9.6055719560715083E-2</c:v>
                </c:pt>
                <c:pt idx="2" formatCode="0.0000">
                  <c:v>9.9175264959994569E-2</c:v>
                </c:pt>
                <c:pt idx="3" formatCode="0.0000">
                  <c:v>9.497636982543016E-2</c:v>
                </c:pt>
                <c:pt idx="4" formatCode="0.0000">
                  <c:v>9.1742077033795694E-2</c:v>
                </c:pt>
                <c:pt idx="5" formatCode="0.0000">
                  <c:v>9.147147821593242E-2</c:v>
                </c:pt>
                <c:pt idx="6" formatCode="0.0000">
                  <c:v>9.9840310470552973E-2</c:v>
                </c:pt>
                <c:pt idx="7" formatCode="0.0000">
                  <c:v>9.8937131409756365E-2</c:v>
                </c:pt>
                <c:pt idx="8" formatCode="0.0000">
                  <c:v>9.5769318246267984E-2</c:v>
                </c:pt>
                <c:pt idx="9" formatCode="0.0000">
                  <c:v>9.3189515920343538E-2</c:v>
                </c:pt>
                <c:pt idx="10" formatCode="0.0000">
                  <c:v>8.22884320149668E-2</c:v>
                </c:pt>
                <c:pt idx="11" formatCode="0.0000">
                  <c:v>9.5611218176811563E-2</c:v>
                </c:pt>
                <c:pt idx="12" formatCode="0.0000">
                  <c:v>9.6788026635805102E-2</c:v>
                </c:pt>
                <c:pt idx="13" formatCode="0.0000">
                  <c:v>9.5711746439744005E-2</c:v>
                </c:pt>
                <c:pt idx="14" formatCode="0.0000">
                  <c:v>9.0583238673937708E-2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6-47EF-891B-3D40C324D97F}"/>
            </c:ext>
          </c:extLst>
        </c:ser>
        <c:ser>
          <c:idx val="4"/>
          <c:order val="1"/>
          <c:tx>
            <c:strRef>
              <c:f>Plots!$N$335</c:f>
              <c:strCache>
                <c:ptCount val="1"/>
                <c:pt idx="0">
                  <c:v>Ktn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Plots!$L$336:$L$354</c15:sqref>
                  </c15:fullRef>
                </c:ext>
              </c:extLst>
              <c:f>Plots!$L$340:$L$354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Plots!$N$336:$N$354</c15:sqref>
                  </c15:fullRef>
                </c:ext>
              </c:extLst>
              <c:f>Plots!$N$340:$N$354</c:f>
              <c:numCache>
                <c:formatCode>_-* #\ ##0_-;\-* #\ ##0_-;_-* "-"??_-;_-@_-</c:formatCode>
                <c:ptCount val="15"/>
                <c:pt idx="0" formatCode="0.0000">
                  <c:v>8.6037110532306435E-2</c:v>
                </c:pt>
                <c:pt idx="1" formatCode="0.0000">
                  <c:v>8.7194605701596692E-2</c:v>
                </c:pt>
                <c:pt idx="2" formatCode="0.0000">
                  <c:v>8.6236399290918947E-2</c:v>
                </c:pt>
                <c:pt idx="3" formatCode="0.0000">
                  <c:v>7.9524752179675057E-2</c:v>
                </c:pt>
                <c:pt idx="4" formatCode="0.0000">
                  <c:v>8.1966172680543709E-2</c:v>
                </c:pt>
                <c:pt idx="5" formatCode="0.0000">
                  <c:v>8.3710337203065976E-2</c:v>
                </c:pt>
                <c:pt idx="6" formatCode="0.0000">
                  <c:v>8.8554025139684731E-2</c:v>
                </c:pt>
                <c:pt idx="7" formatCode="0.0000">
                  <c:v>8.2782299379354732E-2</c:v>
                </c:pt>
                <c:pt idx="8" formatCode="0.0000">
                  <c:v>8.2143622642262562E-2</c:v>
                </c:pt>
                <c:pt idx="9" formatCode="0.0000">
                  <c:v>8.7807923329288551E-2</c:v>
                </c:pt>
                <c:pt idx="10" formatCode="0.0000">
                  <c:v>7.7622540412426722E-2</c:v>
                </c:pt>
                <c:pt idx="11" formatCode="0.0000">
                  <c:v>8.0694589977555131E-2</c:v>
                </c:pt>
                <c:pt idx="12" formatCode="0.0000">
                  <c:v>7.6775796900106122E-2</c:v>
                </c:pt>
                <c:pt idx="13" formatCode="0.0000">
                  <c:v>8.1971282138128015E-2</c:v>
                </c:pt>
                <c:pt idx="14" formatCode="0.0000">
                  <c:v>7.8679984296718339E-2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6-47EF-891B-3D40C324D97F}"/>
            </c:ext>
          </c:extLst>
        </c:ser>
        <c:ser>
          <c:idx val="5"/>
          <c:order val="2"/>
          <c:tx>
            <c:strRef>
              <c:f>Plots!$O$335</c:f>
              <c:strCache>
                <c:ptCount val="1"/>
                <c:pt idx="0">
                  <c:v>Noe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Plots!$L$336:$L$354</c15:sqref>
                  </c15:fullRef>
                </c:ext>
              </c:extLst>
              <c:f>Plots!$L$340:$L$354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Plots!$O$336:$O$354</c15:sqref>
                  </c15:fullRef>
                </c:ext>
              </c:extLst>
              <c:f>Plots!$O$340:$O$354</c:f>
              <c:numCache>
                <c:formatCode>_-* #\ ##0_-;\-* #\ ##0_-;_-* "-"??_-;_-@_-</c:formatCode>
                <c:ptCount val="15"/>
                <c:pt idx="0" formatCode="0.0000">
                  <c:v>8.9314441486495894E-2</c:v>
                </c:pt>
                <c:pt idx="1" formatCode="0.0000">
                  <c:v>9.4481916330439716E-2</c:v>
                </c:pt>
                <c:pt idx="2" formatCode="0.0000">
                  <c:v>9.2672376826368558E-2</c:v>
                </c:pt>
                <c:pt idx="3" formatCode="0.0000">
                  <c:v>8.6057696147145132E-2</c:v>
                </c:pt>
                <c:pt idx="4" formatCode="0.0000">
                  <c:v>8.704643353540284E-2</c:v>
                </c:pt>
                <c:pt idx="5" formatCode="0.0000">
                  <c:v>9.021703973905694E-2</c:v>
                </c:pt>
                <c:pt idx="6" formatCode="0.0000">
                  <c:v>9.8865674936984463E-2</c:v>
                </c:pt>
                <c:pt idx="7" formatCode="0.0000">
                  <c:v>9.0147193074936696E-2</c:v>
                </c:pt>
                <c:pt idx="8" formatCode="0.0000">
                  <c:v>9.0374908583761265E-2</c:v>
                </c:pt>
                <c:pt idx="9" formatCode="0.0000">
                  <c:v>9.1299651204389626E-2</c:v>
                </c:pt>
                <c:pt idx="10" formatCode="0.0000">
                  <c:v>7.9412501306399569E-2</c:v>
                </c:pt>
                <c:pt idx="11" formatCode="0.0000">
                  <c:v>8.6004436964759512E-2</c:v>
                </c:pt>
                <c:pt idx="12" formatCode="0.0000">
                  <c:v>8.9562468817448115E-2</c:v>
                </c:pt>
                <c:pt idx="13" formatCode="0.0000">
                  <c:v>8.7064043291650503E-2</c:v>
                </c:pt>
                <c:pt idx="14" formatCode="0.0000">
                  <c:v>7.9915590960048577E-2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6-47EF-891B-3D40C324D97F}"/>
            </c:ext>
          </c:extLst>
        </c:ser>
        <c:ser>
          <c:idx val="6"/>
          <c:order val="3"/>
          <c:tx>
            <c:strRef>
              <c:f>Plots!$P$335</c:f>
              <c:strCache>
                <c:ptCount val="1"/>
                <c:pt idx="0">
                  <c:v>Ooe</c:v>
                </c:pt>
              </c:strCache>
            </c:strRef>
          </c:tx>
          <c:spPr>
            <a:ln w="12700" cap="rnd">
              <a:solidFill>
                <a:srgbClr val="BF8F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Plots!$L$336:$L$354</c15:sqref>
                  </c15:fullRef>
                </c:ext>
              </c:extLst>
              <c:f>Plots!$L$340:$L$354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Plots!$P$336:$P$354</c15:sqref>
                  </c15:fullRef>
                </c:ext>
              </c:extLst>
              <c:f>Plots!$P$340:$P$354</c:f>
              <c:numCache>
                <c:formatCode>_-* #\ ##0_-;\-* #\ ##0_-;_-* "-"??_-;_-@_-</c:formatCode>
                <c:ptCount val="15"/>
                <c:pt idx="0" formatCode="0.0000">
                  <c:v>8.4163958232680816E-2</c:v>
                </c:pt>
                <c:pt idx="1" formatCode="0.0000">
                  <c:v>8.7161649726261461E-2</c:v>
                </c:pt>
                <c:pt idx="2" formatCode="0.0000">
                  <c:v>8.5177301162640051E-2</c:v>
                </c:pt>
                <c:pt idx="3" formatCode="0.0000">
                  <c:v>8.2159679675619046E-2</c:v>
                </c:pt>
                <c:pt idx="4" formatCode="0.0000">
                  <c:v>8.3497054939970936E-2</c:v>
                </c:pt>
                <c:pt idx="5" formatCode="0.0000">
                  <c:v>8.010847831204318E-2</c:v>
                </c:pt>
                <c:pt idx="6" formatCode="0.0000">
                  <c:v>8.6615198362467921E-2</c:v>
                </c:pt>
                <c:pt idx="7" formatCode="0.0000">
                  <c:v>8.0913147393045573E-2</c:v>
                </c:pt>
                <c:pt idx="8" formatCode="0.0000">
                  <c:v>8.3258179328267887E-2</c:v>
                </c:pt>
                <c:pt idx="9" formatCode="0.0000">
                  <c:v>8.4378695900083442E-2</c:v>
                </c:pt>
                <c:pt idx="10" formatCode="0.0000">
                  <c:v>7.3344385589800359E-2</c:v>
                </c:pt>
                <c:pt idx="11" formatCode="0.0000">
                  <c:v>7.7148188929358777E-2</c:v>
                </c:pt>
                <c:pt idx="12" formatCode="0.0000">
                  <c:v>8.1458176979323477E-2</c:v>
                </c:pt>
                <c:pt idx="13" formatCode="0.0000">
                  <c:v>8.2355941909853736E-2</c:v>
                </c:pt>
                <c:pt idx="14" formatCode="0.0000">
                  <c:v>7.583455166550869E-2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6-47EF-891B-3D40C324D97F}"/>
            </c:ext>
          </c:extLst>
        </c:ser>
        <c:ser>
          <c:idx val="7"/>
          <c:order val="4"/>
          <c:tx>
            <c:strRef>
              <c:f>Plots!$Q$335</c:f>
              <c:strCache>
                <c:ptCount val="1"/>
                <c:pt idx="0">
                  <c:v>Sbg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Plots!$L$336:$L$354</c15:sqref>
                  </c15:fullRef>
                </c:ext>
              </c:extLst>
              <c:f>Plots!$L$340:$L$354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Plots!$Q$336:$Q$354</c15:sqref>
                  </c15:fullRef>
                </c:ext>
              </c:extLst>
              <c:f>Plots!$Q$340:$Q$354</c:f>
              <c:numCache>
                <c:formatCode>_-* #\ ##0_-;\-* #\ ##0_-;_-* "-"??_-;_-@_-</c:formatCode>
                <c:ptCount val="15"/>
                <c:pt idx="0" formatCode="0.0000">
                  <c:v>7.8217296891416654E-2</c:v>
                </c:pt>
                <c:pt idx="1" formatCode="0.0000">
                  <c:v>7.962891001281458E-2</c:v>
                </c:pt>
                <c:pt idx="2" formatCode="0.0000">
                  <c:v>7.6776324818074643E-2</c:v>
                </c:pt>
                <c:pt idx="3" formatCode="0.0000">
                  <c:v>7.328375867718849E-2</c:v>
                </c:pt>
                <c:pt idx="4" formatCode="0.0000">
                  <c:v>7.4957591622259082E-2</c:v>
                </c:pt>
                <c:pt idx="5" formatCode="0.0000">
                  <c:v>7.531135760098577E-2</c:v>
                </c:pt>
                <c:pt idx="6" formatCode="0.0000">
                  <c:v>8.1594427081680715E-2</c:v>
                </c:pt>
                <c:pt idx="7" formatCode="0.0000">
                  <c:v>7.5081749409706897E-2</c:v>
                </c:pt>
                <c:pt idx="8" formatCode="0.0000">
                  <c:v>7.9666876952561985E-2</c:v>
                </c:pt>
                <c:pt idx="9" formatCode="0.0000">
                  <c:v>8.1885355209438626E-2</c:v>
                </c:pt>
                <c:pt idx="10" formatCode="0.0000">
                  <c:v>7.1154570192211775E-2</c:v>
                </c:pt>
                <c:pt idx="11" formatCode="0.0000">
                  <c:v>7.8269104941444526E-2</c:v>
                </c:pt>
                <c:pt idx="12" formatCode="0.0000">
                  <c:v>7.8873750980186494E-2</c:v>
                </c:pt>
                <c:pt idx="13" formatCode="0.0000">
                  <c:v>7.7016340271795283E-2</c:v>
                </c:pt>
                <c:pt idx="14" formatCode="0.0000">
                  <c:v>6.9768851062680257E-2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6-47EF-891B-3D40C324D97F}"/>
            </c:ext>
          </c:extLst>
        </c:ser>
        <c:ser>
          <c:idx val="8"/>
          <c:order val="5"/>
          <c:tx>
            <c:strRef>
              <c:f>Plots!$R$335</c:f>
              <c:strCache>
                <c:ptCount val="1"/>
                <c:pt idx="0">
                  <c:v>Stk</c:v>
                </c:pt>
              </c:strCache>
            </c:strRef>
          </c:tx>
          <c:spPr>
            <a:ln w="12700" cap="rnd">
              <a:solidFill>
                <a:srgbClr val="54823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Plots!$L$336:$L$354</c15:sqref>
                  </c15:fullRef>
                </c:ext>
              </c:extLst>
              <c:f>Plots!$L$340:$L$354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Plots!$R$336:$R$354</c15:sqref>
                  </c15:fullRef>
                </c:ext>
              </c:extLst>
              <c:f>Plots!$R$340:$R$354</c:f>
              <c:numCache>
                <c:formatCode>_-* #\ ##0_-;\-* #\ ##0_-;_-* "-"??_-;_-@_-</c:formatCode>
                <c:ptCount val="15"/>
                <c:pt idx="0" formatCode="0.0000">
                  <c:v>8.111491966083538E-2</c:v>
                </c:pt>
                <c:pt idx="1" formatCode="0.0000">
                  <c:v>8.4379221271405125E-2</c:v>
                </c:pt>
                <c:pt idx="2" formatCode="0.0000">
                  <c:v>8.3472578179393839E-2</c:v>
                </c:pt>
                <c:pt idx="3" formatCode="0.0000">
                  <c:v>8.0390277802797963E-2</c:v>
                </c:pt>
                <c:pt idx="4" formatCode="0.0000">
                  <c:v>8.1229877276746063E-2</c:v>
                </c:pt>
                <c:pt idx="5" formatCode="0.0000">
                  <c:v>8.1885396524392487E-2</c:v>
                </c:pt>
                <c:pt idx="6" formatCode="0.0000">
                  <c:v>8.822180446366594E-2</c:v>
                </c:pt>
                <c:pt idx="7" formatCode="0.0000">
                  <c:v>8.2783627259342241E-2</c:v>
                </c:pt>
                <c:pt idx="8" formatCode="0.0000">
                  <c:v>8.1235450898800632E-2</c:v>
                </c:pt>
                <c:pt idx="9" formatCode="0.0000">
                  <c:v>8.3965986260542302E-2</c:v>
                </c:pt>
                <c:pt idx="10" formatCode="0.0000">
                  <c:v>7.6548225360970654E-2</c:v>
                </c:pt>
                <c:pt idx="11" formatCode="0.0000">
                  <c:v>8.0478997319548648E-2</c:v>
                </c:pt>
                <c:pt idx="12" formatCode="0.0000">
                  <c:v>8.0466905498916053E-2</c:v>
                </c:pt>
                <c:pt idx="13" formatCode="0.0000">
                  <c:v>8.2052585233768655E-2</c:v>
                </c:pt>
                <c:pt idx="14" formatCode="0.0000">
                  <c:v>7.5987345760462732E-2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96-47EF-891B-3D40C324D97F}"/>
            </c:ext>
          </c:extLst>
        </c:ser>
        <c:ser>
          <c:idx val="9"/>
          <c:order val="6"/>
          <c:tx>
            <c:strRef>
              <c:f>Plots!$S$335</c:f>
              <c:strCache>
                <c:ptCount val="1"/>
                <c:pt idx="0">
                  <c:v>Tir</c:v>
                </c:pt>
              </c:strCache>
            </c:strRef>
          </c:tx>
          <c:spPr>
            <a:ln w="12700" cap="rnd">
              <a:solidFill>
                <a:srgbClr val="1F4C78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Plots!$L$336:$L$354</c15:sqref>
                  </c15:fullRef>
                </c:ext>
              </c:extLst>
              <c:f>Plots!$L$340:$L$354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Plots!$S$336:$S$354</c15:sqref>
                  </c15:fullRef>
                </c:ext>
              </c:extLst>
              <c:f>Plots!$S$340:$S$354</c:f>
              <c:numCache>
                <c:formatCode>_-* #\ ##0_-;\-* #\ ##0_-;_-* "-"??_-;_-@_-</c:formatCode>
                <c:ptCount val="15"/>
                <c:pt idx="0" formatCode="0.0000">
                  <c:v>7.8138841631960526E-2</c:v>
                </c:pt>
                <c:pt idx="1" formatCode="0.0000">
                  <c:v>7.9566374573775522E-2</c:v>
                </c:pt>
                <c:pt idx="2" formatCode="0.0000">
                  <c:v>7.9144096773652653E-2</c:v>
                </c:pt>
                <c:pt idx="3" formatCode="0.0000">
                  <c:v>7.7364328508216854E-2</c:v>
                </c:pt>
                <c:pt idx="4" formatCode="0.0000">
                  <c:v>7.8407067223128055E-2</c:v>
                </c:pt>
                <c:pt idx="5" formatCode="0.0000">
                  <c:v>7.789498398578068E-2</c:v>
                </c:pt>
                <c:pt idx="6" formatCode="0.0000">
                  <c:v>8.2807975875019549E-2</c:v>
                </c:pt>
                <c:pt idx="7" formatCode="0.0000">
                  <c:v>7.1778609177391511E-2</c:v>
                </c:pt>
                <c:pt idx="8" formatCode="0.0000">
                  <c:v>7.7612416000787846E-2</c:v>
                </c:pt>
                <c:pt idx="9" formatCode="0.0000">
                  <c:v>8.3225083473753375E-2</c:v>
                </c:pt>
                <c:pt idx="10" formatCode="0.0000">
                  <c:v>7.4291841648857285E-2</c:v>
                </c:pt>
                <c:pt idx="11" formatCode="0.0000">
                  <c:v>7.8439874407780094E-2</c:v>
                </c:pt>
                <c:pt idx="12" formatCode="0.0000">
                  <c:v>7.6203284148322142E-2</c:v>
                </c:pt>
                <c:pt idx="13" formatCode="0.0000">
                  <c:v>7.8565227697868403E-2</c:v>
                </c:pt>
                <c:pt idx="14" formatCode="0.0000">
                  <c:v>7.1222031753889165E-2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6-47EF-891B-3D40C324D97F}"/>
            </c:ext>
          </c:extLst>
        </c:ser>
        <c:ser>
          <c:idx val="0"/>
          <c:order val="7"/>
          <c:tx>
            <c:strRef>
              <c:f>Plots!$T$335</c:f>
              <c:strCache>
                <c:ptCount val="1"/>
                <c:pt idx="0">
                  <c:v>Vbg</c:v>
                </c:pt>
              </c:strCache>
            </c:strRef>
          </c:tx>
          <c:spPr>
            <a:ln w="12700" cap="rnd">
              <a:solidFill>
                <a:srgbClr val="7B7B7B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Plots!$L$336:$L$354</c15:sqref>
                  </c15:fullRef>
                </c:ext>
              </c:extLst>
              <c:f>Plots!$L$340:$L$354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Plots!$T$336:$T$354</c15:sqref>
                  </c15:fullRef>
                </c:ext>
              </c:extLst>
              <c:f>Plots!$T$340:$T$354</c:f>
              <c:numCache>
                <c:formatCode>_-* #\ ##0_-;\-* #\ ##0_-;_-* "-"??_-;_-@_-</c:formatCode>
                <c:ptCount val="15"/>
                <c:pt idx="0" formatCode="0.0000">
                  <c:v>7.5511648563534942E-2</c:v>
                </c:pt>
                <c:pt idx="1" formatCode="0.0000">
                  <c:v>8.477914680412614E-2</c:v>
                </c:pt>
                <c:pt idx="2" formatCode="0.0000">
                  <c:v>8.4276211686293054E-2</c:v>
                </c:pt>
                <c:pt idx="3" formatCode="0.0000">
                  <c:v>8.3557720708731173E-2</c:v>
                </c:pt>
                <c:pt idx="4" formatCode="0.0000">
                  <c:v>8.5724029311654515E-2</c:v>
                </c:pt>
                <c:pt idx="5" formatCode="0.0000">
                  <c:v>8.3476095031565639E-2</c:v>
                </c:pt>
                <c:pt idx="6" formatCode="0.0000">
                  <c:v>8.9647117707164506E-2</c:v>
                </c:pt>
                <c:pt idx="7" formatCode="0.0000">
                  <c:v>7.5844489619352098E-2</c:v>
                </c:pt>
                <c:pt idx="8" formatCode="0.0000">
                  <c:v>7.8374443064734803E-2</c:v>
                </c:pt>
                <c:pt idx="9" formatCode="0.0000">
                  <c:v>8.3656744783078218E-2</c:v>
                </c:pt>
                <c:pt idx="10" formatCode="0.0000">
                  <c:v>7.0892700296713906E-2</c:v>
                </c:pt>
                <c:pt idx="11" formatCode="0.0000">
                  <c:v>7.9791141976285368E-2</c:v>
                </c:pt>
                <c:pt idx="12" formatCode="0.0000">
                  <c:v>7.8365037156261322E-2</c:v>
                </c:pt>
                <c:pt idx="13" formatCode="0.0000">
                  <c:v>7.847801894685788E-2</c:v>
                </c:pt>
                <c:pt idx="14" formatCode="0.0000">
                  <c:v>7.1078633611309672E-2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96-47EF-891B-3D40C324D97F}"/>
            </c:ext>
          </c:extLst>
        </c:ser>
        <c:ser>
          <c:idx val="1"/>
          <c:order val="8"/>
          <c:tx>
            <c:strRef>
              <c:f>Plots!$U$335</c:f>
              <c:strCache>
                <c:ptCount val="1"/>
                <c:pt idx="0">
                  <c:v>Wie</c:v>
                </c:pt>
              </c:strCache>
            </c:strRef>
          </c:tx>
          <c:spPr>
            <a:ln w="12700" cap="rnd">
              <a:solidFill>
                <a:srgbClr val="90B76B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Plots!$L$336:$L$354</c15:sqref>
                  </c15:fullRef>
                </c:ext>
              </c:extLst>
              <c:f>Plots!$L$340:$L$354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Plots!$U$336:$U$354</c15:sqref>
                  </c15:fullRef>
                </c:ext>
              </c:extLst>
              <c:f>Plots!$U$340:$U$354</c:f>
              <c:numCache>
                <c:formatCode>_-* #\ ##0_-;\-* #\ ##0_-;_-* "-"??_-;_-@_-</c:formatCode>
                <c:ptCount val="15"/>
                <c:pt idx="0" formatCode="0.0000">
                  <c:v>5.3262245500120022E-2</c:v>
                </c:pt>
                <c:pt idx="1" formatCode="0.0000">
                  <c:v>5.5172180192226625E-2</c:v>
                </c:pt>
                <c:pt idx="2" formatCode="0.0000">
                  <c:v>5.2791468477580171E-2</c:v>
                </c:pt>
                <c:pt idx="3" formatCode="0.0000">
                  <c:v>4.8109258876413284E-2</c:v>
                </c:pt>
                <c:pt idx="4" formatCode="0.0000">
                  <c:v>4.8224851197686366E-2</c:v>
                </c:pt>
                <c:pt idx="5" formatCode="0.0000">
                  <c:v>5.0052709004498978E-2</c:v>
                </c:pt>
                <c:pt idx="6" formatCode="0.0000">
                  <c:v>5.4032648526073097E-2</c:v>
                </c:pt>
                <c:pt idx="7" formatCode="0.0000">
                  <c:v>4.9938377861354709E-2</c:v>
                </c:pt>
                <c:pt idx="8" formatCode="0.0000">
                  <c:v>4.9414863138960076E-2</c:v>
                </c:pt>
                <c:pt idx="9" formatCode="0.0000">
                  <c:v>5.1563638704714733E-2</c:v>
                </c:pt>
                <c:pt idx="10" formatCode="0.0000">
                  <c:v>4.4644180064651491E-2</c:v>
                </c:pt>
                <c:pt idx="11" formatCode="0.0000">
                  <c:v>4.8298722490611616E-2</c:v>
                </c:pt>
                <c:pt idx="12" formatCode="0.0000">
                  <c:v>4.8829502785749337E-2</c:v>
                </c:pt>
                <c:pt idx="13" formatCode="0.0000">
                  <c:v>4.8354750325704882E-2</c:v>
                </c:pt>
                <c:pt idx="14" formatCode="0.0000">
                  <c:v>4.6467078592560121E-2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96-47EF-891B-3D40C324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Plots!$O$334</c:f>
              <c:strCache>
                <c:ptCount val="1"/>
                <c:pt idx="0">
                  <c:v>TJ/Haushalt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11942257217849"/>
          <c:y val="0.16763938558949404"/>
          <c:w val="0.16193985126859142"/>
          <c:h val="0.64418056127770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EEV Straßenverkehr 2018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Plots!$M$365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Plots!$L$384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Plots!$M$384</c:f>
              <c:numCache>
                <c:formatCode>_-* #\ ##0_-;\-* #\ ##0_-;_-* "-"??_-;_-@_-</c:formatCode>
                <c:ptCount val="1"/>
                <c:pt idx="0">
                  <c:v>13.893072526089343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7-435A-B0C8-C4DD68C6E012}"/>
            </c:ext>
          </c:extLst>
        </c:ser>
        <c:ser>
          <c:idx val="2"/>
          <c:order val="1"/>
          <c:tx>
            <c:strRef>
              <c:f>Plots!$N$365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Plots!$L$384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Plots!$N$384</c:f>
              <c:numCache>
                <c:formatCode>_-* #\ ##0_-;\-* #\ ##0_-;_-* "-"??_-;_-@_-</c:formatCode>
                <c:ptCount val="1"/>
                <c:pt idx="0">
                  <c:v>29.087358602970642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7-435A-B0C8-C4DD68C6E012}"/>
            </c:ext>
          </c:extLst>
        </c:ser>
        <c:ser>
          <c:idx val="3"/>
          <c:order val="2"/>
          <c:tx>
            <c:strRef>
              <c:f>Plots!$O$365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Plots!$L$384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Plots!$O$384</c:f>
              <c:numCache>
                <c:formatCode>_-* #\ ##0_-;\-* #\ ##0_-;_-* "-"??_-;_-@_-</c:formatCode>
                <c:ptCount val="1"/>
                <c:pt idx="0">
                  <c:v>110.28838848199754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7-435A-B0C8-C4DD68C6E012}"/>
            </c:ext>
          </c:extLst>
        </c:ser>
        <c:ser>
          <c:idx val="4"/>
          <c:order val="3"/>
          <c:tx>
            <c:strRef>
              <c:f>Plots!$P$365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Plots!$L$384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Plots!$P$384</c:f>
              <c:numCache>
                <c:formatCode>_-* #\ ##0_-;\-* #\ ##0_-;_-* "-"??_-;_-@_-</c:formatCode>
                <c:ptCount val="1"/>
                <c:pt idx="0">
                  <c:v>68.991305545401701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7-435A-B0C8-C4DD68C6E012}"/>
            </c:ext>
          </c:extLst>
        </c:ser>
        <c:ser>
          <c:idx val="5"/>
          <c:order val="4"/>
          <c:tx>
            <c:strRef>
              <c:f>Plots!$Q$365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Plots!$L$384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Plots!$Q$384</c:f>
              <c:numCache>
                <c:formatCode>_-* #\ ##0_-;\-* #\ ##0_-;_-* "-"??_-;_-@_-</c:formatCode>
                <c:ptCount val="1"/>
                <c:pt idx="0">
                  <c:v>24.807830990823366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7-435A-B0C8-C4DD68C6E012}"/>
            </c:ext>
          </c:extLst>
        </c:ser>
        <c:ser>
          <c:idx val="6"/>
          <c:order val="5"/>
          <c:tx>
            <c:strRef>
              <c:f>Plots!$R$365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Plots!$L$384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Plots!$R$384</c:f>
              <c:numCache>
                <c:formatCode>_-* #\ ##0_-;\-* #\ ##0_-;_-* "-"??_-;_-@_-</c:formatCode>
                <c:ptCount val="1"/>
                <c:pt idx="0">
                  <c:v>58.978377370334911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F7-435A-B0C8-C4DD68C6E012}"/>
            </c:ext>
          </c:extLst>
        </c:ser>
        <c:ser>
          <c:idx val="7"/>
          <c:order val="6"/>
          <c:tx>
            <c:strRef>
              <c:f>Plots!$S$365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Plots!$L$384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Plots!$S$384</c:f>
              <c:numCache>
                <c:formatCode>_-* #\ ##0_-;\-* #\ ##0_-;_-* "-"??_-;_-@_-</c:formatCode>
                <c:ptCount val="1"/>
                <c:pt idx="0">
                  <c:v>31.610076585539819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F7-435A-B0C8-C4DD68C6E012}"/>
            </c:ext>
          </c:extLst>
        </c:ser>
        <c:ser>
          <c:idx val="8"/>
          <c:order val="7"/>
          <c:tx>
            <c:strRef>
              <c:f>Plots!$T$365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Plots!$L$384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Plots!$T$384</c:f>
              <c:numCache>
                <c:formatCode>_-* #\ ##0_-;\-* #\ ##0_-;_-* "-"??_-;_-@_-</c:formatCode>
                <c:ptCount val="1"/>
                <c:pt idx="0">
                  <c:v>14.720631366613111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F7-435A-B0C8-C4DD68C6E012}"/>
            </c:ext>
          </c:extLst>
        </c:ser>
        <c:ser>
          <c:idx val="9"/>
          <c:order val="8"/>
          <c:tx>
            <c:strRef>
              <c:f>Plots!$U$365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Plots!$L$384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Plots!$U$384</c:f>
              <c:numCache>
                <c:formatCode>_-* #\ ##0_-;\-* #\ ##0_-;_-* "-"??_-;_-@_-</c:formatCode>
                <c:ptCount val="1"/>
                <c:pt idx="0">
                  <c:v>50.075253399578216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F7-435A-B0C8-C4DD68C6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Plots!$O$364</c:f>
              <c:strCache>
                <c:ptCount val="1"/>
                <c:pt idx="0">
                  <c:v>PJ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EEV Straßenverkehr 2018 pro Kopf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Plots!$M$387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Plots!$L$406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Plots!$M$406</c:f>
              <c:numCache>
                <c:formatCode>_-* #\ ##0.0000_-;\-* #\ ##0.0000_-;_-* "-"??_-;_-@_-</c:formatCode>
                <c:ptCount val="1"/>
                <c:pt idx="0">
                  <c:v>4.7469283423897987E-2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7-435A-B0C8-C4DD68C6E012}"/>
            </c:ext>
          </c:extLst>
        </c:ser>
        <c:ser>
          <c:idx val="2"/>
          <c:order val="1"/>
          <c:tx>
            <c:strRef>
              <c:f>Plots!$N$387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Plots!$L$406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Plots!$N$406</c:f>
              <c:numCache>
                <c:formatCode>_-* #\ ##0.0000_-;\-* #\ ##0.0000_-;_-* "-"??_-;_-@_-</c:formatCode>
                <c:ptCount val="1"/>
                <c:pt idx="0">
                  <c:v>5.1858552897265889E-2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7-435A-B0C8-C4DD68C6E012}"/>
            </c:ext>
          </c:extLst>
        </c:ser>
        <c:ser>
          <c:idx val="3"/>
          <c:order val="2"/>
          <c:tx>
            <c:strRef>
              <c:f>Plots!$O$387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Plots!$L$406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Plots!$O$406</c:f>
              <c:numCache>
                <c:formatCode>_-* #\ ##0.0000_-;\-* #\ ##0.0000_-;_-* "-"??_-;_-@_-</c:formatCode>
                <c:ptCount val="1"/>
                <c:pt idx="0">
                  <c:v>6.6014545368677416E-2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7-435A-B0C8-C4DD68C6E012}"/>
            </c:ext>
          </c:extLst>
        </c:ser>
        <c:ser>
          <c:idx val="4"/>
          <c:order val="3"/>
          <c:tx>
            <c:strRef>
              <c:f>Plots!$P$387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Plots!$L$406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Plots!$P$406</c:f>
              <c:numCache>
                <c:formatCode>_-* #\ ##0.0000_-;\-* #\ ##0.0000_-;_-* "-"??_-;_-@_-</c:formatCode>
                <c:ptCount val="1"/>
                <c:pt idx="0">
                  <c:v>4.6818966612785291E-2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7-435A-B0C8-C4DD68C6E012}"/>
            </c:ext>
          </c:extLst>
        </c:ser>
        <c:ser>
          <c:idx val="5"/>
          <c:order val="4"/>
          <c:tx>
            <c:strRef>
              <c:f>Plots!$Q$387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Plots!$L$406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Plots!$Q$406</c:f>
              <c:numCache>
                <c:formatCode>_-* #\ ##0.0000_-;\-* #\ ##0.0000_-;_-* "-"??_-;_-@_-</c:formatCode>
                <c:ptCount val="1"/>
                <c:pt idx="0">
                  <c:v>4.4894632244119596E-2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7-435A-B0C8-C4DD68C6E012}"/>
            </c:ext>
          </c:extLst>
        </c:ser>
        <c:ser>
          <c:idx val="6"/>
          <c:order val="5"/>
          <c:tx>
            <c:strRef>
              <c:f>Plots!$R$387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Plots!$L$406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Plots!$R$406</c:f>
              <c:numCache>
                <c:formatCode>_-* #\ ##0.0000_-;\-* #\ ##0.0000_-;_-* "-"??_-;_-@_-</c:formatCode>
                <c:ptCount val="1"/>
                <c:pt idx="0">
                  <c:v>4.7555000484057523E-2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F7-435A-B0C8-C4DD68C6E012}"/>
            </c:ext>
          </c:extLst>
        </c:ser>
        <c:ser>
          <c:idx val="7"/>
          <c:order val="6"/>
          <c:tx>
            <c:strRef>
              <c:f>Plots!$S$387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Plots!$L$406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Plots!$S$406</c:f>
              <c:numCache>
                <c:formatCode>_-* #\ ##0.0000_-;\-* #\ ##0.0000_-;_-* "-"??_-;_-@_-</c:formatCode>
                <c:ptCount val="1"/>
                <c:pt idx="0">
                  <c:v>4.208280292028093E-2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F7-435A-B0C8-C4DD68C6E012}"/>
            </c:ext>
          </c:extLst>
        </c:ser>
        <c:ser>
          <c:idx val="8"/>
          <c:order val="7"/>
          <c:tx>
            <c:strRef>
              <c:f>Plots!$T$387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Plots!$L$406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Plots!$T$406</c:f>
              <c:numCache>
                <c:formatCode>_-* #\ ##0.0000_-;\-* #\ ##0.0000_-;_-* "-"??_-;_-@_-</c:formatCode>
                <c:ptCount val="1"/>
                <c:pt idx="0">
                  <c:v>3.7577459001261318E-2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F7-435A-B0C8-C4DD68C6E012}"/>
            </c:ext>
          </c:extLst>
        </c:ser>
        <c:ser>
          <c:idx val="9"/>
          <c:order val="8"/>
          <c:tx>
            <c:strRef>
              <c:f>Plots!$U$387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Plots!$L$406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Plots!$U$406</c:f>
              <c:numCache>
                <c:formatCode>_-* #\ ##0.0000_-;\-* #\ ##0.0000_-;_-* "-"??_-;_-@_-</c:formatCode>
                <c:ptCount val="1"/>
                <c:pt idx="0">
                  <c:v>2.6512012753009469E-2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F7-435A-B0C8-C4DD68C6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Plots!$O$386</c:f>
              <c:strCache>
                <c:ptCount val="1"/>
                <c:pt idx="0">
                  <c:v>TJ/Person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Plots!$L$408</c:f>
          <c:strCache>
            <c:ptCount val="1"/>
            <c:pt idx="0">
              <c:v>Verkehrsleistung Straße je Bundesland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Plots!$M$409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noFill/>
            </a:ln>
            <a:effectLst/>
          </c:spPr>
          <c:invertIfNegative val="0"/>
          <c:cat>
            <c:numRef>
              <c:f>Plots!$L$410:$L$428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Plots!$M$410:$M$428</c:f>
              <c:numCache>
                <c:formatCode>_-* #\ ##0_-;\-* #\ ##0_-;_-* "-"??_-;_-@_-</c:formatCode>
                <c:ptCount val="19"/>
                <c:pt idx="0">
                  <c:v>9.5886166668129853</c:v>
                </c:pt>
                <c:pt idx="1">
                  <c:v>10.324469000165889</c:v>
                </c:pt>
                <c:pt idx="2">
                  <c:v>11.444339978944425</c:v>
                </c:pt>
                <c:pt idx="3">
                  <c:v>12.247613347361089</c:v>
                </c:pt>
                <c:pt idx="4">
                  <c:v>12.38773630787548</c:v>
                </c:pt>
                <c:pt idx="5">
                  <c:v>12.917201384665153</c:v>
                </c:pt>
                <c:pt idx="6">
                  <c:v>12.614031437795235</c:v>
                </c:pt>
                <c:pt idx="7">
                  <c:v>12.824657281872739</c:v>
                </c:pt>
                <c:pt idx="8">
                  <c:v>12.41114271074705</c:v>
                </c:pt>
                <c:pt idx="9">
                  <c:v>12.109486588801424</c:v>
                </c:pt>
                <c:pt idx="10">
                  <c:v>12.544974062293752</c:v>
                </c:pt>
                <c:pt idx="11">
                  <c:v>12.027734878361214</c:v>
                </c:pt>
                <c:pt idx="12">
                  <c:v>12.004309132857488</c:v>
                </c:pt>
                <c:pt idx="13">
                  <c:v>12.772464679578505</c:v>
                </c:pt>
                <c:pt idx="14">
                  <c:v>12.76686921481204</c:v>
                </c:pt>
                <c:pt idx="15">
                  <c:v>13.103114144478182</c:v>
                </c:pt>
                <c:pt idx="16">
                  <c:v>13.448907504852553</c:v>
                </c:pt>
                <c:pt idx="17">
                  <c:v>13.606687228343876</c:v>
                </c:pt>
                <c:pt idx="18">
                  <c:v>13.709278175766325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3-4468-8107-A7FC980B6B6A}"/>
            </c:ext>
          </c:extLst>
        </c:ser>
        <c:ser>
          <c:idx val="2"/>
          <c:order val="1"/>
          <c:tx>
            <c:strRef>
              <c:f>Plots!$N$409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Plots!$L$410:$L$428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Plots!$N$410:$N$428</c:f>
              <c:numCache>
                <c:formatCode>_-* #\ ##0_-;\-* #\ ##0_-;_-* "-"??_-;_-@_-</c:formatCode>
                <c:ptCount val="19"/>
                <c:pt idx="0">
                  <c:v>18.126710024245664</c:v>
                </c:pt>
                <c:pt idx="1">
                  <c:v>19.465066494640311</c:v>
                </c:pt>
                <c:pt idx="2">
                  <c:v>21.541671468168179</c:v>
                </c:pt>
                <c:pt idx="3">
                  <c:v>23.034002035914803</c:v>
                </c:pt>
                <c:pt idx="4">
                  <c:v>23.283043871305818</c:v>
                </c:pt>
                <c:pt idx="5">
                  <c:v>24.070072703390522</c:v>
                </c:pt>
                <c:pt idx="6">
                  <c:v>23.541236386222831</c:v>
                </c:pt>
                <c:pt idx="7">
                  <c:v>23.9245347694069</c:v>
                </c:pt>
                <c:pt idx="8">
                  <c:v>23.205420688590877</c:v>
                </c:pt>
                <c:pt idx="9">
                  <c:v>22.704357662046107</c:v>
                </c:pt>
                <c:pt idx="10">
                  <c:v>23.503897885332311</c:v>
                </c:pt>
                <c:pt idx="11">
                  <c:v>22.552566003645605</c:v>
                </c:pt>
                <c:pt idx="12">
                  <c:v>22.510815264172759</c:v>
                </c:pt>
                <c:pt idx="13">
                  <c:v>23.861965575504836</c:v>
                </c:pt>
                <c:pt idx="14">
                  <c:v>23.760594278935539</c:v>
                </c:pt>
                <c:pt idx="15">
                  <c:v>24.352871446359732</c:v>
                </c:pt>
                <c:pt idx="16">
                  <c:v>24.410842203525405</c:v>
                </c:pt>
                <c:pt idx="17">
                  <c:v>24.705805968705306</c:v>
                </c:pt>
                <c:pt idx="18">
                  <c:v>25.339172577710038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3-4468-8107-A7FC980B6B6A}"/>
            </c:ext>
          </c:extLst>
        </c:ser>
        <c:ser>
          <c:idx val="3"/>
          <c:order val="2"/>
          <c:tx>
            <c:strRef>
              <c:f>Plots!$O$409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Plots!$L$410:$L$428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Plots!$O$410:$O$428</c:f>
              <c:numCache>
                <c:formatCode>_-* #\ ##0_-;\-* #\ ##0_-;_-* "-"??_-;_-@_-</c:formatCode>
                <c:ptCount val="19"/>
                <c:pt idx="0">
                  <c:v>52.927098931522096</c:v>
                </c:pt>
                <c:pt idx="1">
                  <c:v>56.857380627794932</c:v>
                </c:pt>
                <c:pt idx="2">
                  <c:v>62.946542922299706</c:v>
                </c:pt>
                <c:pt idx="3">
                  <c:v>67.345869303837802</c:v>
                </c:pt>
                <c:pt idx="4">
                  <c:v>68.020438862459216</c:v>
                </c:pt>
                <c:pt idx="5">
                  <c:v>70.84674337277049</c:v>
                </c:pt>
                <c:pt idx="6">
                  <c:v>69.32789498919162</c:v>
                </c:pt>
                <c:pt idx="7">
                  <c:v>70.604273979996478</c:v>
                </c:pt>
                <c:pt idx="8">
                  <c:v>68.40502229230367</c:v>
                </c:pt>
                <c:pt idx="9">
                  <c:v>66.790766476913802</c:v>
                </c:pt>
                <c:pt idx="10">
                  <c:v>69.190553407315562</c:v>
                </c:pt>
                <c:pt idx="11">
                  <c:v>66.190289877244041</c:v>
                </c:pt>
                <c:pt idx="12">
                  <c:v>65.896676916853309</c:v>
                </c:pt>
                <c:pt idx="13">
                  <c:v>69.796356171181898</c:v>
                </c:pt>
                <c:pt idx="14">
                  <c:v>69.567413792062879</c:v>
                </c:pt>
                <c:pt idx="15">
                  <c:v>71.370216926397021</c:v>
                </c:pt>
                <c:pt idx="16">
                  <c:v>72.760949683627729</c:v>
                </c:pt>
                <c:pt idx="17">
                  <c:v>73.596724726562357</c:v>
                </c:pt>
                <c:pt idx="18">
                  <c:v>74.137472986175709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3-4468-8107-A7FC980B6B6A}"/>
            </c:ext>
          </c:extLst>
        </c:ser>
        <c:ser>
          <c:idx val="4"/>
          <c:order val="3"/>
          <c:tx>
            <c:strRef>
              <c:f>Plots!$P$409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numRef>
              <c:f>Plots!$L$410:$L$428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Plots!$P$410:$P$428</c:f>
              <c:numCache>
                <c:formatCode>_-* #\ ##0_-;\-* #\ ##0_-;_-* "-"??_-;_-@_-</c:formatCode>
                <c:ptCount val="19"/>
                <c:pt idx="0">
                  <c:v>45.627712424580302</c:v>
                </c:pt>
                <c:pt idx="1">
                  <c:v>49.062768288879091</c:v>
                </c:pt>
                <c:pt idx="2">
                  <c:v>54.284671894878024</c:v>
                </c:pt>
                <c:pt idx="3">
                  <c:v>58.326326190955562</c:v>
                </c:pt>
                <c:pt idx="4">
                  <c:v>58.984407073618698</c:v>
                </c:pt>
                <c:pt idx="5">
                  <c:v>61.403272153642078</c:v>
                </c:pt>
                <c:pt idx="6">
                  <c:v>59.965497449391123</c:v>
                </c:pt>
                <c:pt idx="7">
                  <c:v>61.071802414996199</c:v>
                </c:pt>
                <c:pt idx="8">
                  <c:v>59.172021409293897</c:v>
                </c:pt>
                <c:pt idx="9">
                  <c:v>57.863757683536527</c:v>
                </c:pt>
                <c:pt idx="10">
                  <c:v>59.768666167962621</c:v>
                </c:pt>
                <c:pt idx="11">
                  <c:v>57.458553814741101</c:v>
                </c:pt>
                <c:pt idx="12">
                  <c:v>57.451972871904424</c:v>
                </c:pt>
                <c:pt idx="13">
                  <c:v>61.168949921420371</c:v>
                </c:pt>
                <c:pt idx="14">
                  <c:v>61.132234047848826</c:v>
                </c:pt>
                <c:pt idx="15">
                  <c:v>62.840067162428568</c:v>
                </c:pt>
                <c:pt idx="16">
                  <c:v>63.78640444326377</c:v>
                </c:pt>
                <c:pt idx="17">
                  <c:v>64.6787968098281</c:v>
                </c:pt>
                <c:pt idx="18">
                  <c:v>66.130916944251709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3-4468-8107-A7FC980B6B6A}"/>
            </c:ext>
          </c:extLst>
        </c:ser>
        <c:ser>
          <c:idx val="5"/>
          <c:order val="4"/>
          <c:tx>
            <c:strRef>
              <c:f>Plots!$Q$409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Plots!$L$410:$L$428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Plots!$Q$410:$Q$428</c:f>
              <c:numCache>
                <c:formatCode>_-* #\ ##0_-;\-* #\ ##0_-;_-* "-"??_-;_-@_-</c:formatCode>
                <c:ptCount val="19"/>
                <c:pt idx="0">
                  <c:v>15.665675032510379</c:v>
                </c:pt>
                <c:pt idx="1">
                  <c:v>16.867698458858069</c:v>
                </c:pt>
                <c:pt idx="2">
                  <c:v>18.668997154437164</c:v>
                </c:pt>
                <c:pt idx="3">
                  <c:v>20.086286884501767</c:v>
                </c:pt>
                <c:pt idx="4">
                  <c:v>20.335243395665959</c:v>
                </c:pt>
                <c:pt idx="5">
                  <c:v>21.136693324891411</c:v>
                </c:pt>
                <c:pt idx="6">
                  <c:v>20.599267118367834</c:v>
                </c:pt>
                <c:pt idx="7">
                  <c:v>20.940785460691856</c:v>
                </c:pt>
                <c:pt idx="8">
                  <c:v>20.328597547889711</c:v>
                </c:pt>
                <c:pt idx="9">
                  <c:v>19.807494753910198</c:v>
                </c:pt>
                <c:pt idx="10">
                  <c:v>20.492271502766545</c:v>
                </c:pt>
                <c:pt idx="11">
                  <c:v>19.622649289665731</c:v>
                </c:pt>
                <c:pt idx="12">
                  <c:v>19.579613119366172</c:v>
                </c:pt>
                <c:pt idx="13">
                  <c:v>20.824754297029056</c:v>
                </c:pt>
                <c:pt idx="14">
                  <c:v>20.767925645496238</c:v>
                </c:pt>
                <c:pt idx="15">
                  <c:v>21.337526505907679</c:v>
                </c:pt>
                <c:pt idx="16">
                  <c:v>21.889765128153133</c:v>
                </c:pt>
                <c:pt idx="17">
                  <c:v>22.122196231470358</c:v>
                </c:pt>
                <c:pt idx="18">
                  <c:v>22.101752251336531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F3-4468-8107-A7FC980B6B6A}"/>
            </c:ext>
          </c:extLst>
        </c:ser>
        <c:ser>
          <c:idx val="6"/>
          <c:order val="5"/>
          <c:tx>
            <c:strRef>
              <c:f>Plots!$R$409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numRef>
              <c:f>Plots!$L$410:$L$428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Plots!$R$410:$R$428</c:f>
              <c:numCache>
                <c:formatCode>_-* #\ ##0_-;\-* #\ ##0_-;_-* "-"??_-;_-@_-</c:formatCode>
                <c:ptCount val="19"/>
                <c:pt idx="0">
                  <c:v>38.62206145116744</c:v>
                </c:pt>
                <c:pt idx="1">
                  <c:v>41.519841759318282</c:v>
                </c:pt>
                <c:pt idx="2">
                  <c:v>45.938105294427089</c:v>
                </c:pt>
                <c:pt idx="3">
                  <c:v>49.349516677515048</c:v>
                </c:pt>
                <c:pt idx="4">
                  <c:v>49.878282130019137</c:v>
                </c:pt>
                <c:pt idx="5">
                  <c:v>51.808499640744841</c:v>
                </c:pt>
                <c:pt idx="6">
                  <c:v>50.310097224777046</c:v>
                </c:pt>
                <c:pt idx="7">
                  <c:v>50.894676022414295</c:v>
                </c:pt>
                <c:pt idx="8">
                  <c:v>49.007512289840278</c:v>
                </c:pt>
                <c:pt idx="9">
                  <c:v>47.618971792037563</c:v>
                </c:pt>
                <c:pt idx="10">
                  <c:v>49.13712796494422</c:v>
                </c:pt>
                <c:pt idx="11">
                  <c:v>46.994653328927839</c:v>
                </c:pt>
                <c:pt idx="12">
                  <c:v>46.88090932450725</c:v>
                </c:pt>
                <c:pt idx="13">
                  <c:v>49.744216033223871</c:v>
                </c:pt>
                <c:pt idx="14">
                  <c:v>49.535060625758454</c:v>
                </c:pt>
                <c:pt idx="15">
                  <c:v>50.79756871562121</c:v>
                </c:pt>
                <c:pt idx="16">
                  <c:v>51.515342412860811</c:v>
                </c:pt>
                <c:pt idx="17">
                  <c:v>52.312430604780019</c:v>
                </c:pt>
                <c:pt idx="18">
                  <c:v>53.26039493370876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F3-4468-8107-A7FC980B6B6A}"/>
            </c:ext>
          </c:extLst>
        </c:ser>
        <c:ser>
          <c:idx val="7"/>
          <c:order val="6"/>
          <c:tx>
            <c:strRef>
              <c:f>Plots!$S$409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noFill/>
            </a:ln>
            <a:effectLst/>
          </c:spPr>
          <c:invertIfNegative val="0"/>
          <c:cat>
            <c:numRef>
              <c:f>Plots!$L$410:$L$428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Plots!$S$410:$S$428</c:f>
              <c:numCache>
                <c:formatCode>_-* #\ ##0_-;\-* #\ ##0_-;_-* "-"??_-;_-@_-</c:formatCode>
                <c:ptCount val="19"/>
                <c:pt idx="0">
                  <c:v>19.894374817849595</c:v>
                </c:pt>
                <c:pt idx="1">
                  <c:v>21.420082479136148</c:v>
                </c:pt>
                <c:pt idx="2">
                  <c:v>23.717659578838543</c:v>
                </c:pt>
                <c:pt idx="3">
                  <c:v>25.461344632626815</c:v>
                </c:pt>
                <c:pt idx="4">
                  <c:v>25.786848748645451</c:v>
                </c:pt>
                <c:pt idx="5">
                  <c:v>26.661726439291151</c:v>
                </c:pt>
                <c:pt idx="6">
                  <c:v>26.064132954199398</c:v>
                </c:pt>
                <c:pt idx="7">
                  <c:v>26.587226155547846</c:v>
                </c:pt>
                <c:pt idx="8">
                  <c:v>25.836332429952748</c:v>
                </c:pt>
                <c:pt idx="9">
                  <c:v>25.325324842853256</c:v>
                </c:pt>
                <c:pt idx="10">
                  <c:v>26.219212537237315</c:v>
                </c:pt>
                <c:pt idx="11">
                  <c:v>25.253274718615561</c:v>
                </c:pt>
                <c:pt idx="12">
                  <c:v>25.15702817993823</c:v>
                </c:pt>
                <c:pt idx="13">
                  <c:v>26.854804169682129</c:v>
                </c:pt>
                <c:pt idx="14">
                  <c:v>26.927551920660406</c:v>
                </c:pt>
                <c:pt idx="15">
                  <c:v>27.695491349631627</c:v>
                </c:pt>
                <c:pt idx="16">
                  <c:v>28.599424081555618</c:v>
                </c:pt>
                <c:pt idx="17">
                  <c:v>29.026231752165735</c:v>
                </c:pt>
                <c:pt idx="18">
                  <c:v>28.917265764171798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F3-4468-8107-A7FC980B6B6A}"/>
            </c:ext>
          </c:extLst>
        </c:ser>
        <c:ser>
          <c:idx val="8"/>
          <c:order val="7"/>
          <c:tx>
            <c:strRef>
              <c:f>Plots!$T$409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noFill/>
            </a:ln>
            <a:effectLst/>
          </c:spPr>
          <c:invertIfNegative val="0"/>
          <c:cat>
            <c:numRef>
              <c:f>Plots!$L$410:$L$428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Plots!$T$410:$T$428</c:f>
              <c:numCache>
                <c:formatCode>_-* #\ ##0_-;\-* #\ ##0_-;_-* "-"??_-;_-@_-</c:formatCode>
                <c:ptCount val="19"/>
                <c:pt idx="0">
                  <c:v>10.202183775659277</c:v>
                </c:pt>
                <c:pt idx="1">
                  <c:v>10.916071442641647</c:v>
                </c:pt>
                <c:pt idx="2">
                  <c:v>12.058121252814038</c:v>
                </c:pt>
                <c:pt idx="3">
                  <c:v>12.859728259999772</c:v>
                </c:pt>
                <c:pt idx="4">
                  <c:v>12.995235889669619</c:v>
                </c:pt>
                <c:pt idx="5">
                  <c:v>13.336275514643258</c:v>
                </c:pt>
                <c:pt idx="6">
                  <c:v>13.049471221954869</c:v>
                </c:pt>
                <c:pt idx="7">
                  <c:v>13.271331834779712</c:v>
                </c:pt>
                <c:pt idx="8">
                  <c:v>12.834518401018947</c:v>
                </c:pt>
                <c:pt idx="9">
                  <c:v>12.514555911341692</c:v>
                </c:pt>
                <c:pt idx="10">
                  <c:v>13.010739243174552</c:v>
                </c:pt>
                <c:pt idx="11">
                  <c:v>12.486049124630712</c:v>
                </c:pt>
                <c:pt idx="12">
                  <c:v>12.56435541543585</c:v>
                </c:pt>
                <c:pt idx="13">
                  <c:v>13.348751776206385</c:v>
                </c:pt>
                <c:pt idx="14">
                  <c:v>13.37689862739075</c:v>
                </c:pt>
                <c:pt idx="15">
                  <c:v>13.77498463424301</c:v>
                </c:pt>
                <c:pt idx="16">
                  <c:v>14.101549967107559</c:v>
                </c:pt>
                <c:pt idx="17">
                  <c:v>14.202894337578687</c:v>
                </c:pt>
                <c:pt idx="18">
                  <c:v>14.279869980437972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F3-4468-8107-A7FC980B6B6A}"/>
            </c:ext>
          </c:extLst>
        </c:ser>
        <c:ser>
          <c:idx val="9"/>
          <c:order val="8"/>
          <c:tx>
            <c:strRef>
              <c:f>Plots!$U$409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noFill/>
            </a:ln>
            <a:effectLst/>
          </c:spPr>
          <c:invertIfNegative val="0"/>
          <c:cat>
            <c:numRef>
              <c:f>Plots!$L$410:$L$428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Plots!$U$410:$U$428</c:f>
              <c:numCache>
                <c:formatCode>_-* #\ ##0_-;\-* #\ ##0_-;_-* "-"??_-;_-@_-</c:formatCode>
                <c:ptCount val="19"/>
                <c:pt idx="0">
                  <c:v>39.402101212555962</c:v>
                </c:pt>
                <c:pt idx="1">
                  <c:v>42.153914202069721</c:v>
                </c:pt>
                <c:pt idx="2">
                  <c:v>46.605770050847767</c:v>
                </c:pt>
                <c:pt idx="3">
                  <c:v>49.522012474884157</c:v>
                </c:pt>
                <c:pt idx="4">
                  <c:v>49.981254354385946</c:v>
                </c:pt>
                <c:pt idx="5">
                  <c:v>52.389762974941952</c:v>
                </c:pt>
                <c:pt idx="6">
                  <c:v>50.994615853902104</c:v>
                </c:pt>
                <c:pt idx="7">
                  <c:v>51.302553421530774</c:v>
                </c:pt>
                <c:pt idx="8">
                  <c:v>49.372182777017109</c:v>
                </c:pt>
                <c:pt idx="9">
                  <c:v>47.710014923362046</c:v>
                </c:pt>
                <c:pt idx="10">
                  <c:v>48.544257056359164</c:v>
                </c:pt>
                <c:pt idx="11">
                  <c:v>46.129800257483886</c:v>
                </c:pt>
                <c:pt idx="12">
                  <c:v>45.586450285642975</c:v>
                </c:pt>
                <c:pt idx="13">
                  <c:v>47.763230360487071</c:v>
                </c:pt>
                <c:pt idx="14">
                  <c:v>47.1376881508846</c:v>
                </c:pt>
                <c:pt idx="15">
                  <c:v>47.929395961943207</c:v>
                </c:pt>
                <c:pt idx="16">
                  <c:v>48.891294341274374</c:v>
                </c:pt>
                <c:pt idx="17">
                  <c:v>49.374028430903699</c:v>
                </c:pt>
                <c:pt idx="18">
                  <c:v>49.153777263524496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F3-4468-8107-A7FC980B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Plots!$O$408</c:f>
              <c:strCache>
                <c:ptCount val="1"/>
                <c:pt idx="0">
                  <c:v>PJ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Energieaufbringung Verkehr pro Kopf je Bundesland</a:t>
            </a:r>
          </a:p>
        </c:rich>
      </c:tx>
      <c:layout>
        <c:manualLayout>
          <c:xMode val="edge"/>
          <c:yMode val="edge"/>
          <c:x val="6.7928472222222216E-2"/>
          <c:y val="3.2425925925925951E-3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63575087489063864"/>
          <c:h val="0.64426545575002159"/>
        </c:manualLayout>
      </c:layout>
      <c:lineChart>
        <c:grouping val="standard"/>
        <c:varyColors val="0"/>
        <c:ser>
          <c:idx val="3"/>
          <c:order val="0"/>
          <c:tx>
            <c:strRef>
              <c:f>Plots!$M$431</c:f>
              <c:strCache>
                <c:ptCount val="1"/>
                <c:pt idx="0">
                  <c:v>Bgd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Plots!$L$432:$L$450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Plots!$M$432:$M$450</c:f>
              <c:numCache>
                <c:formatCode>_(* #,##0.00_);_(* \(#,##0.00\);_(* "-"??_);_(@_)</c:formatCode>
                <c:ptCount val="19"/>
                <c:pt idx="0">
                  <c:v>3.4712940370613135E-2</c:v>
                </c:pt>
                <c:pt idx="1">
                  <c:v>3.7413460842184582E-2</c:v>
                </c:pt>
                <c:pt idx="2">
                  <c:v>4.1364137371353277E-2</c:v>
                </c:pt>
                <c:pt idx="3">
                  <c:v>4.4288438455500748E-2</c:v>
                </c:pt>
                <c:pt idx="4">
                  <c:v>4.4754676102905719E-2</c:v>
                </c:pt>
                <c:pt idx="5">
                  <c:v>4.6459405337030101E-2</c:v>
                </c:pt>
                <c:pt idx="6">
                  <c:v>4.5191011395512563E-2</c:v>
                </c:pt>
                <c:pt idx="7">
                  <c:v>4.5792207732119096E-2</c:v>
                </c:pt>
                <c:pt idx="8">
                  <c:v>4.4171383105190282E-2</c:v>
                </c:pt>
                <c:pt idx="9">
                  <c:v>4.2823449533736568E-2</c:v>
                </c:pt>
                <c:pt idx="10">
                  <c:v>4.421962185815765E-2</c:v>
                </c:pt>
                <c:pt idx="11">
                  <c:v>4.2264715066575823E-2</c:v>
                </c:pt>
                <c:pt idx="12">
                  <c:v>4.2005126749961465E-2</c:v>
                </c:pt>
                <c:pt idx="13">
                  <c:v>4.4551327664902295E-2</c:v>
                </c:pt>
                <c:pt idx="14">
                  <c:v>4.4419479829974816E-2</c:v>
                </c:pt>
                <c:pt idx="15">
                  <c:v>4.5440754291494481E-2</c:v>
                </c:pt>
                <c:pt idx="16">
                  <c:v>4.6214430055401864E-2</c:v>
                </c:pt>
                <c:pt idx="17">
                  <c:v>4.660750158710935E-2</c:v>
                </c:pt>
                <c:pt idx="18">
                  <c:v>4.6841302385807894E-2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6-47EF-891B-3D40C324D97F}"/>
            </c:ext>
          </c:extLst>
        </c:ser>
        <c:ser>
          <c:idx val="4"/>
          <c:order val="1"/>
          <c:tx>
            <c:strRef>
              <c:f>Plots!$N$431</c:f>
              <c:strCache>
                <c:ptCount val="1"/>
                <c:pt idx="0">
                  <c:v>Ktn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Plots!$L$432:$L$450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Plots!$N$432:$N$450</c:f>
              <c:numCache>
                <c:formatCode>_(* #,##0.00_);_(* \(#,##0.00\);_(* "-"??_);_(@_)</c:formatCode>
                <c:ptCount val="19"/>
                <c:pt idx="0">
                  <c:v>3.2328944783350806E-2</c:v>
                </c:pt>
                <c:pt idx="1">
                  <c:v>3.4785695639410037E-2</c:v>
                </c:pt>
                <c:pt idx="2">
                  <c:v>3.8471873363720627E-2</c:v>
                </c:pt>
                <c:pt idx="3">
                  <c:v>4.123353681447918E-2</c:v>
                </c:pt>
                <c:pt idx="4">
                  <c:v>4.1723940947744044E-2</c:v>
                </c:pt>
                <c:pt idx="5">
                  <c:v>4.3064864943463933E-2</c:v>
                </c:pt>
                <c:pt idx="6">
                  <c:v>4.2092266240562067E-2</c:v>
                </c:pt>
                <c:pt idx="7">
                  <c:v>4.2768741777975232E-2</c:v>
                </c:pt>
                <c:pt idx="8">
                  <c:v>4.1459351077943019E-2</c:v>
                </c:pt>
                <c:pt idx="9">
                  <c:v>4.0582483997208221E-2</c:v>
                </c:pt>
                <c:pt idx="10">
                  <c:v>4.2121831772394001E-2</c:v>
                </c:pt>
                <c:pt idx="11">
                  <c:v>4.0509855983901374E-2</c:v>
                </c:pt>
                <c:pt idx="12">
                  <c:v>4.0485111809629312E-2</c:v>
                </c:pt>
                <c:pt idx="13">
                  <c:v>4.2957921583055947E-2</c:v>
                </c:pt>
                <c:pt idx="14">
                  <c:v>4.2744030249164011E-2</c:v>
                </c:pt>
                <c:pt idx="15">
                  <c:v>4.3671235519554215E-2</c:v>
                </c:pt>
                <c:pt idx="16">
                  <c:v>4.3553302699329159E-2</c:v>
                </c:pt>
                <c:pt idx="17">
                  <c:v>4.4032826098209882E-2</c:v>
                </c:pt>
                <c:pt idx="18">
                  <c:v>4.5176079390031765E-2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6-47EF-891B-3D40C324D97F}"/>
            </c:ext>
          </c:extLst>
        </c:ser>
        <c:ser>
          <c:idx val="5"/>
          <c:order val="2"/>
          <c:tx>
            <c:strRef>
              <c:f>Plots!$O$431</c:f>
              <c:strCache>
                <c:ptCount val="1"/>
                <c:pt idx="0">
                  <c:v>Noe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Plots!$L$432:$L$450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Plots!$O$432:$O$450</c:f>
              <c:numCache>
                <c:formatCode>_(* #,##0.00_);_(* \(#,##0.00\);_(* "-"??_);_(@_)</c:formatCode>
                <c:ptCount val="19"/>
                <c:pt idx="0">
                  <c:v>3.4478330443058841E-2</c:v>
                </c:pt>
                <c:pt idx="1">
                  <c:v>3.6934383316657056E-2</c:v>
                </c:pt>
                <c:pt idx="2">
                  <c:v>4.075088217868298E-2</c:v>
                </c:pt>
                <c:pt idx="3">
                  <c:v>4.3469448690858593E-2</c:v>
                </c:pt>
                <c:pt idx="4">
                  <c:v>4.3678695158746318E-2</c:v>
                </c:pt>
                <c:pt idx="5">
                  <c:v>4.5155542578356911E-2</c:v>
                </c:pt>
                <c:pt idx="6">
                  <c:v>4.3864505615112938E-2</c:v>
                </c:pt>
                <c:pt idx="7">
                  <c:v>4.4445260401353215E-2</c:v>
                </c:pt>
                <c:pt idx="8">
                  <c:v>4.2873640658966899E-2</c:v>
                </c:pt>
                <c:pt idx="9">
                  <c:v>4.1667196817953937E-2</c:v>
                </c:pt>
                <c:pt idx="10">
                  <c:v>4.308529962215233E-2</c:v>
                </c:pt>
                <c:pt idx="11">
                  <c:v>4.1125417296112916E-2</c:v>
                </c:pt>
                <c:pt idx="12">
                  <c:v>4.0816669970270655E-2</c:v>
                </c:pt>
                <c:pt idx="13">
                  <c:v>4.3121649045084795E-2</c:v>
                </c:pt>
                <c:pt idx="14">
                  <c:v>4.2797942639927707E-2</c:v>
                </c:pt>
                <c:pt idx="15">
                  <c:v>4.3604091041300051E-2</c:v>
                </c:pt>
                <c:pt idx="16">
                  <c:v>4.3999120563411015E-2</c:v>
                </c:pt>
                <c:pt idx="17">
                  <c:v>4.4182255548429063E-2</c:v>
                </c:pt>
                <c:pt idx="18">
                  <c:v>4.4375946020499407E-2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6-47EF-891B-3D40C324D97F}"/>
            </c:ext>
          </c:extLst>
        </c:ser>
        <c:ser>
          <c:idx val="6"/>
          <c:order val="3"/>
          <c:tx>
            <c:strRef>
              <c:f>Plots!$P$431</c:f>
              <c:strCache>
                <c:ptCount val="1"/>
                <c:pt idx="0">
                  <c:v>Ooe</c:v>
                </c:pt>
              </c:strCache>
            </c:strRef>
          </c:tx>
          <c:spPr>
            <a:ln w="12700" cap="rnd">
              <a:solidFill>
                <a:srgbClr val="BF8F00"/>
              </a:solidFill>
              <a:round/>
            </a:ln>
            <a:effectLst/>
          </c:spPr>
          <c:marker>
            <c:symbol val="none"/>
          </c:marker>
          <c:cat>
            <c:numRef>
              <c:f>Plots!$L$432:$L$450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Plots!$P$432:$P$450</c:f>
              <c:numCache>
                <c:formatCode>_(* #,##0.00_);_(* \(#,##0.00\);_(* "-"??_);_(@_)</c:formatCode>
                <c:ptCount val="19"/>
                <c:pt idx="0">
                  <c:v>3.3304048746623481E-2</c:v>
                </c:pt>
                <c:pt idx="1">
                  <c:v>3.5730502841586541E-2</c:v>
                </c:pt>
                <c:pt idx="2">
                  <c:v>3.9399472416848012E-2</c:v>
                </c:pt>
                <c:pt idx="3">
                  <c:v>4.2188047865044404E-2</c:v>
                </c:pt>
                <c:pt idx="4">
                  <c:v>4.2511652045724865E-2</c:v>
                </c:pt>
                <c:pt idx="5">
                  <c:v>4.4025329816495914E-2</c:v>
                </c:pt>
                <c:pt idx="6">
                  <c:v>4.28237193156768E-2</c:v>
                </c:pt>
                <c:pt idx="7">
                  <c:v>4.350887813883831E-2</c:v>
                </c:pt>
                <c:pt idx="8">
                  <c:v>4.2092488920097357E-2</c:v>
                </c:pt>
                <c:pt idx="9">
                  <c:v>4.1078359502134024E-2</c:v>
                </c:pt>
                <c:pt idx="10">
                  <c:v>4.2411594062927396E-2</c:v>
                </c:pt>
                <c:pt idx="11">
                  <c:v>4.0744332321252325E-2</c:v>
                </c:pt>
                <c:pt idx="12">
                  <c:v>4.0634666136610133E-2</c:v>
                </c:pt>
                <c:pt idx="13">
                  <c:v>4.3122337797741252E-2</c:v>
                </c:pt>
                <c:pt idx="14">
                  <c:v>4.2887112762289924E-2</c:v>
                </c:pt>
                <c:pt idx="15">
                  <c:v>4.3722402810941557E-2</c:v>
                </c:pt>
                <c:pt idx="16">
                  <c:v>4.3871173139110729E-2</c:v>
                </c:pt>
                <c:pt idx="17">
                  <c:v>4.4147993276539697E-2</c:v>
                </c:pt>
                <c:pt idx="18">
                  <c:v>4.4877846099727274E-2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6-47EF-891B-3D40C324D97F}"/>
            </c:ext>
          </c:extLst>
        </c:ser>
        <c:ser>
          <c:idx val="7"/>
          <c:order val="4"/>
          <c:tx>
            <c:strRef>
              <c:f>Plots!$Q$431</c:f>
              <c:strCache>
                <c:ptCount val="1"/>
                <c:pt idx="0">
                  <c:v>Sbg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Plots!$L$432:$L$450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Plots!$Q$432:$Q$450</c:f>
              <c:numCache>
                <c:formatCode>_(* #,##0.00_);_(* \(#,##0.00\);_(* "-"??_);_(@_)</c:formatCode>
                <c:ptCount val="19"/>
                <c:pt idx="0">
                  <c:v>3.0546071654916171E-2</c:v>
                </c:pt>
                <c:pt idx="1">
                  <c:v>3.276229134032578E-2</c:v>
                </c:pt>
                <c:pt idx="2">
                  <c:v>3.6106753997557618E-2</c:v>
                </c:pt>
                <c:pt idx="3">
                  <c:v>3.8845307308873929E-2</c:v>
                </c:pt>
                <c:pt idx="4">
                  <c:v>3.912948924585178E-2</c:v>
                </c:pt>
                <c:pt idx="5">
                  <c:v>4.0463146405876706E-2</c:v>
                </c:pt>
                <c:pt idx="6">
                  <c:v>3.9242679109898329E-2</c:v>
                </c:pt>
                <c:pt idx="7">
                  <c:v>3.9807746556762606E-2</c:v>
                </c:pt>
                <c:pt idx="8">
                  <c:v>3.8651638858680219E-2</c:v>
                </c:pt>
                <c:pt idx="9">
                  <c:v>3.7606858478770988E-2</c:v>
                </c:pt>
                <c:pt idx="10">
                  <c:v>3.890469785804216E-2</c:v>
                </c:pt>
                <c:pt idx="11">
                  <c:v>3.7172134304879707E-2</c:v>
                </c:pt>
                <c:pt idx="12">
                  <c:v>3.6963309922836474E-2</c:v>
                </c:pt>
                <c:pt idx="13">
                  <c:v>3.9151781538996303E-2</c:v>
                </c:pt>
                <c:pt idx="14">
                  <c:v>3.8871592351238583E-2</c:v>
                </c:pt>
                <c:pt idx="15">
                  <c:v>3.9618486758404452E-2</c:v>
                </c:pt>
                <c:pt idx="16">
                  <c:v>4.0104733523543934E-2</c:v>
                </c:pt>
                <c:pt idx="17">
                  <c:v>4.027614500061056E-2</c:v>
                </c:pt>
                <c:pt idx="18">
                  <c:v>3.999745240288996E-2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6-47EF-891B-3D40C324D97F}"/>
            </c:ext>
          </c:extLst>
        </c:ser>
        <c:ser>
          <c:idx val="8"/>
          <c:order val="5"/>
          <c:tx>
            <c:strRef>
              <c:f>Plots!$R$431</c:f>
              <c:strCache>
                <c:ptCount val="1"/>
                <c:pt idx="0">
                  <c:v>Stk</c:v>
                </c:pt>
              </c:strCache>
            </c:strRef>
          </c:tx>
          <c:spPr>
            <a:ln w="12700" cap="rnd">
              <a:solidFill>
                <a:srgbClr val="548235"/>
              </a:solidFill>
              <a:round/>
            </a:ln>
            <a:effectLst/>
          </c:spPr>
          <c:marker>
            <c:symbol val="none"/>
          </c:marker>
          <c:cat>
            <c:numRef>
              <c:f>Plots!$L$432:$L$450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Plots!$R$432:$R$450</c:f>
              <c:numCache>
                <c:formatCode>_(* #,##0.00_);_(* \(#,##0.00\);_(* "-"??_);_(@_)</c:formatCode>
                <c:ptCount val="19"/>
                <c:pt idx="0">
                  <c:v>3.2649490207508007E-2</c:v>
                </c:pt>
                <c:pt idx="1">
                  <c:v>3.5113668892839713E-2</c:v>
                </c:pt>
                <c:pt idx="2">
                  <c:v>3.8664630919704956E-2</c:v>
                </c:pt>
                <c:pt idx="3">
                  <c:v>4.149406732237889E-2</c:v>
                </c:pt>
                <c:pt idx="4">
                  <c:v>4.1838299744682908E-2</c:v>
                </c:pt>
                <c:pt idx="5">
                  <c:v>4.3289910961701268E-2</c:v>
                </c:pt>
                <c:pt idx="6">
                  <c:v>4.1895265556659719E-2</c:v>
                </c:pt>
                <c:pt idx="7">
                  <c:v>4.232465325698101E-2</c:v>
                </c:pt>
                <c:pt idx="8">
                  <c:v>4.0714024736907488E-2</c:v>
                </c:pt>
                <c:pt idx="9">
                  <c:v>3.9524543006932769E-2</c:v>
                </c:pt>
                <c:pt idx="10">
                  <c:v>4.0776176794181315E-2</c:v>
                </c:pt>
                <c:pt idx="11">
                  <c:v>3.894764205607925E-2</c:v>
                </c:pt>
                <c:pt idx="12">
                  <c:v>3.8786352668087963E-2</c:v>
                </c:pt>
                <c:pt idx="13">
                  <c:v>4.1077958128827093E-2</c:v>
                </c:pt>
                <c:pt idx="14">
                  <c:v>4.0761344308690134E-2</c:v>
                </c:pt>
                <c:pt idx="15">
                  <c:v>4.1583837778941202E-2</c:v>
                </c:pt>
                <c:pt idx="16">
                  <c:v>4.1813994029977639E-2</c:v>
                </c:pt>
                <c:pt idx="17">
                  <c:v>4.2279572588640749E-2</c:v>
                </c:pt>
                <c:pt idx="18">
                  <c:v>4.294452000518359E-2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96-47EF-891B-3D40C324D97F}"/>
            </c:ext>
          </c:extLst>
        </c:ser>
        <c:ser>
          <c:idx val="9"/>
          <c:order val="6"/>
          <c:tx>
            <c:strRef>
              <c:f>Plots!$S$431</c:f>
              <c:strCache>
                <c:ptCount val="1"/>
                <c:pt idx="0">
                  <c:v>Tir</c:v>
                </c:pt>
              </c:strCache>
            </c:strRef>
          </c:tx>
          <c:spPr>
            <a:ln w="12700" cap="rnd">
              <a:solidFill>
                <a:srgbClr val="1F4C78"/>
              </a:solidFill>
              <a:round/>
            </a:ln>
            <a:effectLst/>
          </c:spPr>
          <c:marker>
            <c:symbol val="none"/>
          </c:marker>
          <c:cat>
            <c:numRef>
              <c:f>Plots!$L$432:$L$450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Plots!$S$432:$S$450</c:f>
              <c:numCache>
                <c:formatCode>_(* #,##0.00_);_(* \(#,##0.00\);_(* "-"??_);_(@_)</c:formatCode>
                <c:ptCount val="19"/>
                <c:pt idx="0">
                  <c:v>2.9806137632198526E-2</c:v>
                </c:pt>
                <c:pt idx="1">
                  <c:v>3.1899237041001456E-2</c:v>
                </c:pt>
                <c:pt idx="2">
                  <c:v>3.5100820597925034E-2</c:v>
                </c:pt>
                <c:pt idx="3">
                  <c:v>3.7473077225824172E-2</c:v>
                </c:pt>
                <c:pt idx="4">
                  <c:v>3.7719979036663284E-2</c:v>
                </c:pt>
                <c:pt idx="5">
                  <c:v>3.8698848456197581E-2</c:v>
                </c:pt>
                <c:pt idx="6">
                  <c:v>3.7542701225921092E-2</c:v>
                </c:pt>
                <c:pt idx="7">
                  <c:v>3.8131390120297579E-2</c:v>
                </c:pt>
                <c:pt idx="8">
                  <c:v>3.6930782732054794E-2</c:v>
                </c:pt>
                <c:pt idx="9">
                  <c:v>3.6050181839842814E-2</c:v>
                </c:pt>
                <c:pt idx="10">
                  <c:v>3.7208211223589915E-2</c:v>
                </c:pt>
                <c:pt idx="11">
                  <c:v>3.5692816877354976E-2</c:v>
                </c:pt>
                <c:pt idx="12">
                  <c:v>3.5353709809478093E-2</c:v>
                </c:pt>
                <c:pt idx="13">
                  <c:v>3.7512577623430104E-2</c:v>
                </c:pt>
                <c:pt idx="14">
                  <c:v>3.7293815451071008E-2</c:v>
                </c:pt>
                <c:pt idx="15">
                  <c:v>3.8000141802887966E-2</c:v>
                </c:pt>
                <c:pt idx="16">
                  <c:v>3.8692890080966665E-2</c:v>
                </c:pt>
                <c:pt idx="17">
                  <c:v>3.8901179452693661E-2</c:v>
                </c:pt>
                <c:pt idx="18">
                  <c:v>3.8497837639017762E-2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6-47EF-891B-3D40C324D97F}"/>
            </c:ext>
          </c:extLst>
        </c:ser>
        <c:ser>
          <c:idx val="0"/>
          <c:order val="7"/>
          <c:tx>
            <c:strRef>
              <c:f>Plots!$T$431</c:f>
              <c:strCache>
                <c:ptCount val="1"/>
                <c:pt idx="0">
                  <c:v>Vbg</c:v>
                </c:pt>
              </c:strCache>
            </c:strRef>
          </c:tx>
          <c:spPr>
            <a:ln w="12700" cap="rnd">
              <a:solidFill>
                <a:srgbClr val="7B7B7B"/>
              </a:solidFill>
              <a:round/>
            </a:ln>
            <a:effectLst/>
          </c:spPr>
          <c:marker>
            <c:symbol val="none"/>
          </c:marker>
          <c:cat>
            <c:numRef>
              <c:f>Plots!$L$432:$L$450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Plots!$T$432:$T$450</c:f>
              <c:numCache>
                <c:formatCode>_(* #,##0.00_);_(* \(#,##0.00\);_(* "-"??_);_(@_)</c:formatCode>
                <c:ptCount val="19"/>
                <c:pt idx="0">
                  <c:v>2.9285819441791903E-2</c:v>
                </c:pt>
                <c:pt idx="1">
                  <c:v>3.1177284494119731E-2</c:v>
                </c:pt>
                <c:pt idx="2">
                  <c:v>3.4200256549870495E-2</c:v>
                </c:pt>
                <c:pt idx="3">
                  <c:v>3.6264937775834435E-2</c:v>
                </c:pt>
                <c:pt idx="4">
                  <c:v>3.6394288733993578E-2</c:v>
                </c:pt>
                <c:pt idx="5">
                  <c:v>3.703965381482572E-2</c:v>
                </c:pt>
                <c:pt idx="6">
                  <c:v>3.5985636108305623E-2</c:v>
                </c:pt>
                <c:pt idx="7">
                  <c:v>3.6432778619041734E-2</c:v>
                </c:pt>
                <c:pt idx="8">
                  <c:v>3.5107469270631568E-2</c:v>
                </c:pt>
                <c:pt idx="9">
                  <c:v>3.4094404971834517E-2</c:v>
                </c:pt>
                <c:pt idx="10">
                  <c:v>3.5320141498331965E-2</c:v>
                </c:pt>
                <c:pt idx="11">
                  <c:v>3.381004366268809E-2</c:v>
                </c:pt>
                <c:pt idx="12">
                  <c:v>3.3872943431940195E-2</c:v>
                </c:pt>
                <c:pt idx="13">
                  <c:v>3.5825669079976238E-2</c:v>
                </c:pt>
                <c:pt idx="14">
                  <c:v>3.5644924689675367E-2</c:v>
                </c:pt>
                <c:pt idx="15">
                  <c:v>3.6384774729109462E-2</c:v>
                </c:pt>
                <c:pt idx="16">
                  <c:v>3.6708733810514101E-2</c:v>
                </c:pt>
                <c:pt idx="17">
                  <c:v>3.6534588471772975E-2</c:v>
                </c:pt>
                <c:pt idx="18">
                  <c:v>3.6452324317439257E-2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96-47EF-891B-3D40C324D97F}"/>
            </c:ext>
          </c:extLst>
        </c:ser>
        <c:ser>
          <c:idx val="1"/>
          <c:order val="8"/>
          <c:tx>
            <c:strRef>
              <c:f>Plots!$U$431</c:f>
              <c:strCache>
                <c:ptCount val="1"/>
                <c:pt idx="0">
                  <c:v>Wie</c:v>
                </c:pt>
              </c:strCache>
            </c:strRef>
          </c:tx>
          <c:spPr>
            <a:ln w="12700" cap="rnd">
              <a:solidFill>
                <a:srgbClr val="90B76B"/>
              </a:solidFill>
              <a:round/>
            </a:ln>
            <a:effectLst/>
          </c:spPr>
          <c:marker>
            <c:symbol val="none"/>
          </c:marker>
          <c:cat>
            <c:numRef>
              <c:f>Plots!$L$432:$L$450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Plots!$U$432:$U$450</c:f>
              <c:numCache>
                <c:formatCode>_(* #,##0.00_);_(* \(#,##0.00\);_(* "-"??_);_(@_)</c:formatCode>
                <c:ptCount val="19"/>
                <c:pt idx="0">
                  <c:v>2.544472699880982E-2</c:v>
                </c:pt>
                <c:pt idx="1">
                  <c:v>2.7126838985189874E-2</c:v>
                </c:pt>
                <c:pt idx="2">
                  <c:v>2.9663985601921534E-2</c:v>
                </c:pt>
                <c:pt idx="3">
                  <c:v>3.1090270167288082E-2</c:v>
                </c:pt>
                <c:pt idx="4">
                  <c:v>3.1036353695261421E-2</c:v>
                </c:pt>
                <c:pt idx="5">
                  <c:v>3.2090382075699066E-2</c:v>
                </c:pt>
                <c:pt idx="6">
                  <c:v>3.0860024033360245E-2</c:v>
                </c:pt>
                <c:pt idx="7">
                  <c:v>3.0881972580539409E-2</c:v>
                </c:pt>
                <c:pt idx="8">
                  <c:v>2.9542581607709038E-2</c:v>
                </c:pt>
                <c:pt idx="9">
                  <c:v>2.8396536542219551E-2</c:v>
                </c:pt>
                <c:pt idx="10">
                  <c:v>2.8724497443104367E-2</c:v>
                </c:pt>
                <c:pt idx="11">
                  <c:v>2.7089681891578486E-2</c:v>
                </c:pt>
                <c:pt idx="12">
                  <c:v>2.6548759574745891E-2</c:v>
                </c:pt>
                <c:pt idx="13">
                  <c:v>2.7430489638159725E-2</c:v>
                </c:pt>
                <c:pt idx="14">
                  <c:v>2.6680512168067508E-2</c:v>
                </c:pt>
                <c:pt idx="15">
                  <c:v>2.6666894389835188E-2</c:v>
                </c:pt>
                <c:pt idx="16">
                  <c:v>2.6568092365434667E-2</c:v>
                </c:pt>
                <c:pt idx="17">
                  <c:v>2.6437408601552009E-2</c:v>
                </c:pt>
                <c:pt idx="18">
                  <c:v>2.6024143288311846E-2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96-47EF-891B-3D40C324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Plots!$O$430</c:f>
              <c:strCache>
                <c:ptCount val="1"/>
                <c:pt idx="0">
                  <c:v>TJ/Person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11942257217849"/>
          <c:y val="0.16763938558949404"/>
          <c:w val="0.16193985126859142"/>
          <c:h val="0.64418056127770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EEV Industrie 2018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Plots!$M$459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Plots!$L$478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Plots!$M$478</c:f>
              <c:numCache>
                <c:formatCode>_-* #\ ##0_-;\-* #\ ##0_-;_-* "-"??_-;_-@_-</c:formatCode>
                <c:ptCount val="1"/>
                <c:pt idx="0">
                  <c:v>5.8862006653338534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7-435A-B0C8-C4DD68C6E012}"/>
            </c:ext>
          </c:extLst>
        </c:ser>
        <c:ser>
          <c:idx val="2"/>
          <c:order val="1"/>
          <c:tx>
            <c:strRef>
              <c:f>Plots!$N$459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Plots!$L$478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Plots!$N$478</c:f>
              <c:numCache>
                <c:formatCode>_-* #\ ##0_-;\-* #\ ##0_-;_-* "-"??_-;_-@_-</c:formatCode>
                <c:ptCount val="1"/>
                <c:pt idx="0">
                  <c:v>27.948254238311769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7-435A-B0C8-C4DD68C6E012}"/>
            </c:ext>
          </c:extLst>
        </c:ser>
        <c:ser>
          <c:idx val="3"/>
          <c:order val="2"/>
          <c:tx>
            <c:strRef>
              <c:f>Plots!$O$459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Plots!$L$478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Plots!$O$478</c:f>
              <c:numCache>
                <c:formatCode>_-* #\ ##0_-;\-* #\ ##0_-;_-* "-"??_-;_-@_-</c:formatCode>
                <c:ptCount val="1"/>
                <c:pt idx="0">
                  <c:v>61.511469164415288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7-435A-B0C8-C4DD68C6E012}"/>
            </c:ext>
          </c:extLst>
        </c:ser>
        <c:ser>
          <c:idx val="4"/>
          <c:order val="3"/>
          <c:tx>
            <c:strRef>
              <c:f>Plots!$P$459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Plots!$L$478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Plots!$P$478</c:f>
              <c:numCache>
                <c:formatCode>_-* #\ ##0_-;\-* #\ ##0_-;_-* "-"??_-;_-@_-</c:formatCode>
                <c:ptCount val="1"/>
                <c:pt idx="0">
                  <c:v>97.848849033371508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7-435A-B0C8-C4DD68C6E012}"/>
            </c:ext>
          </c:extLst>
        </c:ser>
        <c:ser>
          <c:idx val="5"/>
          <c:order val="4"/>
          <c:tx>
            <c:strRef>
              <c:f>Plots!$Q$459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Plots!$L$478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Plots!$Q$478</c:f>
              <c:numCache>
                <c:formatCode>_-* #\ ##0_-;\-* #\ ##0_-;_-* "-"??_-;_-@_-</c:formatCode>
                <c:ptCount val="1"/>
                <c:pt idx="0">
                  <c:v>17.03333722881592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7-435A-B0C8-C4DD68C6E012}"/>
            </c:ext>
          </c:extLst>
        </c:ser>
        <c:ser>
          <c:idx val="6"/>
          <c:order val="5"/>
          <c:tx>
            <c:strRef>
              <c:f>Plots!$R$459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Plots!$L$478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Plots!$R$478</c:f>
              <c:numCache>
                <c:formatCode>_-* #\ ##0_-;\-* #\ ##0_-;_-* "-"??_-;_-@_-</c:formatCode>
                <c:ptCount val="1"/>
                <c:pt idx="0">
                  <c:v>72.480671846376339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F7-435A-B0C8-C4DD68C6E012}"/>
            </c:ext>
          </c:extLst>
        </c:ser>
        <c:ser>
          <c:idx val="7"/>
          <c:order val="6"/>
          <c:tx>
            <c:strRef>
              <c:f>Plots!$S$459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Plots!$L$478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Plots!$S$478</c:f>
              <c:numCache>
                <c:formatCode>_-* #\ ##0_-;\-* #\ ##0_-;_-* "-"??_-;_-@_-</c:formatCode>
                <c:ptCount val="1"/>
                <c:pt idx="0">
                  <c:v>22.108445381204227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F7-435A-B0C8-C4DD68C6E012}"/>
            </c:ext>
          </c:extLst>
        </c:ser>
        <c:ser>
          <c:idx val="8"/>
          <c:order val="7"/>
          <c:tx>
            <c:strRef>
              <c:f>Plots!$T$459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Plots!$L$478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Plots!$T$478</c:f>
              <c:numCache>
                <c:formatCode>_-* #\ ##0_-;\-* #\ ##0_-;_-* "-"??_-;_-@_-</c:formatCode>
                <c:ptCount val="1"/>
                <c:pt idx="0">
                  <c:v>10.623551907078024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F7-435A-B0C8-C4DD68C6E012}"/>
            </c:ext>
          </c:extLst>
        </c:ser>
        <c:ser>
          <c:idx val="9"/>
          <c:order val="8"/>
          <c:tx>
            <c:strRef>
              <c:f>Plots!$U$459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Plots!$L$478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Plots!$U$478</c:f>
              <c:numCache>
                <c:formatCode>_-* #\ ##0_-;\-* #\ ##0_-;_-* "-"??_-;_-@_-</c:formatCode>
                <c:ptCount val="1"/>
                <c:pt idx="0">
                  <c:v>8.213057505458405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F7-435A-B0C8-C4DD68C6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Plots!$O$458</c:f>
              <c:strCache>
                <c:ptCount val="1"/>
                <c:pt idx="0">
                  <c:v>PJ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EEV Gesamt / Einwohner 2018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Plots!$M$52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Plots!$L$71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Plots!$M$71</c:f>
              <c:numCache>
                <c:formatCode>_-* #\ ##0.000_-;\-* #\ ##0.000_-;_-* "-"??_-;_-@_-</c:formatCode>
                <c:ptCount val="1"/>
                <c:pt idx="0">
                  <c:v>0.11899499968557582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7-435A-B0C8-C4DD68C6E012}"/>
            </c:ext>
          </c:extLst>
        </c:ser>
        <c:ser>
          <c:idx val="2"/>
          <c:order val="1"/>
          <c:tx>
            <c:strRef>
              <c:f>Plots!$N$52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Plots!$L$71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Plots!$N$71</c:f>
              <c:numCache>
                <c:formatCode>_-* #\ ##0.000_-;\-* #\ ##0.000_-;_-* "-"??_-;_-@_-</c:formatCode>
                <c:ptCount val="1"/>
                <c:pt idx="0">
                  <c:v>0.15446010155381118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7-435A-B0C8-C4DD68C6E012}"/>
            </c:ext>
          </c:extLst>
        </c:ser>
        <c:ser>
          <c:idx val="3"/>
          <c:order val="2"/>
          <c:tx>
            <c:strRef>
              <c:f>Plots!$O$52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Plots!$L$71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Plots!$O$71</c:f>
              <c:numCache>
                <c:formatCode>_-* #\ ##0.000_-;\-* #\ ##0.000_-;_-* "-"??_-;_-@_-</c:formatCode>
                <c:ptCount val="1"/>
                <c:pt idx="0">
                  <c:v>0.15186224445143023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7-435A-B0C8-C4DD68C6E012}"/>
            </c:ext>
          </c:extLst>
        </c:ser>
        <c:ser>
          <c:idx val="4"/>
          <c:order val="3"/>
          <c:tx>
            <c:strRef>
              <c:f>Plots!$P$52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Plots!$L$71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Plots!$P$71</c:f>
              <c:numCache>
                <c:formatCode>_-* #\ ##0.000_-;\-* #\ ##0.000_-;_-* "-"??_-;_-@_-</c:formatCode>
                <c:ptCount val="1"/>
                <c:pt idx="0">
                  <c:v>0.15982674075537381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7-435A-B0C8-C4DD68C6E012}"/>
            </c:ext>
          </c:extLst>
        </c:ser>
        <c:ser>
          <c:idx val="5"/>
          <c:order val="4"/>
          <c:tx>
            <c:strRef>
              <c:f>Plots!$Q$52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Plots!$L$71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Plots!$Q$71</c:f>
              <c:numCache>
                <c:formatCode>_-* #\ ##0.000_-;\-* #\ ##0.000_-;_-* "-"??_-;_-@_-</c:formatCode>
                <c:ptCount val="1"/>
                <c:pt idx="0">
                  <c:v>0.11850449002525486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7-435A-B0C8-C4DD68C6E012}"/>
            </c:ext>
          </c:extLst>
        </c:ser>
        <c:ser>
          <c:idx val="6"/>
          <c:order val="5"/>
          <c:tx>
            <c:strRef>
              <c:f>Plots!$R$52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Plots!$L$71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Plots!$R$71</c:f>
              <c:numCache>
                <c:formatCode>_-* #\ ##0.000_-;\-* #\ ##0.000_-;_-* "-"??_-;_-@_-</c:formatCode>
                <c:ptCount val="1"/>
                <c:pt idx="0">
                  <c:v>0.15150061511636928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F7-435A-B0C8-C4DD68C6E012}"/>
            </c:ext>
          </c:extLst>
        </c:ser>
        <c:ser>
          <c:idx val="7"/>
          <c:order val="6"/>
          <c:tx>
            <c:strRef>
              <c:f>Plots!$S$52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Plots!$L$71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Plots!$S$71</c:f>
              <c:numCache>
                <c:formatCode>_-* #\ ##0.000_-;\-* #\ ##0.000_-;_-* "-"??_-;_-@_-</c:formatCode>
                <c:ptCount val="1"/>
                <c:pt idx="0">
                  <c:v>0.11608304965317172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F7-435A-B0C8-C4DD68C6E012}"/>
            </c:ext>
          </c:extLst>
        </c:ser>
        <c:ser>
          <c:idx val="8"/>
          <c:order val="7"/>
          <c:tx>
            <c:strRef>
              <c:f>Plots!$T$52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Plots!$L$71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Plots!$T$71</c:f>
              <c:numCache>
                <c:formatCode>_-* #\ ##0.000_-;\-* #\ ##0.000_-;_-* "-"??_-;_-@_-</c:formatCode>
                <c:ptCount val="1"/>
                <c:pt idx="0">
                  <c:v>0.1045104222147249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F7-435A-B0C8-C4DD68C6E012}"/>
            </c:ext>
          </c:extLst>
        </c:ser>
        <c:ser>
          <c:idx val="9"/>
          <c:order val="8"/>
          <c:tx>
            <c:strRef>
              <c:f>Plots!$U$52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Plots!$L$71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Plots!$U$71</c:f>
              <c:numCache>
                <c:formatCode>_-* #\ ##0.000_-;\-* #\ ##0.000_-;_-* "-"??_-;_-@_-</c:formatCode>
                <c:ptCount val="1"/>
                <c:pt idx="0">
                  <c:v>7.0809820375400082E-2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F7-435A-B0C8-C4DD68C6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Plots!$O$51</c:f>
              <c:strCache>
                <c:ptCount val="1"/>
                <c:pt idx="0">
                  <c:v>TJ/Person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.000_-;\-* #\ ##0.00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EEV Industrie 2018 pro Kopf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Plots!$M$459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Plots!$L$500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Plots!$M$500</c:f>
              <c:numCache>
                <c:formatCode>_-* #\ ##0.000_-;\-* #\ ##0.000_-;_-* "-"??_-;_-@_-</c:formatCode>
                <c:ptCount val="1"/>
                <c:pt idx="0">
                  <c:v>2.0111730299252936E-2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7-435A-B0C8-C4DD68C6E012}"/>
            </c:ext>
          </c:extLst>
        </c:ser>
        <c:ser>
          <c:idx val="2"/>
          <c:order val="1"/>
          <c:tx>
            <c:strRef>
              <c:f>Plots!$N$459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Plots!$L$500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Plots!$N$500</c:f>
              <c:numCache>
                <c:formatCode>_-* #\ ##0.000_-;\-* #\ ##0.000_-;_-* "-"??_-;_-@_-</c:formatCode>
                <c:ptCount val="1"/>
                <c:pt idx="0">
                  <c:v>4.9827694586737283E-2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7-435A-B0C8-C4DD68C6E012}"/>
            </c:ext>
          </c:extLst>
        </c:ser>
        <c:ser>
          <c:idx val="3"/>
          <c:order val="2"/>
          <c:tx>
            <c:strRef>
              <c:f>Plots!$O$459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Plots!$L$500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Plots!$O$500</c:f>
              <c:numCache>
                <c:formatCode>_-* #\ ##0.000_-;\-* #\ ##0.000_-;_-* "-"??_-;_-@_-</c:formatCode>
                <c:ptCount val="1"/>
                <c:pt idx="0">
                  <c:v>3.6818487673442771E-2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7-435A-B0C8-C4DD68C6E012}"/>
            </c:ext>
          </c:extLst>
        </c:ser>
        <c:ser>
          <c:idx val="4"/>
          <c:order val="3"/>
          <c:tx>
            <c:strRef>
              <c:f>Plots!$P$459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Plots!$L$500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Plots!$P$500</c:f>
              <c:numCache>
                <c:formatCode>_-* #\ ##0.000_-;\-* #\ ##0.000_-;_-* "-"??_-;_-@_-</c:formatCode>
                <c:ptCount val="1"/>
                <c:pt idx="0">
                  <c:v>6.6402309099341666E-2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7-435A-B0C8-C4DD68C6E012}"/>
            </c:ext>
          </c:extLst>
        </c:ser>
        <c:ser>
          <c:idx val="5"/>
          <c:order val="4"/>
          <c:tx>
            <c:strRef>
              <c:f>Plots!$Q$459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Plots!$L$500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Plots!$Q$500</c:f>
              <c:numCache>
                <c:formatCode>_-* #\ ##0.000_-;\-* #\ ##0.000_-;_-* "-"??_-;_-@_-</c:formatCode>
                <c:ptCount val="1"/>
                <c:pt idx="0">
                  <c:v>3.0825162065181485E-2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7-435A-B0C8-C4DD68C6E012}"/>
            </c:ext>
          </c:extLst>
        </c:ser>
        <c:ser>
          <c:idx val="6"/>
          <c:order val="5"/>
          <c:tx>
            <c:strRef>
              <c:f>Plots!$R$459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Plots!$L$500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Plots!$R$500</c:f>
              <c:numCache>
                <c:formatCode>_-* #\ ##0.000_-;\-* #\ ##0.000_-;_-* "-"??_-;_-@_-</c:formatCode>
                <c:ptCount val="1"/>
                <c:pt idx="0">
                  <c:v>5.8442068744891072E-2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F7-435A-B0C8-C4DD68C6E012}"/>
            </c:ext>
          </c:extLst>
        </c:ser>
        <c:ser>
          <c:idx val="7"/>
          <c:order val="6"/>
          <c:tx>
            <c:strRef>
              <c:f>Plots!$S$459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Plots!$L$500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Plots!$S$500</c:f>
              <c:numCache>
                <c:formatCode>_-* #\ ##0.000_-;\-* #\ ##0.000_-;_-* "-"??_-;_-@_-</c:formatCode>
                <c:ptCount val="1"/>
                <c:pt idx="0">
                  <c:v>2.9433188728072299E-2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F7-435A-B0C8-C4DD68C6E012}"/>
            </c:ext>
          </c:extLst>
        </c:ser>
        <c:ser>
          <c:idx val="8"/>
          <c:order val="7"/>
          <c:tx>
            <c:strRef>
              <c:f>Plots!$T$459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Plots!$L$500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Plots!$T$500</c:f>
              <c:numCache>
                <c:formatCode>_-* #\ ##0.000_-;\-* #\ ##0.000_-;_-* "-"??_-;_-@_-</c:formatCode>
                <c:ptCount val="1"/>
                <c:pt idx="0">
                  <c:v>2.7118815510957558E-2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F7-435A-B0C8-C4DD68C6E012}"/>
            </c:ext>
          </c:extLst>
        </c:ser>
        <c:ser>
          <c:idx val="9"/>
          <c:order val="8"/>
          <c:tx>
            <c:strRef>
              <c:f>Plots!$U$459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Plots!$L$500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Plots!$U$500</c:f>
              <c:numCache>
                <c:formatCode>_-* #\ ##0.000_-;\-* #\ ##0.000_-;_-* "-"??_-;_-@_-</c:formatCode>
                <c:ptCount val="1"/>
                <c:pt idx="0">
                  <c:v>4.3483491454033747E-3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F7-435A-B0C8-C4DD68C6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Plots!$O$480</c:f>
              <c:strCache>
                <c:ptCount val="1"/>
                <c:pt idx="0">
                  <c:v>TJ/Person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.000_-;\-* #\ ##0.00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EEV Industrie pro BRP 2018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Plots!$M$503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Plots!$L$522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Plots!$M$522</c:f>
              <c:numCache>
                <c:formatCode>_(* #,##0.00_);_(* \(#,##0.00\);_(* "-"??_);_(@_)</c:formatCode>
                <c:ptCount val="1"/>
                <c:pt idx="0">
                  <c:v>653.58657176702786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7-435A-B0C8-C4DD68C6E012}"/>
            </c:ext>
          </c:extLst>
        </c:ser>
        <c:ser>
          <c:idx val="2"/>
          <c:order val="1"/>
          <c:tx>
            <c:strRef>
              <c:f>Plots!$N$503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Plots!$L$522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Plots!$N$522</c:f>
              <c:numCache>
                <c:formatCode>_(* #,##0.00_);_(* \(#,##0.00\);_(* "-"??_);_(@_)</c:formatCode>
                <c:ptCount val="1"/>
                <c:pt idx="0">
                  <c:v>458.01793245348682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7-435A-B0C8-C4DD68C6E012}"/>
            </c:ext>
          </c:extLst>
        </c:ser>
        <c:ser>
          <c:idx val="3"/>
          <c:order val="2"/>
          <c:tx>
            <c:strRef>
              <c:f>Plots!$O$503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Plots!$L$522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Plots!$O$522</c:f>
              <c:numCache>
                <c:formatCode>_(* #,##0.00_);_(* \(#,##0.00\);_(* "-"??_);_(@_)</c:formatCode>
                <c:ptCount val="1"/>
                <c:pt idx="0">
                  <c:v>637.97327405348949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7-435A-B0C8-C4DD68C6E012}"/>
            </c:ext>
          </c:extLst>
        </c:ser>
        <c:ser>
          <c:idx val="4"/>
          <c:order val="3"/>
          <c:tx>
            <c:strRef>
              <c:f>Plots!$P$503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Plots!$L$522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Plots!$P$522</c:f>
              <c:numCache>
                <c:formatCode>_(* #,##0.00_);_(* \(#,##0.00\);_(* "-"??_);_(@_)</c:formatCode>
                <c:ptCount val="1"/>
                <c:pt idx="0">
                  <c:v>4685.798727773752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7-435A-B0C8-C4DD68C6E012}"/>
            </c:ext>
          </c:extLst>
        </c:ser>
        <c:ser>
          <c:idx val="5"/>
          <c:order val="4"/>
          <c:tx>
            <c:strRef>
              <c:f>Plots!$Q$503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Plots!$L$522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Plots!$Q$522</c:f>
              <c:numCache>
                <c:formatCode>_(* #,##0.00_);_(* \(#,##0.00\);_(* "-"??_);_(@_)</c:formatCode>
                <c:ptCount val="1"/>
                <c:pt idx="0">
                  <c:v>343.38636458382223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7-435A-B0C8-C4DD68C6E012}"/>
            </c:ext>
          </c:extLst>
        </c:ser>
        <c:ser>
          <c:idx val="6"/>
          <c:order val="5"/>
          <c:tx>
            <c:strRef>
              <c:f>Plots!$R$503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Plots!$L$522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Plots!$R$522</c:f>
              <c:numCache>
                <c:formatCode>_(* #,##0.00_);_(* \(#,##0.00\);_(* "-"??_);_(@_)</c:formatCode>
                <c:ptCount val="1"/>
                <c:pt idx="0">
                  <c:v>1100.6935739768617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F7-435A-B0C8-C4DD68C6E012}"/>
            </c:ext>
          </c:extLst>
        </c:ser>
        <c:ser>
          <c:idx val="7"/>
          <c:order val="6"/>
          <c:tx>
            <c:strRef>
              <c:f>Plots!$S$503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Plots!$L$522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Plots!$S$522</c:f>
              <c:numCache>
                <c:formatCode>_(* #,##0.00_);_(* \(#,##0.00\);_(* "-"??_);_(@_)</c:formatCode>
                <c:ptCount val="1"/>
                <c:pt idx="0">
                  <c:v>761.17904566032792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F7-435A-B0C8-C4DD68C6E012}"/>
            </c:ext>
          </c:extLst>
        </c:ser>
        <c:ser>
          <c:idx val="8"/>
          <c:order val="7"/>
          <c:tx>
            <c:strRef>
              <c:f>Plots!$T$503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Plots!$L$522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Plots!$T$522</c:f>
              <c:numCache>
                <c:formatCode>_(* #,##0.00_);_(* \(#,##0.00\);_(* "-"??_);_(@_)</c:formatCode>
                <c:ptCount val="1"/>
                <c:pt idx="0">
                  <c:v>306.39263712623728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F7-435A-B0C8-C4DD68C6E012}"/>
            </c:ext>
          </c:extLst>
        </c:ser>
        <c:ser>
          <c:idx val="9"/>
          <c:order val="8"/>
          <c:tx>
            <c:strRef>
              <c:f>Plots!$U$503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Plots!$L$522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Plots!$U$522</c:f>
              <c:numCache>
                <c:formatCode>_(* #,##0.00_);_(* \(#,##0.00\);_(* "-"??_);_(@_)</c:formatCode>
                <c:ptCount val="1"/>
                <c:pt idx="0">
                  <c:v>430.52143971580455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F7-435A-B0C8-C4DD68C6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Plots!$O$502</c:f>
              <c:strCache>
                <c:ptCount val="1"/>
                <c:pt idx="0">
                  <c:v>TJ/Mrd. EUR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BRP Entwicklung 2000-2018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Plots!$M$525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noFill/>
            </a:ln>
            <a:effectLst/>
          </c:spPr>
          <c:invertIfNegative val="0"/>
          <c:cat>
            <c:numRef>
              <c:f>Plots!$L$526:$L$544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Plots!$M$526:$M$544</c:f>
              <c:numCache>
                <c:formatCode>General</c:formatCode>
                <c:ptCount val="19"/>
                <c:pt idx="0">
                  <c:v>4.7969999999999997</c:v>
                </c:pt>
                <c:pt idx="1">
                  <c:v>4.96</c:v>
                </c:pt>
                <c:pt idx="2">
                  <c:v>5.3360000000000003</c:v>
                </c:pt>
                <c:pt idx="3">
                  <c:v>5.1980000000000004</c:v>
                </c:pt>
                <c:pt idx="4">
                  <c:v>5.6360000000000001</c:v>
                </c:pt>
                <c:pt idx="5">
                  <c:v>5.72</c:v>
                </c:pt>
                <c:pt idx="6">
                  <c:v>5.9039999999999999</c:v>
                </c:pt>
                <c:pt idx="7">
                  <c:v>6.2830000000000004</c:v>
                </c:pt>
                <c:pt idx="8">
                  <c:v>6.41</c:v>
                </c:pt>
                <c:pt idx="9">
                  <c:v>6.6980000000000004</c:v>
                </c:pt>
                <c:pt idx="10">
                  <c:v>6.4409999999999998</c:v>
                </c:pt>
                <c:pt idx="11">
                  <c:v>7.0129999999999999</c:v>
                </c:pt>
                <c:pt idx="12">
                  <c:v>7.3659999999999997</c:v>
                </c:pt>
                <c:pt idx="13">
                  <c:v>7.54</c:v>
                </c:pt>
                <c:pt idx="14">
                  <c:v>7.7370000000000001</c:v>
                </c:pt>
                <c:pt idx="15">
                  <c:v>8.0410000000000004</c:v>
                </c:pt>
                <c:pt idx="16">
                  <c:v>8.3539999999999992</c:v>
                </c:pt>
                <c:pt idx="17">
                  <c:v>8.7720000000000002</c:v>
                </c:pt>
                <c:pt idx="18">
                  <c:v>9.0060000000000002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3-4468-8107-A7FC980B6B6A}"/>
            </c:ext>
          </c:extLst>
        </c:ser>
        <c:ser>
          <c:idx val="2"/>
          <c:order val="1"/>
          <c:tx>
            <c:strRef>
              <c:f>Plots!$N$525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Plots!$L$526:$L$544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Plots!$N$526:$N$544</c:f>
              <c:numCache>
                <c:formatCode>General</c:formatCode>
                <c:ptCount val="19"/>
                <c:pt idx="0">
                  <c:v>33.533999999999999</c:v>
                </c:pt>
                <c:pt idx="1">
                  <c:v>34.118000000000002</c:v>
                </c:pt>
                <c:pt idx="2">
                  <c:v>35.718000000000004</c:v>
                </c:pt>
                <c:pt idx="3">
                  <c:v>34.826000000000001</c:v>
                </c:pt>
                <c:pt idx="4">
                  <c:v>37.926000000000002</c:v>
                </c:pt>
                <c:pt idx="5">
                  <c:v>39.188000000000002</c:v>
                </c:pt>
                <c:pt idx="6">
                  <c:v>41.460999999999999</c:v>
                </c:pt>
                <c:pt idx="7">
                  <c:v>44.58</c:v>
                </c:pt>
                <c:pt idx="8">
                  <c:v>46.347999999999999</c:v>
                </c:pt>
                <c:pt idx="9">
                  <c:v>46.286000000000001</c:v>
                </c:pt>
                <c:pt idx="10">
                  <c:v>45.2</c:v>
                </c:pt>
                <c:pt idx="11">
                  <c:v>48.511000000000003</c:v>
                </c:pt>
                <c:pt idx="12">
                  <c:v>49.802</c:v>
                </c:pt>
                <c:pt idx="13">
                  <c:v>50.47</c:v>
                </c:pt>
                <c:pt idx="14">
                  <c:v>52.048999999999999</c:v>
                </c:pt>
                <c:pt idx="15">
                  <c:v>53.884999999999998</c:v>
                </c:pt>
                <c:pt idx="16">
                  <c:v>55.691000000000003</c:v>
                </c:pt>
                <c:pt idx="17">
                  <c:v>58.167999999999999</c:v>
                </c:pt>
                <c:pt idx="18">
                  <c:v>61.02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3-4468-8107-A7FC980B6B6A}"/>
            </c:ext>
          </c:extLst>
        </c:ser>
        <c:ser>
          <c:idx val="3"/>
          <c:order val="2"/>
          <c:tx>
            <c:strRef>
              <c:f>Plots!$O$525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Plots!$L$526:$L$544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Plots!$O$526:$O$544</c:f>
              <c:numCache>
                <c:formatCode>General</c:formatCode>
                <c:ptCount val="19"/>
                <c:pt idx="0">
                  <c:v>57.66</c:v>
                </c:pt>
                <c:pt idx="1">
                  <c:v>59.843000000000004</c:v>
                </c:pt>
                <c:pt idx="2">
                  <c:v>62.665999999999997</c:v>
                </c:pt>
                <c:pt idx="3">
                  <c:v>61.965000000000003</c:v>
                </c:pt>
                <c:pt idx="4">
                  <c:v>64.528999999999996</c:v>
                </c:pt>
                <c:pt idx="5">
                  <c:v>67.364000000000004</c:v>
                </c:pt>
                <c:pt idx="6">
                  <c:v>71.019000000000005</c:v>
                </c:pt>
                <c:pt idx="7">
                  <c:v>73.965000000000003</c:v>
                </c:pt>
                <c:pt idx="8">
                  <c:v>76.694000000000003</c:v>
                </c:pt>
                <c:pt idx="9">
                  <c:v>78.13</c:v>
                </c:pt>
                <c:pt idx="10">
                  <c:v>76.313000000000002</c:v>
                </c:pt>
                <c:pt idx="11">
                  <c:v>80.747</c:v>
                </c:pt>
                <c:pt idx="12">
                  <c:v>81.981999999999999</c:v>
                </c:pt>
                <c:pt idx="13">
                  <c:v>83.117999999999995</c:v>
                </c:pt>
                <c:pt idx="14">
                  <c:v>84.75</c:v>
                </c:pt>
                <c:pt idx="15">
                  <c:v>87.284999999999997</c:v>
                </c:pt>
                <c:pt idx="16">
                  <c:v>91.563999999999993</c:v>
                </c:pt>
                <c:pt idx="17">
                  <c:v>92.938999999999993</c:v>
                </c:pt>
                <c:pt idx="18">
                  <c:v>96.417000000000002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3-4468-8107-A7FC980B6B6A}"/>
            </c:ext>
          </c:extLst>
        </c:ser>
        <c:ser>
          <c:idx val="4"/>
          <c:order val="3"/>
          <c:tx>
            <c:strRef>
              <c:f>Plots!$P$525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numRef>
              <c:f>Plots!$L$526:$L$544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Plots!$P$526:$P$544</c:f>
              <c:numCache>
                <c:formatCode>General</c:formatCode>
                <c:ptCount val="19"/>
                <c:pt idx="0">
                  <c:v>12.379</c:v>
                </c:pt>
                <c:pt idx="1">
                  <c:v>12.584</c:v>
                </c:pt>
                <c:pt idx="2">
                  <c:v>13.29</c:v>
                </c:pt>
                <c:pt idx="3">
                  <c:v>12.972</c:v>
                </c:pt>
                <c:pt idx="4">
                  <c:v>13.874000000000001</c:v>
                </c:pt>
                <c:pt idx="5">
                  <c:v>14.568</c:v>
                </c:pt>
                <c:pt idx="6">
                  <c:v>15.23</c:v>
                </c:pt>
                <c:pt idx="7">
                  <c:v>16.364000000000001</c:v>
                </c:pt>
                <c:pt idx="8">
                  <c:v>16.763000000000002</c:v>
                </c:pt>
                <c:pt idx="9">
                  <c:v>16.582000000000001</c:v>
                </c:pt>
                <c:pt idx="10">
                  <c:v>16.158000000000001</c:v>
                </c:pt>
                <c:pt idx="11">
                  <c:v>17.547999999999998</c:v>
                </c:pt>
                <c:pt idx="12">
                  <c:v>17.771999999999998</c:v>
                </c:pt>
                <c:pt idx="13">
                  <c:v>17.908000000000001</c:v>
                </c:pt>
                <c:pt idx="14">
                  <c:v>18.420000000000002</c:v>
                </c:pt>
                <c:pt idx="15">
                  <c:v>18.718</c:v>
                </c:pt>
                <c:pt idx="16">
                  <c:v>19.120999999999999</c:v>
                </c:pt>
                <c:pt idx="17">
                  <c:v>19.881</c:v>
                </c:pt>
                <c:pt idx="18">
                  <c:v>20.882000000000001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3-4468-8107-A7FC980B6B6A}"/>
            </c:ext>
          </c:extLst>
        </c:ser>
        <c:ser>
          <c:idx val="5"/>
          <c:order val="4"/>
          <c:tx>
            <c:strRef>
              <c:f>Plots!$Q$525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Plots!$L$526:$L$544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Plots!$Q$526:$Q$544</c:f>
              <c:numCache>
                <c:formatCode>General</c:formatCode>
                <c:ptCount val="19"/>
                <c:pt idx="0">
                  <c:v>27.129000000000001</c:v>
                </c:pt>
                <c:pt idx="1">
                  <c:v>28.084</c:v>
                </c:pt>
                <c:pt idx="2">
                  <c:v>29.338999999999999</c:v>
                </c:pt>
                <c:pt idx="3">
                  <c:v>28.541</c:v>
                </c:pt>
                <c:pt idx="4">
                  <c:v>31.033000000000001</c:v>
                </c:pt>
                <c:pt idx="5">
                  <c:v>32.520000000000003</c:v>
                </c:pt>
                <c:pt idx="6">
                  <c:v>34.121000000000002</c:v>
                </c:pt>
                <c:pt idx="7">
                  <c:v>36.539000000000001</c:v>
                </c:pt>
                <c:pt idx="8">
                  <c:v>37.600999999999999</c:v>
                </c:pt>
                <c:pt idx="9">
                  <c:v>37.576000000000001</c:v>
                </c:pt>
                <c:pt idx="10">
                  <c:v>36.634999999999998</c:v>
                </c:pt>
                <c:pt idx="11">
                  <c:v>39.466999999999999</c:v>
                </c:pt>
                <c:pt idx="12">
                  <c:v>40.956000000000003</c:v>
                </c:pt>
                <c:pt idx="13">
                  <c:v>41.304000000000002</c:v>
                </c:pt>
                <c:pt idx="14">
                  <c:v>42.710999999999999</c:v>
                </c:pt>
                <c:pt idx="15">
                  <c:v>43.722000000000001</c:v>
                </c:pt>
                <c:pt idx="16">
                  <c:v>45.485999999999997</c:v>
                </c:pt>
                <c:pt idx="17">
                  <c:v>47.597000000000001</c:v>
                </c:pt>
                <c:pt idx="18">
                  <c:v>49.603999999999999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F3-4468-8107-A7FC980B6B6A}"/>
            </c:ext>
          </c:extLst>
        </c:ser>
        <c:ser>
          <c:idx val="6"/>
          <c:order val="5"/>
          <c:tx>
            <c:strRef>
              <c:f>Plots!$R$525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numRef>
              <c:f>Plots!$L$526:$L$544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Plots!$R$526:$R$544</c:f>
              <c:numCache>
                <c:formatCode>General</c:formatCode>
                <c:ptCount val="19"/>
                <c:pt idx="0">
                  <c:v>35.247999999999998</c:v>
                </c:pt>
                <c:pt idx="1">
                  <c:v>36.472000000000001</c:v>
                </c:pt>
                <c:pt idx="2">
                  <c:v>38.414000000000001</c:v>
                </c:pt>
                <c:pt idx="3">
                  <c:v>37.244999999999997</c:v>
                </c:pt>
                <c:pt idx="4">
                  <c:v>39.963999999999999</c:v>
                </c:pt>
                <c:pt idx="5">
                  <c:v>42.530999999999999</c:v>
                </c:pt>
                <c:pt idx="6">
                  <c:v>44.732999999999997</c:v>
                </c:pt>
                <c:pt idx="7">
                  <c:v>47.41</c:v>
                </c:pt>
                <c:pt idx="8">
                  <c:v>49.713000000000001</c:v>
                </c:pt>
                <c:pt idx="9">
                  <c:v>49.593000000000004</c:v>
                </c:pt>
                <c:pt idx="10">
                  <c:v>48.055</c:v>
                </c:pt>
                <c:pt idx="11">
                  <c:v>52.575000000000003</c:v>
                </c:pt>
                <c:pt idx="12">
                  <c:v>53.978000000000002</c:v>
                </c:pt>
                <c:pt idx="13">
                  <c:v>55.424999999999997</c:v>
                </c:pt>
                <c:pt idx="14">
                  <c:v>57.137</c:v>
                </c:pt>
                <c:pt idx="15">
                  <c:v>58.651000000000003</c:v>
                </c:pt>
                <c:pt idx="16">
                  <c:v>60.680999999999997</c:v>
                </c:pt>
                <c:pt idx="17">
                  <c:v>63.24</c:v>
                </c:pt>
                <c:pt idx="18">
                  <c:v>65.849999999999994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F3-4468-8107-A7FC980B6B6A}"/>
            </c:ext>
          </c:extLst>
        </c:ser>
        <c:ser>
          <c:idx val="7"/>
          <c:order val="6"/>
          <c:tx>
            <c:strRef>
              <c:f>Plots!$S$525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noFill/>
            </a:ln>
            <a:effectLst/>
          </c:spPr>
          <c:invertIfNegative val="0"/>
          <c:cat>
            <c:numRef>
              <c:f>Plots!$L$526:$L$544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Plots!$S$526:$S$544</c:f>
              <c:numCache>
                <c:formatCode>General</c:formatCode>
                <c:ptCount val="19"/>
                <c:pt idx="0">
                  <c:v>15.241</c:v>
                </c:pt>
                <c:pt idx="1">
                  <c:v>15.683</c:v>
                </c:pt>
                <c:pt idx="2">
                  <c:v>16.542000000000002</c:v>
                </c:pt>
                <c:pt idx="3">
                  <c:v>16.164000000000001</c:v>
                </c:pt>
                <c:pt idx="4">
                  <c:v>17.46</c:v>
                </c:pt>
                <c:pt idx="5">
                  <c:v>18.295999999999999</c:v>
                </c:pt>
                <c:pt idx="6">
                  <c:v>19.452000000000002</c:v>
                </c:pt>
                <c:pt idx="7">
                  <c:v>20.896000000000001</c:v>
                </c:pt>
                <c:pt idx="8">
                  <c:v>21.34</c:v>
                </c:pt>
                <c:pt idx="9">
                  <c:v>21.867999999999999</c:v>
                </c:pt>
                <c:pt idx="10">
                  <c:v>20.852</c:v>
                </c:pt>
                <c:pt idx="11">
                  <c:v>22.946999999999999</c:v>
                </c:pt>
                <c:pt idx="12">
                  <c:v>23.887</c:v>
                </c:pt>
                <c:pt idx="13">
                  <c:v>23.966000000000001</c:v>
                </c:pt>
                <c:pt idx="14">
                  <c:v>24.504000000000001</c:v>
                </c:pt>
                <c:pt idx="15">
                  <c:v>25.603999999999999</c:v>
                </c:pt>
                <c:pt idx="16">
                  <c:v>26.831</c:v>
                </c:pt>
                <c:pt idx="17">
                  <c:v>27.812000000000001</c:v>
                </c:pt>
                <c:pt idx="18">
                  <c:v>29.045000000000002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F3-4468-8107-A7FC980B6B6A}"/>
            </c:ext>
          </c:extLst>
        </c:ser>
        <c:ser>
          <c:idx val="8"/>
          <c:order val="7"/>
          <c:tx>
            <c:strRef>
              <c:f>Plots!$T$525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noFill/>
            </a:ln>
            <a:effectLst/>
          </c:spPr>
          <c:invertIfNegative val="0"/>
          <c:cat>
            <c:numRef>
              <c:f>Plots!$L$526:$L$544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Plots!$T$526:$T$544</c:f>
              <c:numCache>
                <c:formatCode>General</c:formatCode>
                <c:ptCount val="19"/>
                <c:pt idx="0">
                  <c:v>17.975000000000001</c:v>
                </c:pt>
                <c:pt idx="1">
                  <c:v>18.7</c:v>
                </c:pt>
                <c:pt idx="2">
                  <c:v>19.989999999999998</c:v>
                </c:pt>
                <c:pt idx="3">
                  <c:v>19.341999999999999</c:v>
                </c:pt>
                <c:pt idx="4">
                  <c:v>20.795000000000002</c:v>
                </c:pt>
                <c:pt idx="5">
                  <c:v>22.167000000000002</c:v>
                </c:pt>
                <c:pt idx="6">
                  <c:v>23.577000000000002</c:v>
                </c:pt>
                <c:pt idx="7">
                  <c:v>24.818000000000001</c:v>
                </c:pt>
                <c:pt idx="8">
                  <c:v>25.318999999999999</c:v>
                </c:pt>
                <c:pt idx="9">
                  <c:v>25.591000000000001</c:v>
                </c:pt>
                <c:pt idx="10">
                  <c:v>25.155999999999999</c:v>
                </c:pt>
                <c:pt idx="11">
                  <c:v>26.948</c:v>
                </c:pt>
                <c:pt idx="12">
                  <c:v>28.190999999999999</c:v>
                </c:pt>
                <c:pt idx="13">
                  <c:v>28.939</c:v>
                </c:pt>
                <c:pt idx="14">
                  <c:v>29.853000000000002</c:v>
                </c:pt>
                <c:pt idx="15">
                  <c:v>31.193999999999999</c:v>
                </c:pt>
                <c:pt idx="16">
                  <c:v>32.375</c:v>
                </c:pt>
                <c:pt idx="17">
                  <c:v>33.567</c:v>
                </c:pt>
                <c:pt idx="18">
                  <c:v>34.673000000000002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F3-4468-8107-A7FC980B6B6A}"/>
            </c:ext>
          </c:extLst>
        </c:ser>
        <c:ser>
          <c:idx val="9"/>
          <c:order val="8"/>
          <c:tx>
            <c:strRef>
              <c:f>Plots!$U$525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noFill/>
            </a:ln>
            <a:effectLst/>
          </c:spPr>
          <c:invertIfNegative val="0"/>
          <c:cat>
            <c:numRef>
              <c:f>Plots!$L$526:$L$544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Plots!$U$526:$U$544</c:f>
              <c:numCache>
                <c:formatCode>General</c:formatCode>
                <c:ptCount val="19"/>
                <c:pt idx="0">
                  <c:v>9.5380000000000003</c:v>
                </c:pt>
                <c:pt idx="1">
                  <c:v>9.9749999999999996</c:v>
                </c:pt>
                <c:pt idx="2">
                  <c:v>10.464</c:v>
                </c:pt>
                <c:pt idx="3">
                  <c:v>10.375999999999999</c:v>
                </c:pt>
                <c:pt idx="4">
                  <c:v>11.023999999999999</c:v>
                </c:pt>
                <c:pt idx="5">
                  <c:v>11.611000000000001</c:v>
                </c:pt>
                <c:pt idx="6">
                  <c:v>12.218999999999999</c:v>
                </c:pt>
                <c:pt idx="7">
                  <c:v>13.015000000000001</c:v>
                </c:pt>
                <c:pt idx="8">
                  <c:v>13.458</c:v>
                </c:pt>
                <c:pt idx="9">
                  <c:v>13.444000000000001</c:v>
                </c:pt>
                <c:pt idx="10">
                  <c:v>13.11</c:v>
                </c:pt>
                <c:pt idx="11">
                  <c:v>14.242000000000001</c:v>
                </c:pt>
                <c:pt idx="12">
                  <c:v>14.584</c:v>
                </c:pt>
                <c:pt idx="13">
                  <c:v>15.117000000000001</c:v>
                </c:pt>
                <c:pt idx="14">
                  <c:v>15.86</c:v>
                </c:pt>
                <c:pt idx="15">
                  <c:v>17.04</c:v>
                </c:pt>
                <c:pt idx="16">
                  <c:v>17.065999999999999</c:v>
                </c:pt>
                <c:pt idx="17">
                  <c:v>18.186</c:v>
                </c:pt>
                <c:pt idx="18">
                  <c:v>19.077000000000002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F3-4468-8107-A7FC980B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Plots!$O$524</c:f>
              <c:strCache>
                <c:ptCount val="1"/>
                <c:pt idx="0">
                  <c:v>Mrd. Euro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BRP pro Kopf</a:t>
            </a:r>
          </a:p>
        </c:rich>
      </c:tx>
      <c:layout>
        <c:manualLayout>
          <c:xMode val="edge"/>
          <c:yMode val="edge"/>
          <c:x val="6.7928472222222216E-2"/>
          <c:y val="3.2425925925925951E-3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63575087489063864"/>
          <c:h val="0.64426545575002159"/>
        </c:manualLayout>
      </c:layout>
      <c:lineChart>
        <c:grouping val="standard"/>
        <c:varyColors val="0"/>
        <c:ser>
          <c:idx val="3"/>
          <c:order val="0"/>
          <c:tx>
            <c:strRef>
              <c:f>Plots!$M$548</c:f>
              <c:strCache>
                <c:ptCount val="1"/>
                <c:pt idx="0">
                  <c:v>Bgd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Plots!$L$549:$L$567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Plots!$M$549:$M$567</c:f>
              <c:numCache>
                <c:formatCode>_(* #,##0.00_);_(* \(#,##0.00\);_(* "-"??_);_(@_)</c:formatCode>
                <c:ptCount val="19"/>
                <c:pt idx="0">
                  <c:v>5.9946119722785744E-4</c:v>
                </c:pt>
                <c:pt idx="1">
                  <c:v>6.1838092414535646E-4</c:v>
                </c:pt>
                <c:pt idx="2">
                  <c:v>6.6173589098719688E-4</c:v>
                </c:pt>
                <c:pt idx="3">
                  <c:v>6.4170676716698318E-4</c:v>
                </c:pt>
                <c:pt idx="4">
                  <c:v>6.9216450377540366E-4</c:v>
                </c:pt>
                <c:pt idx="5">
                  <c:v>6.9744538679504216E-4</c:v>
                </c:pt>
                <c:pt idx="6">
                  <c:v>7.1526373290617807E-4</c:v>
                </c:pt>
                <c:pt idx="7">
                  <c:v>7.5854305646370923E-4</c:v>
                </c:pt>
                <c:pt idx="8">
                  <c:v>7.7154651986178601E-4</c:v>
                </c:pt>
                <c:pt idx="9">
                  <c:v>8.0359899090618207E-4</c:v>
                </c:pt>
                <c:pt idx="10">
                  <c:v>7.7122549419317852E-4</c:v>
                </c:pt>
                <c:pt idx="11">
                  <c:v>8.3735673713374449E-4</c:v>
                </c:pt>
                <c:pt idx="12">
                  <c:v>8.7605780173715384E-4</c:v>
                </c:pt>
                <c:pt idx="13">
                  <c:v>8.9211132224149478E-4</c:v>
                </c:pt>
                <c:pt idx="14">
                  <c:v>9.0940228162767606E-4</c:v>
                </c:pt>
                <c:pt idx="15">
                  <c:v>9.3664173692353315E-4</c:v>
                </c:pt>
                <c:pt idx="16">
                  <c:v>9.6017790301237711E-4</c:v>
                </c:pt>
                <c:pt idx="17">
                  <c:v>9.9990140051169139E-4</c:v>
                </c:pt>
                <c:pt idx="18">
                  <c:v>1.0208260529861542E-3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6-47EF-891B-3D40C324D97F}"/>
            </c:ext>
          </c:extLst>
        </c:ser>
        <c:ser>
          <c:idx val="4"/>
          <c:order val="1"/>
          <c:tx>
            <c:strRef>
              <c:f>Plots!$N$548</c:f>
              <c:strCache>
                <c:ptCount val="1"/>
                <c:pt idx="0">
                  <c:v>Ktn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Plots!$L$549:$L$567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Plots!$N$549:$N$567</c:f>
              <c:numCache>
                <c:formatCode>_(* #,##0.00_);_(* \(#,##0.00\);_(* "-"??_);_(@_)</c:formatCode>
                <c:ptCount val="19"/>
                <c:pt idx="0">
                  <c:v>0.12140059226864959</c:v>
                </c:pt>
                <c:pt idx="1">
                  <c:v>0.1236356520604734</c:v>
                </c:pt>
                <c:pt idx="2">
                  <c:v>0.12909824955814264</c:v>
                </c:pt>
                <c:pt idx="3">
                  <c:v>0.12593385453204214</c:v>
                </c:pt>
                <c:pt idx="4">
                  <c:v>0.1370198560652042</c:v>
                </c:pt>
                <c:pt idx="5">
                  <c:v>0.14094780456925821</c:v>
                </c:pt>
                <c:pt idx="6">
                  <c:v>0.14853812064042532</c:v>
                </c:pt>
                <c:pt idx="7">
                  <c:v>0.1591790389270947</c:v>
                </c:pt>
                <c:pt idx="8">
                  <c:v>0.16495300327073034</c:v>
                </c:pt>
                <c:pt idx="9">
                  <c:v>0.16368375080010042</c:v>
                </c:pt>
                <c:pt idx="10">
                  <c:v>0.15932491355213485</c:v>
                </c:pt>
                <c:pt idx="11">
                  <c:v>0.17046464802639671</c:v>
                </c:pt>
                <c:pt idx="12">
                  <c:v>0.17426569902933006</c:v>
                </c:pt>
                <c:pt idx="13">
                  <c:v>0.17604319633333448</c:v>
                </c:pt>
                <c:pt idx="14">
                  <c:v>0.18109291062432153</c:v>
                </c:pt>
                <c:pt idx="15">
                  <c:v>0.18686970272857162</c:v>
                </c:pt>
                <c:pt idx="16">
                  <c:v>0.19137077292610932</c:v>
                </c:pt>
                <c:pt idx="17">
                  <c:v>0.19924505552472752</c:v>
                </c:pt>
                <c:pt idx="18">
                  <c:v>0.20849064662167935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6-47EF-891B-3D40C324D97F}"/>
            </c:ext>
          </c:extLst>
        </c:ser>
        <c:ser>
          <c:idx val="5"/>
          <c:order val="2"/>
          <c:tx>
            <c:strRef>
              <c:f>Plots!$O$548</c:f>
              <c:strCache>
                <c:ptCount val="1"/>
                <c:pt idx="0">
                  <c:v>Noe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Plots!$L$549:$L$567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Plots!$O$549:$O$567</c:f>
              <c:numCache>
                <c:formatCode>_(* #,##0.00_);_(* \(#,##0.00\);_(* "-"??_);_(@_)</c:formatCode>
                <c:ptCount val="19"/>
                <c:pt idx="0">
                  <c:v>0.10283647466719933</c:v>
                </c:pt>
                <c:pt idx="1">
                  <c:v>0.10694442707002329</c:v>
                </c:pt>
                <c:pt idx="2">
                  <c:v>0.11191696149360728</c:v>
                </c:pt>
                <c:pt idx="3">
                  <c:v>0.11092454123800846</c:v>
                </c:pt>
                <c:pt idx="4">
                  <c:v>0.1156379810259737</c:v>
                </c:pt>
                <c:pt idx="5">
                  <c:v>0.12052400496666822</c:v>
                </c:pt>
                <c:pt idx="6">
                  <c:v>0.1269835877391704</c:v>
                </c:pt>
                <c:pt idx="7">
                  <c:v>0.13222367816544003</c:v>
                </c:pt>
                <c:pt idx="8">
                  <c:v>0.13702330650420302</c:v>
                </c:pt>
                <c:pt idx="9">
                  <c:v>0.1396520228362248</c:v>
                </c:pt>
                <c:pt idx="10">
                  <c:v>0.13676213893239761</c:v>
                </c:pt>
                <c:pt idx="11">
                  <c:v>0.14504111596894659</c:v>
                </c:pt>
                <c:pt idx="12">
                  <c:v>0.14744248031120791</c:v>
                </c:pt>
                <c:pt idx="13">
                  <c:v>0.14963463570686605</c:v>
                </c:pt>
                <c:pt idx="14">
                  <c:v>0.1524606885286599</c:v>
                </c:pt>
                <c:pt idx="15">
                  <c:v>0.15652543482276232</c:v>
                </c:pt>
                <c:pt idx="16">
                  <c:v>0.16336653095014647</c:v>
                </c:pt>
                <c:pt idx="17">
                  <c:v>0.16564393122512597</c:v>
                </c:pt>
                <c:pt idx="18">
                  <c:v>0.17189756426302108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6-47EF-891B-3D40C324D97F}"/>
            </c:ext>
          </c:extLst>
        </c:ser>
        <c:ser>
          <c:idx val="6"/>
          <c:order val="3"/>
          <c:tx>
            <c:strRef>
              <c:f>Plots!$P$548</c:f>
              <c:strCache>
                <c:ptCount val="1"/>
                <c:pt idx="0">
                  <c:v>Ooe</c:v>
                </c:pt>
              </c:strCache>
            </c:strRef>
          </c:tx>
          <c:spPr>
            <a:ln w="12700" cap="rnd">
              <a:solidFill>
                <a:srgbClr val="BF8F00"/>
              </a:solidFill>
              <a:round/>
            </a:ln>
            <a:effectLst/>
          </c:spPr>
          <c:marker>
            <c:symbol val="none"/>
          </c:marker>
          <c:cat>
            <c:numRef>
              <c:f>Plots!$L$549:$L$567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Plots!$P$549:$P$567</c:f>
              <c:numCache>
                <c:formatCode>_(* #,##0.00_);_(* \(#,##0.00\);_(* "-"??_);_(@_)</c:formatCode>
                <c:ptCount val="19"/>
                <c:pt idx="0">
                  <c:v>8.0640590769359057E-3</c:v>
                </c:pt>
                <c:pt idx="1">
                  <c:v>8.1745285225046389E-3</c:v>
                </c:pt>
                <c:pt idx="2">
                  <c:v>8.6037961580068718E-3</c:v>
                </c:pt>
                <c:pt idx="3">
                  <c:v>8.3729810639727505E-3</c:v>
                </c:pt>
                <c:pt idx="4">
                  <c:v>8.9090606700995504E-3</c:v>
                </c:pt>
                <c:pt idx="5">
                  <c:v>9.2851966507515541E-3</c:v>
                </c:pt>
                <c:pt idx="6">
                  <c:v>9.6361849818506918E-3</c:v>
                </c:pt>
                <c:pt idx="7">
                  <c:v>1.0301107853807865E-2</c:v>
                </c:pt>
                <c:pt idx="8">
                  <c:v>1.0506404563325798E-2</c:v>
                </c:pt>
                <c:pt idx="9">
                  <c:v>1.0344625373840113E-2</c:v>
                </c:pt>
                <c:pt idx="10">
                  <c:v>1.006166647051461E-2</c:v>
                </c:pt>
                <c:pt idx="11">
                  <c:v>1.0902940960835652E-2</c:v>
                </c:pt>
                <c:pt idx="12">
                  <c:v>1.1008049155907102E-2</c:v>
                </c:pt>
                <c:pt idx="13">
                  <c:v>1.1063937051462011E-2</c:v>
                </c:pt>
                <c:pt idx="14">
                  <c:v>1.1332002448499986E-2</c:v>
                </c:pt>
                <c:pt idx="15">
                  <c:v>1.1435881958335217E-2</c:v>
                </c:pt>
                <c:pt idx="16">
                  <c:v>1.1562619618780049E-2</c:v>
                </c:pt>
                <c:pt idx="17">
                  <c:v>1.1935142845307797E-2</c:v>
                </c:pt>
                <c:pt idx="18">
                  <c:v>1.2499191939990471E-2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6-47EF-891B-3D40C324D97F}"/>
            </c:ext>
          </c:extLst>
        </c:ser>
        <c:ser>
          <c:idx val="7"/>
          <c:order val="4"/>
          <c:tx>
            <c:strRef>
              <c:f>Plots!$Q$548</c:f>
              <c:strCache>
                <c:ptCount val="1"/>
                <c:pt idx="0">
                  <c:v>Sbg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Plots!$L$549:$L$567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Plots!$Q$549:$Q$567</c:f>
              <c:numCache>
                <c:formatCode>_(* #,##0.00_);_(* \(#,##0.00\);_(* "-"??_);_(@_)</c:formatCode>
                <c:ptCount val="19"/>
                <c:pt idx="0">
                  <c:v>1.9801683898586532E-2</c:v>
                </c:pt>
                <c:pt idx="1">
                  <c:v>2.0452483151680755E-2</c:v>
                </c:pt>
                <c:pt idx="2">
                  <c:v>2.1294061120538364E-2</c:v>
                </c:pt>
                <c:pt idx="3">
                  <c:v>2.0644006793332812E-2</c:v>
                </c:pt>
                <c:pt idx="4">
                  <c:v>2.2366319564565605E-2</c:v>
                </c:pt>
                <c:pt idx="5">
                  <c:v>2.3316407667169036E-2</c:v>
                </c:pt>
                <c:pt idx="6">
                  <c:v>2.4367147591886521E-2</c:v>
                </c:pt>
                <c:pt idx="7">
                  <c:v>2.6031176999037519E-2</c:v>
                </c:pt>
                <c:pt idx="8">
                  <c:v>2.6747770959806853E-2</c:v>
                </c:pt>
                <c:pt idx="9">
                  <c:v>2.6675772511942548E-2</c:v>
                </c:pt>
                <c:pt idx="10">
                  <c:v>2.5996041874666934E-2</c:v>
                </c:pt>
                <c:pt idx="11">
                  <c:v>2.7986373776611059E-2</c:v>
                </c:pt>
                <c:pt idx="12">
                  <c:v>2.8967384462176754E-2</c:v>
                </c:pt>
                <c:pt idx="13">
                  <c:v>2.9118123536303893E-2</c:v>
                </c:pt>
                <c:pt idx="14">
                  <c:v>2.9963758101109707E-2</c:v>
                </c:pt>
                <c:pt idx="15">
                  <c:v>3.0420573720247888E-2</c:v>
                </c:pt>
                <c:pt idx="16">
                  <c:v>3.1284475098146566E-2</c:v>
                </c:pt>
                <c:pt idx="17">
                  <c:v>3.2488421857349091E-2</c:v>
                </c:pt>
                <c:pt idx="18">
                  <c:v>3.3662328919580667E-2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6-47EF-891B-3D40C324D97F}"/>
            </c:ext>
          </c:extLst>
        </c:ser>
        <c:ser>
          <c:idx val="8"/>
          <c:order val="5"/>
          <c:tx>
            <c:strRef>
              <c:f>Plots!$R$548</c:f>
              <c:strCache>
                <c:ptCount val="1"/>
                <c:pt idx="0">
                  <c:v>Stk</c:v>
                </c:pt>
              </c:strCache>
            </c:strRef>
          </c:tx>
          <c:spPr>
            <a:ln w="12700" cap="rnd">
              <a:solidFill>
                <a:srgbClr val="548235"/>
              </a:solidFill>
              <a:round/>
            </a:ln>
            <a:effectLst/>
          </c:spPr>
          <c:marker>
            <c:symbol val="none"/>
          </c:marker>
          <c:cat>
            <c:numRef>
              <c:f>Plots!$L$549:$L$567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Plots!$R$549:$R$567</c:f>
              <c:numCache>
                <c:formatCode>_(* #,##0.00_);_(* \(#,##0.00\);_(* "-"??_);_(@_)</c:formatCode>
                <c:ptCount val="19"/>
                <c:pt idx="0">
                  <c:v>6.8729111988987124E-2</c:v>
                </c:pt>
                <c:pt idx="1">
                  <c:v>7.083991290684101E-2</c:v>
                </c:pt>
                <c:pt idx="2">
                  <c:v>7.4294555652257996E-2</c:v>
                </c:pt>
                <c:pt idx="3">
                  <c:v>7.2028915998174375E-2</c:v>
                </c:pt>
                <c:pt idx="4">
                  <c:v>7.6899542227977777E-2</c:v>
                </c:pt>
                <c:pt idx="5">
                  <c:v>8.1419456361307804E-2</c:v>
                </c:pt>
                <c:pt idx="6">
                  <c:v>8.5218699992379784E-2</c:v>
                </c:pt>
                <c:pt idx="7">
                  <c:v>9.0124855526491882E-2</c:v>
                </c:pt>
                <c:pt idx="8">
                  <c:v>9.4521469966384247E-2</c:v>
                </c:pt>
                <c:pt idx="9">
                  <c:v>9.4158143455749868E-2</c:v>
                </c:pt>
                <c:pt idx="10">
                  <c:v>9.1232699865206088E-2</c:v>
                </c:pt>
                <c:pt idx="11">
                  <c:v>9.9595367181550556E-2</c:v>
                </c:pt>
                <c:pt idx="12">
                  <c:v>0.10190219443311736</c:v>
                </c:pt>
                <c:pt idx="13">
                  <c:v>0.10420230946534861</c:v>
                </c:pt>
                <c:pt idx="14">
                  <c:v>0.10694405450427687</c:v>
                </c:pt>
                <c:pt idx="15">
                  <c:v>0.10890033885716938</c:v>
                </c:pt>
                <c:pt idx="16">
                  <c:v>0.11117503183313027</c:v>
                </c:pt>
                <c:pt idx="17">
                  <c:v>0.11513610055656398</c:v>
                </c:pt>
                <c:pt idx="18">
                  <c:v>0.11916848088689581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96-47EF-891B-3D40C324D97F}"/>
            </c:ext>
          </c:extLst>
        </c:ser>
        <c:ser>
          <c:idx val="9"/>
          <c:order val="6"/>
          <c:tx>
            <c:strRef>
              <c:f>Plots!$S$548</c:f>
              <c:strCache>
                <c:ptCount val="1"/>
                <c:pt idx="0">
                  <c:v>Tir</c:v>
                </c:pt>
              </c:strCache>
            </c:strRef>
          </c:tx>
          <c:spPr>
            <a:ln w="12700" cap="rnd">
              <a:solidFill>
                <a:srgbClr val="1F4C78"/>
              </a:solidFill>
              <a:round/>
            </a:ln>
            <a:effectLst/>
          </c:spPr>
          <c:marker>
            <c:symbol val="none"/>
          </c:marker>
          <c:cat>
            <c:numRef>
              <c:f>Plots!$L$549:$L$567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Plots!$S$549:$S$567</c:f>
              <c:numCache>
                <c:formatCode>_(* #,##0.00_);_(* \(#,##0.00\);_(* "-"??_);_(@_)</c:formatCode>
                <c:ptCount val="19"/>
                <c:pt idx="0">
                  <c:v>1.2884109795169621E-2</c:v>
                </c:pt>
                <c:pt idx="1">
                  <c:v>1.3263241041202056E-2</c:v>
                </c:pt>
                <c:pt idx="2">
                  <c:v>1.392287123237863E-2</c:v>
                </c:pt>
                <c:pt idx="3">
                  <c:v>1.3591016677667397E-2</c:v>
                </c:pt>
                <c:pt idx="4">
                  <c:v>1.4645586863596407E-2</c:v>
                </c:pt>
                <c:pt idx="5">
                  <c:v>1.5287688631160279E-2</c:v>
                </c:pt>
                <c:pt idx="6">
                  <c:v>1.6198472087364493E-2</c:v>
                </c:pt>
                <c:pt idx="7">
                  <c:v>1.7377376644825748E-2</c:v>
                </c:pt>
                <c:pt idx="8">
                  <c:v>1.7728655205902461E-2</c:v>
                </c:pt>
                <c:pt idx="9">
                  <c:v>1.8150805738735634E-2</c:v>
                </c:pt>
                <c:pt idx="10">
                  <c:v>1.7303918110941913E-2</c:v>
                </c:pt>
                <c:pt idx="11">
                  <c:v>1.9017728165912625E-2</c:v>
                </c:pt>
                <c:pt idx="12">
                  <c:v>1.9762620212195624E-2</c:v>
                </c:pt>
                <c:pt idx="13">
                  <c:v>1.9790729918387807E-2</c:v>
                </c:pt>
                <c:pt idx="14">
                  <c:v>2.0163818683624549E-2</c:v>
                </c:pt>
                <c:pt idx="15">
                  <c:v>2.0959912244079341E-2</c:v>
                </c:pt>
                <c:pt idx="16">
                  <c:v>2.177819696561397E-2</c:v>
                </c:pt>
                <c:pt idx="17">
                  <c:v>2.2478012572557299E-2</c:v>
                </c:pt>
                <c:pt idx="18">
                  <c:v>2.3419345371040803E-2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6-47EF-891B-3D40C324D97F}"/>
            </c:ext>
          </c:extLst>
        </c:ser>
        <c:ser>
          <c:idx val="0"/>
          <c:order val="7"/>
          <c:tx>
            <c:strRef>
              <c:f>Plots!$T$548</c:f>
              <c:strCache>
                <c:ptCount val="1"/>
                <c:pt idx="0">
                  <c:v>Vbg</c:v>
                </c:pt>
              </c:strCache>
            </c:strRef>
          </c:tx>
          <c:spPr>
            <a:ln w="12700" cap="rnd">
              <a:solidFill>
                <a:srgbClr val="7B7B7B"/>
              </a:solidFill>
              <a:round/>
            </a:ln>
            <a:effectLst/>
          </c:spPr>
          <c:marker>
            <c:symbol val="none"/>
          </c:marker>
          <c:cat>
            <c:numRef>
              <c:f>Plots!$L$549:$L$567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Plots!$T$549:$T$567</c:f>
              <c:numCache>
                <c:formatCode>_(* #,##0.00_);_(* \(#,##0.00\);_(* "-"??_);_(@_)</c:formatCode>
                <c:ptCount val="19"/>
                <c:pt idx="0">
                  <c:v>2.6930493108940023E-2</c:v>
                </c:pt>
                <c:pt idx="1">
                  <c:v>2.7848433041644576E-2</c:v>
                </c:pt>
                <c:pt idx="2">
                  <c:v>2.9584091188262263E-2</c:v>
                </c:pt>
                <c:pt idx="3">
                  <c:v>2.8466849263455964E-2</c:v>
                </c:pt>
                <c:pt idx="4">
                  <c:v>3.0418100781260286E-2</c:v>
                </c:pt>
                <c:pt idx="5">
                  <c:v>3.2174862182380824E-2</c:v>
                </c:pt>
                <c:pt idx="6">
                  <c:v>3.3960242159558549E-2</c:v>
                </c:pt>
                <c:pt idx="7">
                  <c:v>3.5593966608964037E-2</c:v>
                </c:pt>
                <c:pt idx="8">
                  <c:v>3.6191301165829033E-2</c:v>
                </c:pt>
                <c:pt idx="9">
                  <c:v>3.6428366040239031E-2</c:v>
                </c:pt>
                <c:pt idx="10">
                  <c:v>3.5699384953353522E-2</c:v>
                </c:pt>
                <c:pt idx="11">
                  <c:v>3.8088130744561612E-2</c:v>
                </c:pt>
                <c:pt idx="12">
                  <c:v>3.9617415304793131E-2</c:v>
                </c:pt>
                <c:pt idx="13">
                  <c:v>4.0423921060277583E-2</c:v>
                </c:pt>
                <c:pt idx="14">
                  <c:v>4.1345469352028562E-2</c:v>
                </c:pt>
                <c:pt idx="15">
                  <c:v>4.2800339175605703E-2</c:v>
                </c:pt>
                <c:pt idx="16">
                  <c:v>4.3800963012369798E-2</c:v>
                </c:pt>
                <c:pt idx="17">
                  <c:v>4.4986752046832217E-2</c:v>
                </c:pt>
                <c:pt idx="18">
                  <c:v>4.6160502702558774E-2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96-47EF-891B-3D40C324D97F}"/>
            </c:ext>
          </c:extLst>
        </c:ser>
        <c:ser>
          <c:idx val="1"/>
          <c:order val="8"/>
          <c:tx>
            <c:strRef>
              <c:f>Plots!$U$548</c:f>
              <c:strCache>
                <c:ptCount val="1"/>
                <c:pt idx="0">
                  <c:v>Wie</c:v>
                </c:pt>
              </c:strCache>
            </c:strRef>
          </c:tx>
          <c:spPr>
            <a:ln w="12700" cap="rnd">
              <a:solidFill>
                <a:srgbClr val="90B76B"/>
              </a:solidFill>
              <a:round/>
            </a:ln>
            <a:effectLst/>
          </c:spPr>
          <c:marker>
            <c:symbol val="none"/>
          </c:marker>
          <c:cat>
            <c:numRef>
              <c:f>Plots!$L$549:$L$567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Plots!$U$549:$U$567</c:f>
              <c:numCache>
                <c:formatCode>_(* #,##0.00_);_(* \(#,##0.00\);_(* "-"??_);_(@_)</c:formatCode>
                <c:ptCount val="19"/>
                <c:pt idx="0">
                  <c:v>2.7379250558320845E-2</c:v>
                </c:pt>
                <c:pt idx="1">
                  <c:v>2.8489499584438877E-2</c:v>
                </c:pt>
                <c:pt idx="2">
                  <c:v>2.9678875923919518E-2</c:v>
                </c:pt>
                <c:pt idx="3">
                  <c:v>2.9260726724101464E-2</c:v>
                </c:pt>
                <c:pt idx="4">
                  <c:v>3.087367112146706E-2</c:v>
                </c:pt>
                <c:pt idx="5">
                  <c:v>3.2247940586689776E-2</c:v>
                </c:pt>
                <c:pt idx="6">
                  <c:v>3.3695502302622506E-2</c:v>
                </c:pt>
                <c:pt idx="7">
                  <c:v>3.5729090315124265E-2</c:v>
                </c:pt>
                <c:pt idx="8">
                  <c:v>3.6812937321173592E-2</c:v>
                </c:pt>
                <c:pt idx="9">
                  <c:v>3.6626563794080469E-2</c:v>
                </c:pt>
                <c:pt idx="10">
                  <c:v>3.5589603817941941E-2</c:v>
                </c:pt>
                <c:pt idx="11">
                  <c:v>3.8564852423503923E-2</c:v>
                </c:pt>
                <c:pt idx="12">
                  <c:v>3.9317815413316942E-2</c:v>
                </c:pt>
                <c:pt idx="13">
                  <c:v>4.0571331953849002E-2</c:v>
                </c:pt>
                <c:pt idx="14">
                  <c:v>4.2261552645743737E-2</c:v>
                </c:pt>
                <c:pt idx="15">
                  <c:v>4.5008874989434539E-2</c:v>
                </c:pt>
                <c:pt idx="16">
                  <c:v>4.4425701619432142E-2</c:v>
                </c:pt>
                <c:pt idx="17">
                  <c:v>4.678046672428695E-2</c:v>
                </c:pt>
                <c:pt idx="18">
                  <c:v>4.8697991785388813E-2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96-47EF-891B-3D40C324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Plots!$O$547</c:f>
              <c:strCache>
                <c:ptCount val="1"/>
                <c:pt idx="0">
                  <c:v>Mil. Euro/Person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11942257217849"/>
          <c:y val="0.16763938558949404"/>
          <c:w val="0.16193985126859142"/>
          <c:h val="0.64418056127770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Stromverbrauch Öffentliche und Private Dienstleistungen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Plots!$M$575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noFill/>
            </a:ln>
            <a:effectLst/>
          </c:spPr>
          <c:invertIfNegative val="0"/>
          <c:cat>
            <c:numRef>
              <c:f>Plots!$L$576:$L$594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Plots!$M$576:$M$594</c:f>
              <c:numCache>
                <c:formatCode>_-* #\ ##0_-;\-* #\ ##0_-;_-* "-"??_-;_-@_-</c:formatCode>
                <c:ptCount val="19"/>
                <c:pt idx="0">
                  <c:v>351.83494560975112</c:v>
                </c:pt>
                <c:pt idx="1">
                  <c:v>354.4045984385499</c:v>
                </c:pt>
                <c:pt idx="2">
                  <c:v>332.41630514891676</c:v>
                </c:pt>
                <c:pt idx="3">
                  <c:v>341.14373404915017</c:v>
                </c:pt>
                <c:pt idx="4">
                  <c:v>302.91219067756089</c:v>
                </c:pt>
                <c:pt idx="5">
                  <c:v>354.62869062410454</c:v>
                </c:pt>
                <c:pt idx="6">
                  <c:v>358.89164881259615</c:v>
                </c:pt>
                <c:pt idx="7">
                  <c:v>343.82947170751305</c:v>
                </c:pt>
                <c:pt idx="8">
                  <c:v>409.61781837336605</c:v>
                </c:pt>
                <c:pt idx="9">
                  <c:v>304.78905796155669</c:v>
                </c:pt>
                <c:pt idx="10">
                  <c:v>318.27478263350167</c:v>
                </c:pt>
                <c:pt idx="11">
                  <c:v>357.24597764350187</c:v>
                </c:pt>
                <c:pt idx="12">
                  <c:v>239.51826233214533</c:v>
                </c:pt>
                <c:pt idx="13">
                  <c:v>237.73236791748025</c:v>
                </c:pt>
                <c:pt idx="14">
                  <c:v>235.45836772936028</c:v>
                </c:pt>
                <c:pt idx="15">
                  <c:v>240.99617292642796</c:v>
                </c:pt>
                <c:pt idx="16">
                  <c:v>236.82195656107871</c:v>
                </c:pt>
                <c:pt idx="17">
                  <c:v>260.4506905470322</c:v>
                </c:pt>
                <c:pt idx="18">
                  <c:v>276.02115367035293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3-4468-8107-A7FC980B6B6A}"/>
            </c:ext>
          </c:extLst>
        </c:ser>
        <c:ser>
          <c:idx val="2"/>
          <c:order val="1"/>
          <c:tx>
            <c:strRef>
              <c:f>Plots!$N$575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Plots!$L$576:$L$594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Plots!$N$576:$N$594</c:f>
              <c:numCache>
                <c:formatCode>_-* #\ ##0_-;\-* #\ ##0_-;_-* "-"??_-;_-@_-</c:formatCode>
                <c:ptCount val="19"/>
                <c:pt idx="0">
                  <c:v>700.10194025739554</c:v>
                </c:pt>
                <c:pt idx="1">
                  <c:v>705.21518711839758</c:v>
                </c:pt>
                <c:pt idx="2">
                  <c:v>661.46158337007773</c:v>
                </c:pt>
                <c:pt idx="3">
                  <c:v>678.82793649319535</c:v>
                </c:pt>
                <c:pt idx="4">
                  <c:v>602.7525550466554</c:v>
                </c:pt>
                <c:pt idx="5">
                  <c:v>766.41495925267202</c:v>
                </c:pt>
                <c:pt idx="6">
                  <c:v>775.6279615074493</c:v>
                </c:pt>
                <c:pt idx="7">
                  <c:v>743.07594821170358</c:v>
                </c:pt>
                <c:pt idx="8">
                  <c:v>815.08171085790832</c:v>
                </c:pt>
                <c:pt idx="9">
                  <c:v>658.70274914070637</c:v>
                </c:pt>
                <c:pt idx="10">
                  <c:v>676.12792198319983</c:v>
                </c:pt>
                <c:pt idx="11">
                  <c:v>673.02443252458033</c:v>
                </c:pt>
                <c:pt idx="12">
                  <c:v>727.51533118551174</c:v>
                </c:pt>
                <c:pt idx="13">
                  <c:v>692.69509570988146</c:v>
                </c:pt>
                <c:pt idx="14">
                  <c:v>699.82158870411945</c:v>
                </c:pt>
                <c:pt idx="15">
                  <c:v>685.68422494009837</c:v>
                </c:pt>
                <c:pt idx="16">
                  <c:v>632.79644464085652</c:v>
                </c:pt>
                <c:pt idx="17">
                  <c:v>735.04162753240814</c:v>
                </c:pt>
                <c:pt idx="18">
                  <c:v>756.2325405211617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3-4468-8107-A7FC980B6B6A}"/>
            </c:ext>
          </c:extLst>
        </c:ser>
        <c:ser>
          <c:idx val="3"/>
          <c:order val="2"/>
          <c:tx>
            <c:strRef>
              <c:f>Plots!$O$575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Plots!$L$576:$L$594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Plots!$O$576:$O$594</c:f>
              <c:numCache>
                <c:formatCode>_-* #\ ##0_-;\-* #\ ##0_-;_-* "-"??_-;_-@_-</c:formatCode>
                <c:ptCount val="19"/>
                <c:pt idx="0">
                  <c:v>1785.1603777052403</c:v>
                </c:pt>
                <c:pt idx="1">
                  <c:v>1798.198429984214</c:v>
                </c:pt>
                <c:pt idx="2">
                  <c:v>1686.6329631543406</c:v>
                </c:pt>
                <c:pt idx="3">
                  <c:v>1730.914693739503</c:v>
                </c:pt>
                <c:pt idx="4">
                  <c:v>1536.9332906494824</c:v>
                </c:pt>
                <c:pt idx="5">
                  <c:v>1787.1520023802873</c:v>
                </c:pt>
                <c:pt idx="6">
                  <c:v>1808.6351887779203</c:v>
                </c:pt>
                <c:pt idx="7">
                  <c:v>1732.7293168469648</c:v>
                </c:pt>
                <c:pt idx="8">
                  <c:v>2078.3424400749141</c:v>
                </c:pt>
                <c:pt idx="9">
                  <c:v>1535.985072953297</c:v>
                </c:pt>
                <c:pt idx="10">
                  <c:v>1607.75291347235</c:v>
                </c:pt>
                <c:pt idx="11">
                  <c:v>1599.9473570611108</c:v>
                </c:pt>
                <c:pt idx="12">
                  <c:v>1889.960648365759</c:v>
                </c:pt>
                <c:pt idx="13">
                  <c:v>1832.2991053058167</c:v>
                </c:pt>
                <c:pt idx="14">
                  <c:v>1874.77557391865</c:v>
                </c:pt>
                <c:pt idx="15">
                  <c:v>1851.7126362156719</c:v>
                </c:pt>
                <c:pt idx="16">
                  <c:v>1677.4808273640469</c:v>
                </c:pt>
                <c:pt idx="17">
                  <c:v>1928.4462471706754</c:v>
                </c:pt>
                <c:pt idx="18">
                  <c:v>1988.3383999492107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3-4468-8107-A7FC980B6B6A}"/>
            </c:ext>
          </c:extLst>
        </c:ser>
        <c:ser>
          <c:idx val="4"/>
          <c:order val="3"/>
          <c:tx>
            <c:strRef>
              <c:f>Plots!$P$575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numRef>
              <c:f>Plots!$L$576:$L$594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Plots!$P$576:$P$594</c:f>
              <c:numCache>
                <c:formatCode>_-* #\ ##0_-;\-* #\ ##0_-;_-* "-"??_-;_-@_-</c:formatCode>
                <c:ptCount val="19"/>
                <c:pt idx="0">
                  <c:v>1419.6610553662508</c:v>
                </c:pt>
                <c:pt idx="1">
                  <c:v>1435.4210961989234</c:v>
                </c:pt>
                <c:pt idx="2">
                  <c:v>1338.433287468534</c:v>
                </c:pt>
                <c:pt idx="3">
                  <c:v>1375.6088543589249</c:v>
                </c:pt>
                <c:pt idx="4">
                  <c:v>1287.9317446332448</c:v>
                </c:pt>
                <c:pt idx="5">
                  <c:v>1802.7730882735209</c:v>
                </c:pt>
                <c:pt idx="6">
                  <c:v>1824.4440542777738</c:v>
                </c:pt>
                <c:pt idx="7">
                  <c:v>1747.8747065240264</c:v>
                </c:pt>
                <c:pt idx="8">
                  <c:v>1741.6261467404643</c:v>
                </c:pt>
                <c:pt idx="9">
                  <c:v>1549.4107663041541</c:v>
                </c:pt>
                <c:pt idx="10">
                  <c:v>1568.3824222135431</c:v>
                </c:pt>
                <c:pt idx="11">
                  <c:v>1565.4660174041112</c:v>
                </c:pt>
                <c:pt idx="12">
                  <c:v>1860.5670355780751</c:v>
                </c:pt>
                <c:pt idx="13">
                  <c:v>1930.0343983338946</c:v>
                </c:pt>
                <c:pt idx="14">
                  <c:v>2021.5377438017904</c:v>
                </c:pt>
                <c:pt idx="15">
                  <c:v>1912.3533320000693</c:v>
                </c:pt>
                <c:pt idx="16">
                  <c:v>1788.8041906661551</c:v>
                </c:pt>
                <c:pt idx="17">
                  <c:v>1973.9760556320209</c:v>
                </c:pt>
                <c:pt idx="18">
                  <c:v>2033.7333404150952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3-4468-8107-A7FC980B6B6A}"/>
            </c:ext>
          </c:extLst>
        </c:ser>
        <c:ser>
          <c:idx val="5"/>
          <c:order val="4"/>
          <c:tx>
            <c:strRef>
              <c:f>Plots!$Q$575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Plots!$L$576:$L$594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Plots!$Q$576:$Q$594</c:f>
              <c:numCache>
                <c:formatCode>_-* #\ ##0_-;\-* #\ ##0_-;_-* "-"??_-;_-@_-</c:formatCode>
                <c:ptCount val="19"/>
                <c:pt idx="0">
                  <c:v>912.24261565628728</c:v>
                </c:pt>
                <c:pt idx="1">
                  <c:v>918.90524779991767</c:v>
                </c:pt>
                <c:pt idx="2">
                  <c:v>861.8936904357405</c:v>
                </c:pt>
                <c:pt idx="3">
                  <c:v>884.52229133865922</c:v>
                </c:pt>
                <c:pt idx="4">
                  <c:v>785.39500577175102</c:v>
                </c:pt>
                <c:pt idx="5">
                  <c:v>1070.5778521707678</c:v>
                </c:pt>
                <c:pt idx="6">
                  <c:v>1083.4471679988169</c:v>
                </c:pt>
                <c:pt idx="7">
                  <c:v>1037.9764160813759</c:v>
                </c:pt>
                <c:pt idx="8">
                  <c:v>1062.0628641783935</c:v>
                </c:pt>
                <c:pt idx="9">
                  <c:v>920.11848918198018</c:v>
                </c:pt>
                <c:pt idx="10">
                  <c:v>975.26532515508666</c:v>
                </c:pt>
                <c:pt idx="11">
                  <c:v>969.76030571247452</c:v>
                </c:pt>
                <c:pt idx="12">
                  <c:v>671.4762353085224</c:v>
                </c:pt>
                <c:pt idx="13">
                  <c:v>642.44559840762849</c:v>
                </c:pt>
                <c:pt idx="14">
                  <c:v>627.96014535388258</c:v>
                </c:pt>
                <c:pt idx="15">
                  <c:v>611.72017430942435</c:v>
                </c:pt>
                <c:pt idx="16">
                  <c:v>521.84013903444475</c:v>
                </c:pt>
                <c:pt idx="17">
                  <c:v>568.39836183096372</c:v>
                </c:pt>
                <c:pt idx="18">
                  <c:v>578.41910452121499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F3-4468-8107-A7FC980B6B6A}"/>
            </c:ext>
          </c:extLst>
        </c:ser>
        <c:ser>
          <c:idx val="6"/>
          <c:order val="5"/>
          <c:tx>
            <c:strRef>
              <c:f>Plots!$R$575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numRef>
              <c:f>Plots!$L$576:$L$594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Plots!$R$576:$R$594</c:f>
              <c:numCache>
                <c:formatCode>_-* #\ ##0_-;\-* #\ ##0_-;_-* "-"??_-;_-@_-</c:formatCode>
                <c:ptCount val="19"/>
                <c:pt idx="0">
                  <c:v>1516.0785690531366</c:v>
                </c:pt>
                <c:pt idx="1">
                  <c:v>1527.1513622257901</c:v>
                </c:pt>
                <c:pt idx="2">
                  <c:v>1432.4024447505963</c:v>
                </c:pt>
                <c:pt idx="3">
                  <c:v>1470.0094763535767</c:v>
                </c:pt>
                <c:pt idx="4">
                  <c:v>1305.2673883638793</c:v>
                </c:pt>
                <c:pt idx="5">
                  <c:v>1774.8536682739802</c:v>
                </c:pt>
                <c:pt idx="6">
                  <c:v>1796.1890175521996</c:v>
                </c:pt>
                <c:pt idx="7">
                  <c:v>1720.8054939007382</c:v>
                </c:pt>
                <c:pt idx="8">
                  <c:v>1765.0685461670328</c:v>
                </c:pt>
                <c:pt idx="9">
                  <c:v>1525.4151507618324</c:v>
                </c:pt>
                <c:pt idx="10">
                  <c:v>1559.7181679207099</c:v>
                </c:pt>
                <c:pt idx="11">
                  <c:v>1538.7146730731538</c:v>
                </c:pt>
                <c:pt idx="12">
                  <c:v>1551.8221001609243</c:v>
                </c:pt>
                <c:pt idx="13">
                  <c:v>1498.2494976419011</c:v>
                </c:pt>
                <c:pt idx="14">
                  <c:v>1546.7333244295555</c:v>
                </c:pt>
                <c:pt idx="15">
                  <c:v>1499.9289505917727</c:v>
                </c:pt>
                <c:pt idx="16">
                  <c:v>1319.2838714957245</c:v>
                </c:pt>
                <c:pt idx="17">
                  <c:v>1502.2524932842286</c:v>
                </c:pt>
                <c:pt idx="18">
                  <c:v>1531.9330671811858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F3-4468-8107-A7FC980B6B6A}"/>
            </c:ext>
          </c:extLst>
        </c:ser>
        <c:ser>
          <c:idx val="7"/>
          <c:order val="6"/>
          <c:tx>
            <c:strRef>
              <c:f>Plots!$S$575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noFill/>
            </a:ln>
            <a:effectLst/>
          </c:spPr>
          <c:invertIfNegative val="0"/>
          <c:cat>
            <c:numRef>
              <c:f>Plots!$L$576:$L$594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Plots!$S$576:$S$594</c:f>
              <c:numCache>
                <c:formatCode>_-* #\ ##0_-;\-* #\ ##0_-;_-* "-"??_-;_-@_-</c:formatCode>
                <c:ptCount val="19"/>
                <c:pt idx="0">
                  <c:v>1234.72439653694</c:v>
                </c:pt>
                <c:pt idx="1">
                  <c:v>1243.7422984762982</c:v>
                </c:pt>
                <c:pt idx="2">
                  <c:v>1166.5769045843758</c:v>
                </c:pt>
                <c:pt idx="3">
                  <c:v>1197.2048155313239</c:v>
                </c:pt>
                <c:pt idx="4">
                  <c:v>1063.0355980979853</c:v>
                </c:pt>
                <c:pt idx="5">
                  <c:v>1190.1940778867238</c:v>
                </c:pt>
                <c:pt idx="6">
                  <c:v>1204.5012891315107</c:v>
                </c:pt>
                <c:pt idx="7">
                  <c:v>1153.9500662200151</c:v>
                </c:pt>
                <c:pt idx="8">
                  <c:v>1437.5067625113563</c:v>
                </c:pt>
                <c:pt idx="9">
                  <c:v>1022.9238112463676</c:v>
                </c:pt>
                <c:pt idx="10">
                  <c:v>1059.6627840790445</c:v>
                </c:pt>
                <c:pt idx="11">
                  <c:v>1050.7322301232712</c:v>
                </c:pt>
                <c:pt idx="12">
                  <c:v>1001.4356172393608</c:v>
                </c:pt>
                <c:pt idx="13">
                  <c:v>968.6028011853017</c:v>
                </c:pt>
                <c:pt idx="14">
                  <c:v>973.6882983713524</c:v>
                </c:pt>
                <c:pt idx="15">
                  <c:v>955.10153951557186</c:v>
                </c:pt>
                <c:pt idx="16">
                  <c:v>882.11049641721229</c:v>
                </c:pt>
                <c:pt idx="17">
                  <c:v>992.57355020130126</c:v>
                </c:pt>
                <c:pt idx="18">
                  <c:v>1003.0442193925267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F3-4468-8107-A7FC980B6B6A}"/>
            </c:ext>
          </c:extLst>
        </c:ser>
        <c:ser>
          <c:idx val="8"/>
          <c:order val="7"/>
          <c:tx>
            <c:strRef>
              <c:f>Plots!$T$575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noFill/>
            </a:ln>
            <a:effectLst/>
          </c:spPr>
          <c:invertIfNegative val="0"/>
          <c:cat>
            <c:numRef>
              <c:f>Plots!$L$576:$L$594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Plots!$T$576:$T$594</c:f>
              <c:numCache>
                <c:formatCode>_-* #\ ##0_-;\-* #\ ##0_-;_-* "-"??_-;_-@_-</c:formatCode>
                <c:ptCount val="19"/>
                <c:pt idx="0">
                  <c:v>447.49522203479529</c:v>
                </c:pt>
                <c:pt idx="1">
                  <c:v>450.76353684412379</c:v>
                </c:pt>
                <c:pt idx="2">
                  <c:v>422.79685442502</c:v>
                </c:pt>
                <c:pt idx="3">
                  <c:v>433.89718082021187</c:v>
                </c:pt>
                <c:pt idx="4">
                  <c:v>385.27087691469075</c:v>
                </c:pt>
                <c:pt idx="5">
                  <c:v>555.76603119840354</c:v>
                </c:pt>
                <c:pt idx="6">
                  <c:v>542.13175873705381</c:v>
                </c:pt>
                <c:pt idx="7">
                  <c:v>574.08745081933409</c:v>
                </c:pt>
                <c:pt idx="8">
                  <c:v>570.55898828831573</c:v>
                </c:pt>
                <c:pt idx="9">
                  <c:v>527.17989012349221</c:v>
                </c:pt>
                <c:pt idx="10">
                  <c:v>544.82298483218426</c:v>
                </c:pt>
                <c:pt idx="11">
                  <c:v>527.01859567917597</c:v>
                </c:pt>
                <c:pt idx="12">
                  <c:v>527.56966986133216</c:v>
                </c:pt>
                <c:pt idx="13">
                  <c:v>488.48675602765417</c:v>
                </c:pt>
                <c:pt idx="14">
                  <c:v>480.88546835158309</c:v>
                </c:pt>
                <c:pt idx="15">
                  <c:v>573.52826409007332</c:v>
                </c:pt>
                <c:pt idx="16">
                  <c:v>551.39536239109759</c:v>
                </c:pt>
                <c:pt idx="17">
                  <c:v>463.496250388139</c:v>
                </c:pt>
                <c:pt idx="18">
                  <c:v>238.13907975386371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F3-4468-8107-A7FC980B6B6A}"/>
            </c:ext>
          </c:extLst>
        </c:ser>
        <c:ser>
          <c:idx val="9"/>
          <c:order val="8"/>
          <c:tx>
            <c:strRef>
              <c:f>Plots!$U$575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noFill/>
            </a:ln>
            <a:effectLst/>
          </c:spPr>
          <c:invertIfNegative val="0"/>
          <c:cat>
            <c:numRef>
              <c:f>Plots!$L$576:$L$594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Plots!$U$576:$U$594</c:f>
              <c:numCache>
                <c:formatCode>_-* #\ ##0_-;\-* #\ ##0_-;_-* "-"??_-;_-@_-</c:formatCode>
                <c:ptCount val="19"/>
                <c:pt idx="0">
                  <c:v>3143.6915770890046</c:v>
                </c:pt>
                <c:pt idx="1">
                  <c:v>3121.2915334155527</c:v>
                </c:pt>
                <c:pt idx="2">
                  <c:v>3350.3233904695358</c:v>
                </c:pt>
                <c:pt idx="3">
                  <c:v>3485.832266520516</c:v>
                </c:pt>
                <c:pt idx="4">
                  <c:v>3418.5023315194207</c:v>
                </c:pt>
                <c:pt idx="5">
                  <c:v>3272.3949896115291</c:v>
                </c:pt>
                <c:pt idx="6">
                  <c:v>3231.1008321541372</c:v>
                </c:pt>
                <c:pt idx="7">
                  <c:v>3304.3552507527711</c:v>
                </c:pt>
                <c:pt idx="8">
                  <c:v>3485.2968420089942</c:v>
                </c:pt>
                <c:pt idx="9">
                  <c:v>3496.385095016266</c:v>
                </c:pt>
                <c:pt idx="10">
                  <c:v>3505.7267000977422</c:v>
                </c:pt>
                <c:pt idx="11">
                  <c:v>3416.4252411759899</c:v>
                </c:pt>
                <c:pt idx="12">
                  <c:v>3536.5650574147107</c:v>
                </c:pt>
                <c:pt idx="13">
                  <c:v>3714.6296009080138</c:v>
                </c:pt>
                <c:pt idx="14">
                  <c:v>3796.9125421955218</c:v>
                </c:pt>
                <c:pt idx="15">
                  <c:v>4082.8665562962251</c:v>
                </c:pt>
                <c:pt idx="16">
                  <c:v>4063.04052563922</c:v>
                </c:pt>
                <c:pt idx="17">
                  <c:v>3790.9946708749176</c:v>
                </c:pt>
                <c:pt idx="18">
                  <c:v>3849.04737645872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F3-4468-8107-A7FC980B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Plots!$O$574</c:f>
              <c:strCache>
                <c:ptCount val="1"/>
                <c:pt idx="0">
                  <c:v>GWh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Stromverbrauch Private Haushalte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Plots!$M$575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noFill/>
            </a:ln>
            <a:effectLst/>
          </c:spPr>
          <c:invertIfNegative val="0"/>
          <c:cat>
            <c:numRef>
              <c:f>Plots!$L$598:$L$616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Plots!$M$598:$M$616</c:f>
              <c:numCache>
                <c:formatCode>_-* #\ ##0_-;\-* #\ ##0_-;_-* "-"??_-;_-@_-</c:formatCode>
                <c:ptCount val="19"/>
                <c:pt idx="0">
                  <c:v>531.8306927936477</c:v>
                </c:pt>
                <c:pt idx="1">
                  <c:v>572.94241752069092</c:v>
                </c:pt>
                <c:pt idx="2">
                  <c:v>586.54565813771762</c:v>
                </c:pt>
                <c:pt idx="3">
                  <c:v>592.67547905798824</c:v>
                </c:pt>
                <c:pt idx="4">
                  <c:v>593.29373472604573</c:v>
                </c:pt>
                <c:pt idx="5">
                  <c:v>586.36389645520057</c:v>
                </c:pt>
                <c:pt idx="6">
                  <c:v>583.8860100284528</c:v>
                </c:pt>
                <c:pt idx="7">
                  <c:v>585.59122425683654</c:v>
                </c:pt>
                <c:pt idx="8">
                  <c:v>601.2342173482956</c:v>
                </c:pt>
                <c:pt idx="9">
                  <c:v>638.35074491450325</c:v>
                </c:pt>
                <c:pt idx="10">
                  <c:v>655.46562070313485</c:v>
                </c:pt>
                <c:pt idx="11">
                  <c:v>633.66882338201356</c:v>
                </c:pt>
                <c:pt idx="12">
                  <c:v>647.79612781822084</c:v>
                </c:pt>
                <c:pt idx="13">
                  <c:v>626.12253409995412</c:v>
                </c:pt>
                <c:pt idx="14">
                  <c:v>595.06363355953033</c:v>
                </c:pt>
                <c:pt idx="15">
                  <c:v>655.49990803040293</c:v>
                </c:pt>
                <c:pt idx="16">
                  <c:v>675.31676665559451</c:v>
                </c:pt>
                <c:pt idx="17">
                  <c:v>687.13110349443559</c:v>
                </c:pt>
                <c:pt idx="18">
                  <c:v>686.97174503166684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3-4468-8107-A7FC980B6B6A}"/>
            </c:ext>
          </c:extLst>
        </c:ser>
        <c:ser>
          <c:idx val="2"/>
          <c:order val="1"/>
          <c:tx>
            <c:strRef>
              <c:f>Plots!$N$575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Plots!$L$598:$L$616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Plots!$N$598:$N$616</c:f>
              <c:numCache>
                <c:formatCode>_-* #\ ##0_-;\-* #\ ##0_-;_-* "-"??_-;_-@_-</c:formatCode>
                <c:ptCount val="19"/>
                <c:pt idx="0">
                  <c:v>1142.9522915776026</c:v>
                </c:pt>
                <c:pt idx="1">
                  <c:v>1225.0838671436095</c:v>
                </c:pt>
                <c:pt idx="2">
                  <c:v>1248.0972207314646</c:v>
                </c:pt>
                <c:pt idx="3">
                  <c:v>1259.5971917852826</c:v>
                </c:pt>
                <c:pt idx="4">
                  <c:v>1250.9864636436023</c:v>
                </c:pt>
                <c:pt idx="5">
                  <c:v>1265.852060237864</c:v>
                </c:pt>
                <c:pt idx="6">
                  <c:v>1259.8021920783769</c:v>
                </c:pt>
                <c:pt idx="7">
                  <c:v>1257.1596936198412</c:v>
                </c:pt>
                <c:pt idx="8">
                  <c:v>1280.1862048715936</c:v>
                </c:pt>
                <c:pt idx="9">
                  <c:v>1331.2094688308771</c:v>
                </c:pt>
                <c:pt idx="10">
                  <c:v>1358.6047877243727</c:v>
                </c:pt>
                <c:pt idx="11">
                  <c:v>1266.5008410717387</c:v>
                </c:pt>
                <c:pt idx="12">
                  <c:v>1284.2352177296216</c:v>
                </c:pt>
                <c:pt idx="13">
                  <c:v>1324.2229304339364</c:v>
                </c:pt>
                <c:pt idx="14">
                  <c:v>1236.9000639103488</c:v>
                </c:pt>
                <c:pt idx="15">
                  <c:v>1291.5330077567571</c:v>
                </c:pt>
                <c:pt idx="16">
                  <c:v>1333.3173666273724</c:v>
                </c:pt>
                <c:pt idx="17">
                  <c:v>1339.6336861494112</c:v>
                </c:pt>
                <c:pt idx="18">
                  <c:v>1324.6889812332968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3-4468-8107-A7FC980B6B6A}"/>
            </c:ext>
          </c:extLst>
        </c:ser>
        <c:ser>
          <c:idx val="3"/>
          <c:order val="2"/>
          <c:tx>
            <c:strRef>
              <c:f>Plots!$O$575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Plots!$L$598:$L$616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Plots!$O$598:$O$616</c:f>
              <c:numCache>
                <c:formatCode>_-* #\ ##0_-;\-* #\ ##0_-;_-* "-"??_-;_-@_-</c:formatCode>
                <c:ptCount val="19"/>
                <c:pt idx="0">
                  <c:v>2816.3730920065282</c:v>
                </c:pt>
                <c:pt idx="1">
                  <c:v>3071.3942227343291</c:v>
                </c:pt>
                <c:pt idx="2">
                  <c:v>3180.7408831859275</c:v>
                </c:pt>
                <c:pt idx="3">
                  <c:v>3361.9691792837439</c:v>
                </c:pt>
                <c:pt idx="4">
                  <c:v>3286.119730619489</c:v>
                </c:pt>
                <c:pt idx="5">
                  <c:v>3124.0678151144739</c:v>
                </c:pt>
                <c:pt idx="6">
                  <c:v>3051.209217407596</c:v>
                </c:pt>
                <c:pt idx="7">
                  <c:v>3143.7196191098428</c:v>
                </c:pt>
                <c:pt idx="8">
                  <c:v>3180.0096443864172</c:v>
                </c:pt>
                <c:pt idx="9">
                  <c:v>3327.3342303728541</c:v>
                </c:pt>
                <c:pt idx="10">
                  <c:v>3439.0619484376189</c:v>
                </c:pt>
                <c:pt idx="11">
                  <c:v>3335.8544520218807</c:v>
                </c:pt>
                <c:pt idx="12">
                  <c:v>3371.1446946234032</c:v>
                </c:pt>
                <c:pt idx="13">
                  <c:v>3456.8129956499693</c:v>
                </c:pt>
                <c:pt idx="14">
                  <c:v>3239.9608465496444</c:v>
                </c:pt>
                <c:pt idx="15">
                  <c:v>3319.0982318095325</c:v>
                </c:pt>
                <c:pt idx="16">
                  <c:v>3489.0529477313266</c:v>
                </c:pt>
                <c:pt idx="17">
                  <c:v>3441.7536395027414</c:v>
                </c:pt>
                <c:pt idx="18">
                  <c:v>3339.2717384824164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3-4468-8107-A7FC980B6B6A}"/>
            </c:ext>
          </c:extLst>
        </c:ser>
        <c:ser>
          <c:idx val="4"/>
          <c:order val="3"/>
          <c:tx>
            <c:strRef>
              <c:f>Plots!$P$575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numRef>
              <c:f>Plots!$L$598:$L$616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Plots!$P$598:$P$616</c:f>
              <c:numCache>
                <c:formatCode>_-* #\ ##0_-;\-* #\ ##0_-;_-* "-"??_-;_-@_-</c:formatCode>
                <c:ptCount val="19"/>
                <c:pt idx="0">
                  <c:v>2246.5240588467004</c:v>
                </c:pt>
                <c:pt idx="1">
                  <c:v>2456.9795659543247</c:v>
                </c:pt>
                <c:pt idx="2">
                  <c:v>2551.2355527767736</c:v>
                </c:pt>
                <c:pt idx="3">
                  <c:v>2689.8651525710966</c:v>
                </c:pt>
                <c:pt idx="4">
                  <c:v>2648.4226088742839</c:v>
                </c:pt>
                <c:pt idx="5">
                  <c:v>2615.3003464722251</c:v>
                </c:pt>
                <c:pt idx="6">
                  <c:v>2597.6081079559744</c:v>
                </c:pt>
                <c:pt idx="7">
                  <c:v>2603.5118098657867</c:v>
                </c:pt>
                <c:pt idx="8">
                  <c:v>2625.2657562674649</c:v>
                </c:pt>
                <c:pt idx="9">
                  <c:v>2780.5760644552934</c:v>
                </c:pt>
                <c:pt idx="10">
                  <c:v>2861.5771834065831</c:v>
                </c:pt>
                <c:pt idx="11">
                  <c:v>2818.4883669087499</c:v>
                </c:pt>
                <c:pt idx="12">
                  <c:v>2880.1731745827183</c:v>
                </c:pt>
                <c:pt idx="13">
                  <c:v>2844.9569647584444</c:v>
                </c:pt>
                <c:pt idx="14">
                  <c:v>2672.8558562725811</c:v>
                </c:pt>
                <c:pt idx="15">
                  <c:v>2813.3135047241603</c:v>
                </c:pt>
                <c:pt idx="16">
                  <c:v>2955.5584609686243</c:v>
                </c:pt>
                <c:pt idx="17">
                  <c:v>2975.8040421026967</c:v>
                </c:pt>
                <c:pt idx="18">
                  <c:v>2948.0687726877045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3-4468-8107-A7FC980B6B6A}"/>
            </c:ext>
          </c:extLst>
        </c:ser>
        <c:ser>
          <c:idx val="5"/>
          <c:order val="4"/>
          <c:tx>
            <c:strRef>
              <c:f>Plots!$Q$575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Plots!$L$598:$L$616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Plots!$Q$598:$Q$616</c:f>
              <c:numCache>
                <c:formatCode>_-* #\ ##0_-;\-* #\ ##0_-;_-* "-"??_-;_-@_-</c:formatCode>
                <c:ptCount val="19"/>
                <c:pt idx="0">
                  <c:v>1041.1268485952412</c:v>
                </c:pt>
                <c:pt idx="1">
                  <c:v>1137.5353387111113</c:v>
                </c:pt>
                <c:pt idx="2">
                  <c:v>1180.0924401065377</c:v>
                </c:pt>
                <c:pt idx="3">
                  <c:v>1240.3808053238427</c:v>
                </c:pt>
                <c:pt idx="4">
                  <c:v>1223.0330881341438</c:v>
                </c:pt>
                <c:pt idx="5">
                  <c:v>1150.110587834678</c:v>
                </c:pt>
                <c:pt idx="6">
                  <c:v>1118.5693775845352</c:v>
                </c:pt>
                <c:pt idx="7">
                  <c:v>1143.9246119682855</c:v>
                </c:pt>
                <c:pt idx="8">
                  <c:v>1158.8228264519332</c:v>
                </c:pt>
                <c:pt idx="9">
                  <c:v>1217.5833785100203</c:v>
                </c:pt>
                <c:pt idx="10">
                  <c:v>1248.1176692749577</c:v>
                </c:pt>
                <c:pt idx="11">
                  <c:v>1144.5219776068739</c:v>
                </c:pt>
                <c:pt idx="12">
                  <c:v>1190.5475754934118</c:v>
                </c:pt>
                <c:pt idx="13">
                  <c:v>1230.6112737015064</c:v>
                </c:pt>
                <c:pt idx="14">
                  <c:v>1148.6352169829474</c:v>
                </c:pt>
                <c:pt idx="15">
                  <c:v>1234.3796628065591</c:v>
                </c:pt>
                <c:pt idx="16">
                  <c:v>1278.2972192500686</c:v>
                </c:pt>
                <c:pt idx="17">
                  <c:v>1181.1350911287143</c:v>
                </c:pt>
                <c:pt idx="18">
                  <c:v>1155.3485029558578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F3-4468-8107-A7FC980B6B6A}"/>
            </c:ext>
          </c:extLst>
        </c:ser>
        <c:ser>
          <c:idx val="6"/>
          <c:order val="5"/>
          <c:tx>
            <c:strRef>
              <c:f>Plots!$R$575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numRef>
              <c:f>Plots!$L$598:$L$616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Plots!$R$598:$R$616</c:f>
              <c:numCache>
                <c:formatCode>_-* #\ ##0_-;\-* #\ ##0_-;_-* "-"??_-;_-@_-</c:formatCode>
                <c:ptCount val="19"/>
                <c:pt idx="0">
                  <c:v>2173.7025132380422</c:v>
                </c:pt>
                <c:pt idx="1">
                  <c:v>2384.9550460483715</c:v>
                </c:pt>
                <c:pt idx="2">
                  <c:v>2483.7746902429403</c:v>
                </c:pt>
                <c:pt idx="3">
                  <c:v>2599.4537262988865</c:v>
                </c:pt>
                <c:pt idx="4">
                  <c:v>2592.0335126776736</c:v>
                </c:pt>
                <c:pt idx="5">
                  <c:v>2552.5578671702401</c:v>
                </c:pt>
                <c:pt idx="6">
                  <c:v>2549.2576491521577</c:v>
                </c:pt>
                <c:pt idx="7">
                  <c:v>2567.4408486774973</c:v>
                </c:pt>
                <c:pt idx="8">
                  <c:v>2600.6719363924021</c:v>
                </c:pt>
                <c:pt idx="9">
                  <c:v>2646.0000323634231</c:v>
                </c:pt>
                <c:pt idx="10">
                  <c:v>2702.4356513277216</c:v>
                </c:pt>
                <c:pt idx="11">
                  <c:v>2754.2173915234898</c:v>
                </c:pt>
                <c:pt idx="12">
                  <c:v>2749.33774067373</c:v>
                </c:pt>
                <c:pt idx="13">
                  <c:v>2601.5347239406901</c:v>
                </c:pt>
                <c:pt idx="14">
                  <c:v>2485.5175033629721</c:v>
                </c:pt>
                <c:pt idx="15">
                  <c:v>2575.1898499765175</c:v>
                </c:pt>
                <c:pt idx="16">
                  <c:v>2684.8726119473899</c:v>
                </c:pt>
                <c:pt idx="17">
                  <c:v>2744.9593326937679</c:v>
                </c:pt>
                <c:pt idx="18">
                  <c:v>2713.4094502374746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F3-4468-8107-A7FC980B6B6A}"/>
            </c:ext>
          </c:extLst>
        </c:ser>
        <c:ser>
          <c:idx val="7"/>
          <c:order val="6"/>
          <c:tx>
            <c:strRef>
              <c:f>Plots!$S$575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noFill/>
            </a:ln>
            <a:effectLst/>
          </c:spPr>
          <c:invertIfNegative val="0"/>
          <c:cat>
            <c:numRef>
              <c:f>Plots!$L$598:$L$616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Plots!$S$598:$S$616</c:f>
              <c:numCache>
                <c:formatCode>_-* #\ ##0_-;\-* #\ ##0_-;_-* "-"??_-;_-@_-</c:formatCode>
                <c:ptCount val="19"/>
                <c:pt idx="0">
                  <c:v>1285.5880503619792</c:v>
                </c:pt>
                <c:pt idx="1">
                  <c:v>1413.2401728023544</c:v>
                </c:pt>
                <c:pt idx="2">
                  <c:v>1474.3963616033175</c:v>
                </c:pt>
                <c:pt idx="3">
                  <c:v>1551.7118717352021</c:v>
                </c:pt>
                <c:pt idx="4">
                  <c:v>1543.4851145650684</c:v>
                </c:pt>
                <c:pt idx="5">
                  <c:v>1542.6365385569104</c:v>
                </c:pt>
                <c:pt idx="6">
                  <c:v>1525.1702860439846</c:v>
                </c:pt>
                <c:pt idx="7">
                  <c:v>1499.9924658378932</c:v>
                </c:pt>
                <c:pt idx="8">
                  <c:v>1510.709467789726</c:v>
                </c:pt>
                <c:pt idx="9">
                  <c:v>1525.9740834871959</c:v>
                </c:pt>
                <c:pt idx="10">
                  <c:v>1543.6643378870294</c:v>
                </c:pt>
                <c:pt idx="11">
                  <c:v>1528.0498001737872</c:v>
                </c:pt>
                <c:pt idx="12">
                  <c:v>1589.0415358985383</c:v>
                </c:pt>
                <c:pt idx="13">
                  <c:v>1649.8015146846365</c:v>
                </c:pt>
                <c:pt idx="14">
                  <c:v>1533.8337234609214</c:v>
                </c:pt>
                <c:pt idx="15">
                  <c:v>1619.5905095781029</c:v>
                </c:pt>
                <c:pt idx="16">
                  <c:v>1670.9824595561613</c:v>
                </c:pt>
                <c:pt idx="17">
                  <c:v>1672.4442630173605</c:v>
                </c:pt>
                <c:pt idx="18">
                  <c:v>1644.8549139277827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F3-4468-8107-A7FC980B6B6A}"/>
            </c:ext>
          </c:extLst>
        </c:ser>
        <c:ser>
          <c:idx val="8"/>
          <c:order val="7"/>
          <c:tx>
            <c:strRef>
              <c:f>Plots!$T$575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noFill/>
            </a:ln>
            <a:effectLst/>
          </c:spPr>
          <c:invertIfNegative val="0"/>
          <c:cat>
            <c:numRef>
              <c:f>Plots!$L$598:$L$616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Plots!$T$598:$T$616</c:f>
              <c:numCache>
                <c:formatCode>_-* #\ ##0_-;\-* #\ ##0_-;_-* "-"??_-;_-@_-</c:formatCode>
                <c:ptCount val="19"/>
                <c:pt idx="0">
                  <c:v>675.44620580760568</c:v>
                </c:pt>
                <c:pt idx="1">
                  <c:v>712.72130549562405</c:v>
                </c:pt>
                <c:pt idx="2">
                  <c:v>715.05953246945592</c:v>
                </c:pt>
                <c:pt idx="3">
                  <c:v>697.18740327805074</c:v>
                </c:pt>
                <c:pt idx="4">
                  <c:v>695.74478686988209</c:v>
                </c:pt>
                <c:pt idx="5">
                  <c:v>751.68178028677733</c:v>
                </c:pt>
                <c:pt idx="6">
                  <c:v>777.46575599889002</c:v>
                </c:pt>
                <c:pt idx="7">
                  <c:v>768.46730270801049</c:v>
                </c:pt>
                <c:pt idx="8">
                  <c:v>786.01883108368656</c:v>
                </c:pt>
                <c:pt idx="9">
                  <c:v>833.12125805917731</c:v>
                </c:pt>
                <c:pt idx="10">
                  <c:v>847.07472849483304</c:v>
                </c:pt>
                <c:pt idx="11">
                  <c:v>821.51968545606201</c:v>
                </c:pt>
                <c:pt idx="12">
                  <c:v>841.85039971011815</c:v>
                </c:pt>
                <c:pt idx="13">
                  <c:v>907.31534329200758</c:v>
                </c:pt>
                <c:pt idx="14">
                  <c:v>859.58246587029782</c:v>
                </c:pt>
                <c:pt idx="15">
                  <c:v>853.87517002471304</c:v>
                </c:pt>
                <c:pt idx="16">
                  <c:v>843.7677882314515</c:v>
                </c:pt>
                <c:pt idx="17">
                  <c:v>897.70769608707519</c:v>
                </c:pt>
                <c:pt idx="18">
                  <c:v>895.49774376926428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F3-4468-8107-A7FC980B6B6A}"/>
            </c:ext>
          </c:extLst>
        </c:ser>
        <c:ser>
          <c:idx val="9"/>
          <c:order val="8"/>
          <c:tx>
            <c:strRef>
              <c:f>Plots!$U$575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noFill/>
            </a:ln>
            <a:effectLst/>
          </c:spPr>
          <c:invertIfNegative val="0"/>
          <c:cat>
            <c:numRef>
              <c:f>Plots!$L$598:$L$616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Plots!$U$598:$U$616</c:f>
              <c:numCache>
                <c:formatCode>_-* #\ ##0_-;\-* #\ ##0_-;_-* "-"??_-;_-@_-</c:formatCode>
                <c:ptCount val="19"/>
                <c:pt idx="0">
                  <c:v>2433.5636272562074</c:v>
                </c:pt>
                <c:pt idx="1">
                  <c:v>2627.5308000141886</c:v>
                </c:pt>
                <c:pt idx="2">
                  <c:v>2695.6239920520229</c:v>
                </c:pt>
                <c:pt idx="3">
                  <c:v>2645.6998140944638</c:v>
                </c:pt>
                <c:pt idx="4">
                  <c:v>2737.4166969234325</c:v>
                </c:pt>
                <c:pt idx="5">
                  <c:v>2830.4227530952312</c:v>
                </c:pt>
                <c:pt idx="6">
                  <c:v>2980.0011377916221</c:v>
                </c:pt>
                <c:pt idx="7">
                  <c:v>2915.3973607497696</c:v>
                </c:pt>
                <c:pt idx="8">
                  <c:v>2875.2770365219708</c:v>
                </c:pt>
                <c:pt idx="9">
                  <c:v>2934.4972574150629</c:v>
                </c:pt>
                <c:pt idx="10">
                  <c:v>3002.9033089148493</c:v>
                </c:pt>
                <c:pt idx="11">
                  <c:v>2972.1992250352896</c:v>
                </c:pt>
                <c:pt idx="12">
                  <c:v>2998.1604064918579</c:v>
                </c:pt>
                <c:pt idx="13">
                  <c:v>3009.1976372881986</c:v>
                </c:pt>
                <c:pt idx="14">
                  <c:v>2933.811058822927</c:v>
                </c:pt>
                <c:pt idx="15">
                  <c:v>2901.4126689897639</c:v>
                </c:pt>
                <c:pt idx="16">
                  <c:v>2950.988254393777</c:v>
                </c:pt>
                <c:pt idx="17">
                  <c:v>3041.6717659057604</c:v>
                </c:pt>
                <c:pt idx="18">
                  <c:v>3004.6377023048613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F3-4468-8107-A7FC980B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Plots!$O$596</c:f>
              <c:strCache>
                <c:ptCount val="1"/>
                <c:pt idx="0">
                  <c:v>GWh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Stromverbrauch Landwirtschaft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Plots!$M$575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noFill/>
            </a:ln>
            <a:effectLst/>
          </c:spPr>
          <c:invertIfNegative val="0"/>
          <c:cat>
            <c:numRef>
              <c:f>Plots!$L$620:$L$638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Plots!$M$620:$M$638</c:f>
              <c:numCache>
                <c:formatCode>_-* #\ ##0_-;\-* #\ ##0_-;_-* "-"??_-;_-@_-</c:formatCode>
                <c:ptCount val="19"/>
                <c:pt idx="0">
                  <c:v>38.64709374519289</c:v>
                </c:pt>
                <c:pt idx="1">
                  <c:v>38.637738183507864</c:v>
                </c:pt>
                <c:pt idx="2">
                  <c:v>40.194404389257443</c:v>
                </c:pt>
                <c:pt idx="3">
                  <c:v>40.240323545314062</c:v>
                </c:pt>
                <c:pt idx="4">
                  <c:v>40.17751393397814</c:v>
                </c:pt>
                <c:pt idx="5">
                  <c:v>42.477304325809918</c:v>
                </c:pt>
                <c:pt idx="6">
                  <c:v>44.777094717641681</c:v>
                </c:pt>
                <c:pt idx="7">
                  <c:v>47.076885109473452</c:v>
                </c:pt>
                <c:pt idx="8">
                  <c:v>49.376675501305236</c:v>
                </c:pt>
                <c:pt idx="9">
                  <c:v>51.676465893136999</c:v>
                </c:pt>
                <c:pt idx="10">
                  <c:v>52.948565737767531</c:v>
                </c:pt>
                <c:pt idx="11">
                  <c:v>51.797523667392625</c:v>
                </c:pt>
                <c:pt idx="12">
                  <c:v>52.722168022289232</c:v>
                </c:pt>
                <c:pt idx="13">
                  <c:v>53.154301821950654</c:v>
                </c:pt>
                <c:pt idx="14">
                  <c:v>50.022514758195314</c:v>
                </c:pt>
                <c:pt idx="15">
                  <c:v>51.877584879604079</c:v>
                </c:pt>
                <c:pt idx="16">
                  <c:v>54.120667621135411</c:v>
                </c:pt>
                <c:pt idx="17">
                  <c:v>54.122953960165468</c:v>
                </c:pt>
                <c:pt idx="18">
                  <c:v>53.159765633947373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3-4468-8107-A7FC980B6B6A}"/>
            </c:ext>
          </c:extLst>
        </c:ser>
        <c:ser>
          <c:idx val="2"/>
          <c:order val="1"/>
          <c:tx>
            <c:strRef>
              <c:f>Plots!$N$575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Plots!$L$620:$L$638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Plots!$N$620:$N$638</c:f>
              <c:numCache>
                <c:formatCode>_-* #\ ##0_-;\-* #\ ##0_-;_-* "-"??_-;_-@_-</c:formatCode>
                <c:ptCount val="19"/>
                <c:pt idx="0">
                  <c:v>66.703663953324309</c:v>
                </c:pt>
                <c:pt idx="1">
                  <c:v>66.687516549153457</c:v>
                </c:pt>
                <c:pt idx="2">
                  <c:v>69.374273285906327</c:v>
                </c:pt>
                <c:pt idx="3">
                  <c:v>69.453528299874947</c:v>
                </c:pt>
                <c:pt idx="4">
                  <c:v>69.34512089322196</c:v>
                </c:pt>
                <c:pt idx="5">
                  <c:v>73.314486519296054</c:v>
                </c:pt>
                <c:pt idx="6">
                  <c:v>77.283852145370091</c:v>
                </c:pt>
                <c:pt idx="7">
                  <c:v>81.253217771444156</c:v>
                </c:pt>
                <c:pt idx="8">
                  <c:v>85.222583397518235</c:v>
                </c:pt>
                <c:pt idx="9">
                  <c:v>89.191949023592286</c:v>
                </c:pt>
                <c:pt idx="10">
                  <c:v>91.387553203062197</c:v>
                </c:pt>
                <c:pt idx="11">
                  <c:v>89.400890920908665</c:v>
                </c:pt>
                <c:pt idx="12">
                  <c:v>90.996797892129052</c:v>
                </c:pt>
                <c:pt idx="13">
                  <c:v>91.742647190540382</c:v>
                </c:pt>
                <c:pt idx="14">
                  <c:v>86.33728156974027</c:v>
                </c:pt>
                <c:pt idx="15">
                  <c:v>89.539074046145927</c:v>
                </c:pt>
                <c:pt idx="16">
                  <c:v>93.410564057712946</c:v>
                </c:pt>
                <c:pt idx="17">
                  <c:v>93.414510206713175</c:v>
                </c:pt>
                <c:pt idx="18">
                  <c:v>91.75207755758781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3-4468-8107-A7FC980B6B6A}"/>
            </c:ext>
          </c:extLst>
        </c:ser>
        <c:ser>
          <c:idx val="3"/>
          <c:order val="2"/>
          <c:tx>
            <c:strRef>
              <c:f>Plots!$O$575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Plots!$L$620:$L$638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Plots!$O$620:$O$638</c:f>
              <c:numCache>
                <c:formatCode>_-* #\ ##0_-;\-* #\ ##0_-;_-* "-"??_-;_-@_-</c:formatCode>
                <c:ptCount val="19"/>
                <c:pt idx="0">
                  <c:v>232.95138774085785</c:v>
                </c:pt>
                <c:pt idx="1">
                  <c:v>232.89499563303229</c:v>
                </c:pt>
                <c:pt idx="2">
                  <c:v>242.27804407826673</c:v>
                </c:pt>
                <c:pt idx="3">
                  <c:v>242.55482895626579</c:v>
                </c:pt>
                <c:pt idx="4">
                  <c:v>242.17623422361558</c:v>
                </c:pt>
                <c:pt idx="5">
                  <c:v>256.03857965177446</c:v>
                </c:pt>
                <c:pt idx="6">
                  <c:v>269.90092507993336</c:v>
                </c:pt>
                <c:pt idx="7">
                  <c:v>283.76327050809221</c:v>
                </c:pt>
                <c:pt idx="8">
                  <c:v>297.62561593625117</c:v>
                </c:pt>
                <c:pt idx="9">
                  <c:v>311.48796136440995</c:v>
                </c:pt>
                <c:pt idx="10">
                  <c:v>319.15574166647917</c:v>
                </c:pt>
                <c:pt idx="11">
                  <c:v>312.21765598764864</c:v>
                </c:pt>
                <c:pt idx="12">
                  <c:v>317.79109411109636</c:v>
                </c:pt>
                <c:pt idx="13">
                  <c:v>320.39584801535028</c:v>
                </c:pt>
                <c:pt idx="14">
                  <c:v>301.51851282888708</c:v>
                </c:pt>
                <c:pt idx="15">
                  <c:v>312.70023743638166</c:v>
                </c:pt>
                <c:pt idx="16">
                  <c:v>326.2207686541343</c:v>
                </c:pt>
                <c:pt idx="17">
                  <c:v>326.23454991938041</c:v>
                </c:pt>
                <c:pt idx="18">
                  <c:v>320.42878199469124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3-4468-8107-A7FC980B6B6A}"/>
            </c:ext>
          </c:extLst>
        </c:ser>
        <c:ser>
          <c:idx val="4"/>
          <c:order val="3"/>
          <c:tx>
            <c:strRef>
              <c:f>Plots!$P$575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numRef>
              <c:f>Plots!$L$620:$L$638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Plots!$P$620:$P$638</c:f>
              <c:numCache>
                <c:formatCode>_-* #\ ##0_-;\-* #\ ##0_-;_-* "-"??_-;_-@_-</c:formatCode>
                <c:ptCount val="19"/>
                <c:pt idx="0">
                  <c:v>188.35606521150675</c:v>
                </c:pt>
                <c:pt idx="1">
                  <c:v>188.31046859307915</c:v>
                </c:pt>
                <c:pt idx="2">
                  <c:v>195.89726213817437</c:v>
                </c:pt>
                <c:pt idx="3">
                  <c:v>196.12106037795104</c:v>
                </c:pt>
                <c:pt idx="4">
                  <c:v>195.8149423726309</c:v>
                </c:pt>
                <c:pt idx="5">
                  <c:v>207.0235334214868</c:v>
                </c:pt>
                <c:pt idx="6">
                  <c:v>218.2321244703426</c:v>
                </c:pt>
                <c:pt idx="7">
                  <c:v>229.44071551919845</c:v>
                </c:pt>
                <c:pt idx="8">
                  <c:v>240.64930656805433</c:v>
                </c:pt>
                <c:pt idx="9">
                  <c:v>251.85789761691015</c:v>
                </c:pt>
                <c:pt idx="10">
                  <c:v>258.0577873905255</c:v>
                </c:pt>
                <c:pt idx="11">
                  <c:v>252.44790229287338</c:v>
                </c:pt>
                <c:pt idx="12">
                  <c:v>256.95438274277836</c:v>
                </c:pt>
                <c:pt idx="13">
                  <c:v>259.06049252391159</c:v>
                </c:pt>
                <c:pt idx="14">
                  <c:v>243.79696217157746</c:v>
                </c:pt>
                <c:pt idx="15">
                  <c:v>252.83810019514357</c:v>
                </c:pt>
                <c:pt idx="16">
                  <c:v>263.77031263844617</c:v>
                </c:pt>
                <c:pt idx="17">
                  <c:v>263.78145567099295</c:v>
                </c:pt>
                <c:pt idx="18">
                  <c:v>259.08712174823415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3-4468-8107-A7FC980B6B6A}"/>
            </c:ext>
          </c:extLst>
        </c:ser>
        <c:ser>
          <c:idx val="5"/>
          <c:order val="4"/>
          <c:tx>
            <c:strRef>
              <c:f>Plots!$Q$575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Plots!$L$620:$L$638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Plots!$Q$620:$Q$638</c:f>
              <c:numCache>
                <c:formatCode>_-* #\ ##0_-;\-* #\ ##0_-;_-* "-"??_-;_-@_-</c:formatCode>
                <c:ptCount val="19"/>
                <c:pt idx="0">
                  <c:v>52.176348944370879</c:v>
                </c:pt>
                <c:pt idx="1">
                  <c:v>52.163718264965411</c:v>
                </c:pt>
                <c:pt idx="2">
                  <c:v>54.265329311752147</c:v>
                </c:pt>
                <c:pt idx="3">
                  <c:v>54.327323466485709</c:v>
                </c:pt>
                <c:pt idx="4">
                  <c:v>54.242525985471204</c:v>
                </c:pt>
                <c:pt idx="5">
                  <c:v>57.347407992234047</c:v>
                </c:pt>
                <c:pt idx="6">
                  <c:v>60.452289998996868</c:v>
                </c:pt>
                <c:pt idx="7">
                  <c:v>63.55717200575971</c:v>
                </c:pt>
                <c:pt idx="8">
                  <c:v>66.662054012522546</c:v>
                </c:pt>
                <c:pt idx="9">
                  <c:v>69.766936019285382</c:v>
                </c:pt>
                <c:pt idx="10">
                  <c:v>71.484362064905653</c:v>
                </c:pt>
                <c:pt idx="11">
                  <c:v>69.930372698732342</c:v>
                </c:pt>
                <c:pt idx="12">
                  <c:v>71.17870890814082</c:v>
                </c:pt>
                <c:pt idx="13">
                  <c:v>71.762120537238971</c:v>
                </c:pt>
                <c:pt idx="14">
                  <c:v>67.533983339256508</c:v>
                </c:pt>
                <c:pt idx="15">
                  <c:v>70.03846107848986</c:v>
                </c:pt>
                <c:pt idx="16">
                  <c:v>73.06678368936646</c:v>
                </c:pt>
                <c:pt idx="17">
                  <c:v>73.069870411069871</c:v>
                </c:pt>
                <c:pt idx="18">
                  <c:v>71.769497075386596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F3-4468-8107-A7FC980B6B6A}"/>
            </c:ext>
          </c:extLst>
        </c:ser>
        <c:ser>
          <c:idx val="6"/>
          <c:order val="5"/>
          <c:tx>
            <c:strRef>
              <c:f>Plots!$R$575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numRef>
              <c:f>Plots!$L$620:$L$638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Plots!$R$620:$R$638</c:f>
              <c:numCache>
                <c:formatCode>_-* #\ ##0_-;\-* #\ ##0_-;_-* "-"??_-;_-@_-</c:formatCode>
                <c:ptCount val="19"/>
                <c:pt idx="0">
                  <c:v>164.7907641473648</c:v>
                </c:pt>
                <c:pt idx="1">
                  <c:v>164.75087213972071</c:v>
                </c:pt>
                <c:pt idx="2">
                  <c:v>171.38847897399302</c:v>
                </c:pt>
                <c:pt idx="3">
                  <c:v>171.58427772836933</c:v>
                </c:pt>
                <c:pt idx="4">
                  <c:v>171.31645826654668</c:v>
                </c:pt>
                <c:pt idx="5">
                  <c:v>181.12273810087103</c:v>
                </c:pt>
                <c:pt idx="6">
                  <c:v>190.92901793519525</c:v>
                </c:pt>
                <c:pt idx="7">
                  <c:v>200.73529776951952</c:v>
                </c:pt>
                <c:pt idx="8">
                  <c:v>210.54157760384385</c:v>
                </c:pt>
                <c:pt idx="9">
                  <c:v>220.34785743816812</c:v>
                </c:pt>
                <c:pt idx="10">
                  <c:v>225.77207657481367</c:v>
                </c:pt>
                <c:pt idx="11">
                  <c:v>220.86404639812176</c:v>
                </c:pt>
                <c:pt idx="12">
                  <c:v>224.80671931455325</c:v>
                </c:pt>
                <c:pt idx="13">
                  <c:v>226.64933287638073</c:v>
                </c:pt>
                <c:pt idx="14">
                  <c:v>213.29542878243399</c:v>
                </c:pt>
                <c:pt idx="15">
                  <c:v>221.20542648806793</c:v>
                </c:pt>
                <c:pt idx="16">
                  <c:v>230.76990555238805</c:v>
                </c:pt>
                <c:pt idx="17">
                  <c:v>230.77965447577014</c:v>
                </c:pt>
                <c:pt idx="18">
                  <c:v>226.67263050802239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F3-4468-8107-A7FC980B6B6A}"/>
            </c:ext>
          </c:extLst>
        </c:ser>
        <c:ser>
          <c:idx val="7"/>
          <c:order val="6"/>
          <c:tx>
            <c:strRef>
              <c:f>Plots!$S$575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noFill/>
            </a:ln>
            <a:effectLst/>
          </c:spPr>
          <c:invertIfNegative val="0"/>
          <c:cat>
            <c:numRef>
              <c:f>Plots!$L$620:$L$638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Plots!$S$620:$S$638</c:f>
              <c:numCache>
                <c:formatCode>_-* #\ ##0_-;\-* #\ ##0_-;_-* "-"??_-;_-@_-</c:formatCode>
                <c:ptCount val="19"/>
                <c:pt idx="0">
                  <c:v>52.861374524076091</c:v>
                </c:pt>
                <c:pt idx="1">
                  <c:v>52.848578015925284</c:v>
                </c:pt>
                <c:pt idx="2">
                  <c:v>54.977781206562014</c:v>
                </c:pt>
                <c:pt idx="3">
                  <c:v>55.040589285279196</c:v>
                </c:pt>
                <c:pt idx="4">
                  <c:v>54.954678494407545</c:v>
                </c:pt>
                <c:pt idx="5">
                  <c:v>58.100324633571979</c:v>
                </c:pt>
                <c:pt idx="6">
                  <c:v>61.245970772736371</c:v>
                </c:pt>
                <c:pt idx="7">
                  <c:v>64.391616911900783</c:v>
                </c:pt>
                <c:pt idx="8">
                  <c:v>67.53726305106521</c:v>
                </c:pt>
                <c:pt idx="9">
                  <c:v>70.682909190229608</c:v>
                </c:pt>
                <c:pt idx="10">
                  <c:v>72.422883397925332</c:v>
                </c:pt>
                <c:pt idx="11">
                  <c:v>70.848491637028062</c:v>
                </c:pt>
                <c:pt idx="12">
                  <c:v>72.113217307424478</c:v>
                </c:pt>
                <c:pt idx="13">
                  <c:v>72.704288573456125</c:v>
                </c:pt>
                <c:pt idx="14">
                  <c:v>68.42063997627227</c:v>
                </c:pt>
                <c:pt idx="15">
                  <c:v>70.957999113876497</c:v>
                </c:pt>
                <c:pt idx="16">
                  <c:v>74.026080705479444</c:v>
                </c:pt>
                <c:pt idx="17">
                  <c:v>74.02920795288783</c:v>
                </c:pt>
                <c:pt idx="18">
                  <c:v>72.711761958497476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F3-4468-8107-A7FC980B6B6A}"/>
            </c:ext>
          </c:extLst>
        </c:ser>
        <c:ser>
          <c:idx val="8"/>
          <c:order val="7"/>
          <c:tx>
            <c:strRef>
              <c:f>Plots!$T$575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noFill/>
            </a:ln>
            <a:effectLst/>
          </c:spPr>
          <c:invertIfNegative val="0"/>
          <c:cat>
            <c:numRef>
              <c:f>Plots!$L$620:$L$638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Plots!$T$620:$T$638</c:f>
              <c:numCache>
                <c:formatCode>_-* #\ ##0_-;\-* #\ ##0_-;_-* "-"??_-;_-@_-</c:formatCode>
                <c:ptCount val="19"/>
                <c:pt idx="0">
                  <c:v>26.947614863936497</c:v>
                </c:pt>
                <c:pt idx="1">
                  <c:v>26.941091473722828</c:v>
                </c:pt>
                <c:pt idx="2">
                  <c:v>28.026514394805041</c:v>
                </c:pt>
                <c:pt idx="3">
                  <c:v>28.058532629874655</c:v>
                </c:pt>
                <c:pt idx="4">
                  <c:v>28.014737118957495</c:v>
                </c:pt>
                <c:pt idx="5">
                  <c:v>29.618321237221831</c:v>
                </c:pt>
                <c:pt idx="6">
                  <c:v>31.221905355486165</c:v>
                </c:pt>
                <c:pt idx="7">
                  <c:v>32.825489473750487</c:v>
                </c:pt>
                <c:pt idx="8">
                  <c:v>34.429073592014838</c:v>
                </c:pt>
                <c:pt idx="9">
                  <c:v>36.03265771027916</c:v>
                </c:pt>
                <c:pt idx="10">
                  <c:v>36.919659897496437</c:v>
                </c:pt>
                <c:pt idx="11">
                  <c:v>36.117068152586533</c:v>
                </c:pt>
                <c:pt idx="12">
                  <c:v>36.466342934056073</c:v>
                </c:pt>
                <c:pt idx="13">
                  <c:v>36.348995840497089</c:v>
                </c:pt>
                <c:pt idx="14">
                  <c:v>35.093324581856656</c:v>
                </c:pt>
                <c:pt idx="15">
                  <c:v>35.812135242522253</c:v>
                </c:pt>
                <c:pt idx="16">
                  <c:v>36.140192114871581</c:v>
                </c:pt>
                <c:pt idx="17">
                  <c:v>37.095051290245074</c:v>
                </c:pt>
                <c:pt idx="18">
                  <c:v>36.909891415728751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F3-4468-8107-A7FC980B6B6A}"/>
            </c:ext>
          </c:extLst>
        </c:ser>
        <c:ser>
          <c:idx val="9"/>
          <c:order val="8"/>
          <c:tx>
            <c:strRef>
              <c:f>Plots!$U$575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noFill/>
            </a:ln>
            <a:effectLst/>
          </c:spPr>
          <c:invertIfNegative val="0"/>
          <c:cat>
            <c:numRef>
              <c:f>Plots!$L$620:$L$638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Plots!$U$620:$U$638</c:f>
              <c:numCache>
                <c:formatCode>_-* #\ ##0_-;\-* #\ ##0_-;_-* "-"??_-;_-@_-</c:formatCode>
                <c:ptCount val="19"/>
                <c:pt idx="0">
                  <c:v>24.548043181202075</c:v>
                </c:pt>
                <c:pt idx="1">
                  <c:v>24.542100671430379</c:v>
                </c:pt>
                <c:pt idx="2">
                  <c:v>25.530871249870366</c:v>
                </c:pt>
                <c:pt idx="3">
                  <c:v>25.560038395869864</c:v>
                </c:pt>
                <c:pt idx="4">
                  <c:v>25.520142690867189</c:v>
                </c:pt>
                <c:pt idx="5">
                  <c:v>26.980934392789731</c:v>
                </c:pt>
                <c:pt idx="6">
                  <c:v>28.441726094712255</c:v>
                </c:pt>
                <c:pt idx="7">
                  <c:v>29.902517796634793</c:v>
                </c:pt>
                <c:pt idx="8">
                  <c:v>31.363309498557328</c:v>
                </c:pt>
                <c:pt idx="9">
                  <c:v>32.824101200479859</c:v>
                </c:pt>
                <c:pt idx="10">
                  <c:v>33.632119576264579</c:v>
                </c:pt>
                <c:pt idx="11">
                  <c:v>32.900995248178255</c:v>
                </c:pt>
                <c:pt idx="12">
                  <c:v>33.219168580434591</c:v>
                </c:pt>
                <c:pt idx="13">
                  <c:v>33.112270751650136</c:v>
                </c:pt>
                <c:pt idx="14">
                  <c:v>31.968411733546422</c:v>
                </c:pt>
                <c:pt idx="15">
                  <c:v>32.623215330310828</c:v>
                </c:pt>
                <c:pt idx="16">
                  <c:v>32.92206011894919</c:v>
                </c:pt>
                <c:pt idx="17">
                  <c:v>33.791893103700829</c:v>
                </c:pt>
                <c:pt idx="18">
                  <c:v>33.623220936683346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F3-4468-8107-A7FC980B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Plots!$O$618</c:f>
              <c:strCache>
                <c:ptCount val="1"/>
                <c:pt idx="0">
                  <c:v>GWh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Stromverbrauch Produzierender Bereich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Plots!$M$575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noFill/>
            </a:ln>
            <a:effectLst/>
          </c:spPr>
          <c:invertIfNegative val="0"/>
          <c:cat>
            <c:numRef>
              <c:f>Plots!$L$642:$L$660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Plots!$M$642:$M$660</c:f>
              <c:numCache>
                <c:formatCode>_-* #\ ##0_-;\-* #\ ##0_-;_-* "-"??_-;_-@_-</c:formatCode>
                <c:ptCount val="19"/>
                <c:pt idx="0">
                  <c:v>256.13000069651827</c:v>
                </c:pt>
                <c:pt idx="1">
                  <c:v>313.87593674471265</c:v>
                </c:pt>
                <c:pt idx="2">
                  <c:v>335.77252603752578</c:v>
                </c:pt>
                <c:pt idx="3">
                  <c:v>364.30611857760562</c:v>
                </c:pt>
                <c:pt idx="4">
                  <c:v>350.97593590290234</c:v>
                </c:pt>
                <c:pt idx="5">
                  <c:v>320.28313645596091</c:v>
                </c:pt>
                <c:pt idx="6">
                  <c:v>361.95779739075846</c:v>
                </c:pt>
                <c:pt idx="7">
                  <c:v>336.29058602626776</c:v>
                </c:pt>
                <c:pt idx="8">
                  <c:v>354.69923514172478</c:v>
                </c:pt>
                <c:pt idx="9">
                  <c:v>465.47452386714474</c:v>
                </c:pt>
                <c:pt idx="10">
                  <c:v>494.89200248718407</c:v>
                </c:pt>
                <c:pt idx="11">
                  <c:v>503.86369519909806</c:v>
                </c:pt>
                <c:pt idx="12">
                  <c:v>566.16135265684966</c:v>
                </c:pt>
                <c:pt idx="13">
                  <c:v>497.38076873932886</c:v>
                </c:pt>
                <c:pt idx="14">
                  <c:v>591.38255318506879</c:v>
                </c:pt>
                <c:pt idx="15">
                  <c:v>522.39237260879906</c:v>
                </c:pt>
                <c:pt idx="16">
                  <c:v>533.59645451014512</c:v>
                </c:pt>
                <c:pt idx="17">
                  <c:v>540.02493671943603</c:v>
                </c:pt>
                <c:pt idx="18">
                  <c:v>591.25274392772235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3-4468-8107-A7FC980B6B6A}"/>
            </c:ext>
          </c:extLst>
        </c:ser>
        <c:ser>
          <c:idx val="2"/>
          <c:order val="1"/>
          <c:tx>
            <c:strRef>
              <c:f>Plots!$N$575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Plots!$L$642:$L$660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Plots!$N$642:$N$660</c:f>
              <c:numCache>
                <c:formatCode>_-* #\ ##0_-;\-* #\ ##0_-;_-* "-"??_-;_-@_-</c:formatCode>
                <c:ptCount val="19"/>
                <c:pt idx="0">
                  <c:v>1621.1063142211576</c:v>
                </c:pt>
                <c:pt idx="1">
                  <c:v>1653.369097136298</c:v>
                </c:pt>
                <c:pt idx="2">
                  <c:v>1715.7195764613089</c:v>
                </c:pt>
                <c:pt idx="3">
                  <c:v>1815.515798294354</c:v>
                </c:pt>
                <c:pt idx="4">
                  <c:v>1962.9488299706138</c:v>
                </c:pt>
                <c:pt idx="5">
                  <c:v>2069.816660769759</c:v>
                </c:pt>
                <c:pt idx="6">
                  <c:v>2148.9127818126631</c:v>
                </c:pt>
                <c:pt idx="7">
                  <c:v>2304.5656343784726</c:v>
                </c:pt>
                <c:pt idx="8">
                  <c:v>2227.5148492206526</c:v>
                </c:pt>
                <c:pt idx="9">
                  <c:v>2006.6854307006752</c:v>
                </c:pt>
                <c:pt idx="10">
                  <c:v>2361.7782284851119</c:v>
                </c:pt>
                <c:pt idx="11">
                  <c:v>2353.4100991786731</c:v>
                </c:pt>
                <c:pt idx="12">
                  <c:v>2357.832924383692</c:v>
                </c:pt>
                <c:pt idx="13">
                  <c:v>2343.3873802864096</c:v>
                </c:pt>
                <c:pt idx="14">
                  <c:v>2290.4861112440412</c:v>
                </c:pt>
                <c:pt idx="15">
                  <c:v>2334.939749328998</c:v>
                </c:pt>
                <c:pt idx="16">
                  <c:v>2360.7537773922222</c:v>
                </c:pt>
                <c:pt idx="17">
                  <c:v>2408.5638612597422</c:v>
                </c:pt>
                <c:pt idx="18">
                  <c:v>2422.3010081831271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3-4468-8107-A7FC980B6B6A}"/>
            </c:ext>
          </c:extLst>
        </c:ser>
        <c:ser>
          <c:idx val="3"/>
          <c:order val="2"/>
          <c:tx>
            <c:strRef>
              <c:f>Plots!$O$575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Plots!$L$642:$L$660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Plots!$O$642:$O$660</c:f>
              <c:numCache>
                <c:formatCode>_-* #\ ##0_-;\-* #\ ##0_-;_-* "-"??_-;_-@_-</c:formatCode>
                <c:ptCount val="19"/>
                <c:pt idx="0">
                  <c:v>3680.6988830594391</c:v>
                </c:pt>
                <c:pt idx="1">
                  <c:v>3813.5136026785958</c:v>
                </c:pt>
                <c:pt idx="2">
                  <c:v>3743.5326313412997</c:v>
                </c:pt>
                <c:pt idx="3">
                  <c:v>3874.8008645492355</c:v>
                </c:pt>
                <c:pt idx="4">
                  <c:v>4319.1950129672186</c:v>
                </c:pt>
                <c:pt idx="5">
                  <c:v>4280.846897222511</c:v>
                </c:pt>
                <c:pt idx="6">
                  <c:v>4605.9208209117496</c:v>
                </c:pt>
                <c:pt idx="7">
                  <c:v>4769.346726179223</c:v>
                </c:pt>
                <c:pt idx="8">
                  <c:v>4627.6231963177288</c:v>
                </c:pt>
                <c:pt idx="9">
                  <c:v>4648.3234842330594</c:v>
                </c:pt>
                <c:pt idx="10">
                  <c:v>4964.9514921733753</c:v>
                </c:pt>
                <c:pt idx="11">
                  <c:v>5005.9746900410819</c:v>
                </c:pt>
                <c:pt idx="12">
                  <c:v>5128.9761541237585</c:v>
                </c:pt>
                <c:pt idx="13">
                  <c:v>5416.5512455045246</c:v>
                </c:pt>
                <c:pt idx="14">
                  <c:v>5464.9837449927254</c:v>
                </c:pt>
                <c:pt idx="15">
                  <c:v>5501.7144565789695</c:v>
                </c:pt>
                <c:pt idx="16">
                  <c:v>5648.6956466783959</c:v>
                </c:pt>
                <c:pt idx="17">
                  <c:v>5666.3461799722299</c:v>
                </c:pt>
                <c:pt idx="18">
                  <c:v>5704.826295339456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3-4468-8107-A7FC980B6B6A}"/>
            </c:ext>
          </c:extLst>
        </c:ser>
        <c:ser>
          <c:idx val="4"/>
          <c:order val="3"/>
          <c:tx>
            <c:strRef>
              <c:f>Plots!$P$575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numRef>
              <c:f>Plots!$L$642:$L$660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Plots!$P$642:$P$660</c:f>
              <c:numCache>
                <c:formatCode>_-* #\ ##0_-;\-* #\ ##0_-;_-* "-"??_-;_-@_-</c:formatCode>
                <c:ptCount val="19"/>
                <c:pt idx="0">
                  <c:v>6742.8714976956571</c:v>
                </c:pt>
                <c:pt idx="1">
                  <c:v>7010.6921964351695</c:v>
                </c:pt>
                <c:pt idx="2">
                  <c:v>7149.4586688698273</c:v>
                </c:pt>
                <c:pt idx="3">
                  <c:v>7587.2975403007304</c:v>
                </c:pt>
                <c:pt idx="4">
                  <c:v>7684.9064143036467</c:v>
                </c:pt>
                <c:pt idx="5">
                  <c:v>7418.7063986185958</c:v>
                </c:pt>
                <c:pt idx="6">
                  <c:v>7627.657662510841</c:v>
                </c:pt>
                <c:pt idx="7">
                  <c:v>7945.5890457646728</c:v>
                </c:pt>
                <c:pt idx="8">
                  <c:v>7738.608792320576</c:v>
                </c:pt>
                <c:pt idx="9">
                  <c:v>7298.9434215719411</c:v>
                </c:pt>
                <c:pt idx="10">
                  <c:v>7911.0040085347937</c:v>
                </c:pt>
                <c:pt idx="11">
                  <c:v>8120.072902007586</c:v>
                </c:pt>
                <c:pt idx="12">
                  <c:v>8185.9792620183016</c:v>
                </c:pt>
                <c:pt idx="13">
                  <c:v>8272.880870976458</c:v>
                </c:pt>
                <c:pt idx="14">
                  <c:v>8255.1552133331734</c:v>
                </c:pt>
                <c:pt idx="15">
                  <c:v>8533.3613810218485</c:v>
                </c:pt>
                <c:pt idx="16">
                  <c:v>8937.6623120872864</c:v>
                </c:pt>
                <c:pt idx="17">
                  <c:v>8759.697991204308</c:v>
                </c:pt>
                <c:pt idx="18">
                  <c:v>8566.3489481274773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3-4468-8107-A7FC980B6B6A}"/>
            </c:ext>
          </c:extLst>
        </c:ser>
        <c:ser>
          <c:idx val="5"/>
          <c:order val="4"/>
          <c:tx>
            <c:strRef>
              <c:f>Plots!$Q$575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Plots!$L$642:$L$660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Plots!$Q$642:$Q$660</c:f>
              <c:numCache>
                <c:formatCode>_-* #\ ##0_-;\-* #\ ##0_-;_-* "-"??_-;_-@_-</c:formatCode>
                <c:ptCount val="19"/>
                <c:pt idx="0">
                  <c:v>879.92038202758101</c:v>
                </c:pt>
                <c:pt idx="1">
                  <c:v>981.05648929967663</c:v>
                </c:pt>
                <c:pt idx="2">
                  <c:v>957.65532727165419</c:v>
                </c:pt>
                <c:pt idx="3">
                  <c:v>1121.5057441429863</c:v>
                </c:pt>
                <c:pt idx="4">
                  <c:v>1185.3222755124946</c:v>
                </c:pt>
                <c:pt idx="5">
                  <c:v>1295.1089523027492</c:v>
                </c:pt>
                <c:pt idx="6">
                  <c:v>1411.5283140083347</c:v>
                </c:pt>
                <c:pt idx="7">
                  <c:v>1419.2076574421533</c:v>
                </c:pt>
                <c:pt idx="8">
                  <c:v>1466.0939872844936</c:v>
                </c:pt>
                <c:pt idx="9">
                  <c:v>1314.5032540003187</c:v>
                </c:pt>
                <c:pt idx="10">
                  <c:v>1385.7301195984373</c:v>
                </c:pt>
                <c:pt idx="11">
                  <c:v>1385.0798799984991</c:v>
                </c:pt>
                <c:pt idx="12">
                  <c:v>1380.8707828707527</c:v>
                </c:pt>
                <c:pt idx="13">
                  <c:v>1460.1795163900888</c:v>
                </c:pt>
                <c:pt idx="14">
                  <c:v>1550.3615564449115</c:v>
                </c:pt>
                <c:pt idx="15">
                  <c:v>1406.978448598403</c:v>
                </c:pt>
                <c:pt idx="16">
                  <c:v>1411.4038227218807</c:v>
                </c:pt>
                <c:pt idx="17">
                  <c:v>1432.4168491509815</c:v>
                </c:pt>
                <c:pt idx="18">
                  <c:v>1436.8842905414742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F3-4468-8107-A7FC980B6B6A}"/>
            </c:ext>
          </c:extLst>
        </c:ser>
        <c:ser>
          <c:idx val="6"/>
          <c:order val="5"/>
          <c:tx>
            <c:strRef>
              <c:f>Plots!$R$575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numRef>
              <c:f>Plots!$L$642:$L$660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Plots!$R$642:$R$660</c:f>
              <c:numCache>
                <c:formatCode>_-* #\ ##0_-;\-* #\ ##0_-;_-* "-"??_-;_-@_-</c:formatCode>
                <c:ptCount val="19"/>
                <c:pt idx="0">
                  <c:v>4162.2234724044829</c:v>
                </c:pt>
                <c:pt idx="1">
                  <c:v>4361.3056903550514</c:v>
                </c:pt>
                <c:pt idx="2">
                  <c:v>4363.8362771153497</c:v>
                </c:pt>
                <c:pt idx="3">
                  <c:v>4011.7384294208223</c:v>
                </c:pt>
                <c:pt idx="4">
                  <c:v>4667.2434340740856</c:v>
                </c:pt>
                <c:pt idx="5">
                  <c:v>4509.4120351387128</c:v>
                </c:pt>
                <c:pt idx="6">
                  <c:v>4623.6571368088335</c:v>
                </c:pt>
                <c:pt idx="7">
                  <c:v>4660.754498253159</c:v>
                </c:pt>
                <c:pt idx="8">
                  <c:v>4240.2691375262948</c:v>
                </c:pt>
                <c:pt idx="9">
                  <c:v>4253.4024937763215</c:v>
                </c:pt>
                <c:pt idx="10">
                  <c:v>4644.6502286664909</c:v>
                </c:pt>
                <c:pt idx="11">
                  <c:v>4869.9897639987239</c:v>
                </c:pt>
                <c:pt idx="12">
                  <c:v>4892.9615587184408</c:v>
                </c:pt>
                <c:pt idx="13">
                  <c:v>5095.7056448712019</c:v>
                </c:pt>
                <c:pt idx="14">
                  <c:v>4921.0601691341335</c:v>
                </c:pt>
                <c:pt idx="15">
                  <c:v>5061.0201528899042</c:v>
                </c:pt>
                <c:pt idx="16">
                  <c:v>5163.5725781808615</c:v>
                </c:pt>
                <c:pt idx="17">
                  <c:v>5175.0010085985605</c:v>
                </c:pt>
                <c:pt idx="18">
                  <c:v>5397.7116511102022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F3-4468-8107-A7FC980B6B6A}"/>
            </c:ext>
          </c:extLst>
        </c:ser>
        <c:ser>
          <c:idx val="7"/>
          <c:order val="6"/>
          <c:tx>
            <c:strRef>
              <c:f>Plots!$S$575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noFill/>
            </a:ln>
            <a:effectLst/>
          </c:spPr>
          <c:invertIfNegative val="0"/>
          <c:cat>
            <c:numRef>
              <c:f>Plots!$L$642:$L$660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Plots!$S$642:$S$660</c:f>
              <c:numCache>
                <c:formatCode>_-* #\ ##0_-;\-* #\ ##0_-;_-* "-"??_-;_-@_-</c:formatCode>
                <c:ptCount val="19"/>
                <c:pt idx="0">
                  <c:v>1705.9628402058136</c:v>
                </c:pt>
                <c:pt idx="1">
                  <c:v>1837.7063156336358</c:v>
                </c:pt>
                <c:pt idx="2">
                  <c:v>1870.5331606621385</c:v>
                </c:pt>
                <c:pt idx="3">
                  <c:v>1946.5374179457692</c:v>
                </c:pt>
                <c:pt idx="4">
                  <c:v>2057.3768680547951</c:v>
                </c:pt>
                <c:pt idx="5">
                  <c:v>2193.2690168004242</c:v>
                </c:pt>
                <c:pt idx="6">
                  <c:v>2189.2236134030181</c:v>
                </c:pt>
                <c:pt idx="7">
                  <c:v>2250.7142577502245</c:v>
                </c:pt>
                <c:pt idx="8">
                  <c:v>2123.109193679516</c:v>
                </c:pt>
                <c:pt idx="9">
                  <c:v>1957.7776123345268</c:v>
                </c:pt>
                <c:pt idx="10">
                  <c:v>2069.2320848476984</c:v>
                </c:pt>
                <c:pt idx="11">
                  <c:v>2145.4195631037355</c:v>
                </c:pt>
                <c:pt idx="12">
                  <c:v>2191.6885736479285</c:v>
                </c:pt>
                <c:pt idx="13">
                  <c:v>2222.2089506643874</c:v>
                </c:pt>
                <c:pt idx="14">
                  <c:v>2192.9216852469963</c:v>
                </c:pt>
                <c:pt idx="15">
                  <c:v>2275.4905699987385</c:v>
                </c:pt>
                <c:pt idx="16">
                  <c:v>2361.083196164549</c:v>
                </c:pt>
                <c:pt idx="17">
                  <c:v>2388.7349285204346</c:v>
                </c:pt>
                <c:pt idx="18">
                  <c:v>2385.6044988345921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F3-4468-8107-A7FC980B6B6A}"/>
            </c:ext>
          </c:extLst>
        </c:ser>
        <c:ser>
          <c:idx val="8"/>
          <c:order val="7"/>
          <c:tx>
            <c:strRef>
              <c:f>Plots!$T$575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noFill/>
            </a:ln>
            <a:effectLst/>
          </c:spPr>
          <c:invertIfNegative val="0"/>
          <c:cat>
            <c:numRef>
              <c:f>Plots!$L$642:$L$660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Plots!$T$642:$T$660</c:f>
              <c:numCache>
                <c:formatCode>_-* #\ ##0_-;\-* #\ ##0_-;_-* "-"??_-;_-@_-</c:formatCode>
                <c:ptCount val="19"/>
                <c:pt idx="0">
                  <c:v>633.91326783987222</c:v>
                </c:pt>
                <c:pt idx="1">
                  <c:v>697.64222670671438</c:v>
                </c:pt>
                <c:pt idx="2">
                  <c:v>690.12980102755796</c:v>
                </c:pt>
                <c:pt idx="3">
                  <c:v>712.74538046237751</c:v>
                </c:pt>
                <c:pt idx="4">
                  <c:v>876.99574744184201</c:v>
                </c:pt>
                <c:pt idx="5">
                  <c:v>909.32490611275421</c:v>
                </c:pt>
                <c:pt idx="6">
                  <c:v>941.32873664363638</c:v>
                </c:pt>
                <c:pt idx="7">
                  <c:v>935.36256083368482</c:v>
                </c:pt>
                <c:pt idx="8">
                  <c:v>951.39043562078177</c:v>
                </c:pt>
                <c:pt idx="9">
                  <c:v>932.75085872745001</c:v>
                </c:pt>
                <c:pt idx="10">
                  <c:v>980.85878832867957</c:v>
                </c:pt>
                <c:pt idx="11">
                  <c:v>997.92587512108264</c:v>
                </c:pt>
                <c:pt idx="12">
                  <c:v>996.06646152846179</c:v>
                </c:pt>
                <c:pt idx="13">
                  <c:v>1015.3015958129311</c:v>
                </c:pt>
                <c:pt idx="14">
                  <c:v>1021.4660081660429</c:v>
                </c:pt>
                <c:pt idx="15">
                  <c:v>972.89575883083307</c:v>
                </c:pt>
                <c:pt idx="16">
                  <c:v>1035.0606693261691</c:v>
                </c:pt>
                <c:pt idx="17">
                  <c:v>1092.9707592783525</c:v>
                </c:pt>
                <c:pt idx="18">
                  <c:v>1324.1923069268978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F3-4468-8107-A7FC980B6B6A}"/>
            </c:ext>
          </c:extLst>
        </c:ser>
        <c:ser>
          <c:idx val="9"/>
          <c:order val="8"/>
          <c:tx>
            <c:strRef>
              <c:f>Plots!$U$575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noFill/>
            </a:ln>
            <a:effectLst/>
          </c:spPr>
          <c:invertIfNegative val="0"/>
          <c:cat>
            <c:numRef>
              <c:f>Plots!$L$642:$L$660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Plots!$U$642:$U$660</c:f>
              <c:numCache>
                <c:formatCode>_-* #\ ##0_-;\-* #\ ##0_-;_-* "-"??_-;_-@_-</c:formatCode>
                <c:ptCount val="19"/>
                <c:pt idx="0">
                  <c:v>971.05224579841411</c:v>
                </c:pt>
                <c:pt idx="1">
                  <c:v>946.34066344651319</c:v>
                </c:pt>
                <c:pt idx="2">
                  <c:v>892.72872769961464</c:v>
                </c:pt>
                <c:pt idx="3">
                  <c:v>986.97002065641288</c:v>
                </c:pt>
                <c:pt idx="4">
                  <c:v>1099.5851187944058</c:v>
                </c:pt>
                <c:pt idx="5">
                  <c:v>1158.8391085770825</c:v>
                </c:pt>
                <c:pt idx="6">
                  <c:v>1161.7122702241502</c:v>
                </c:pt>
                <c:pt idx="7">
                  <c:v>1151.1896750073524</c:v>
                </c:pt>
                <c:pt idx="8">
                  <c:v>1159.8451643764724</c:v>
                </c:pt>
                <c:pt idx="9">
                  <c:v>1116.6061709347196</c:v>
                </c:pt>
                <c:pt idx="10">
                  <c:v>1176.4628113919248</c:v>
                </c:pt>
                <c:pt idx="11">
                  <c:v>1182.2216840825736</c:v>
                </c:pt>
                <c:pt idx="12">
                  <c:v>1136.4082711087706</c:v>
                </c:pt>
                <c:pt idx="13">
                  <c:v>941.94446061479903</c:v>
                </c:pt>
                <c:pt idx="14">
                  <c:v>782.88538771561366</c:v>
                </c:pt>
                <c:pt idx="15">
                  <c:v>608.65707950411968</c:v>
                </c:pt>
                <c:pt idx="16">
                  <c:v>644.61370456348504</c:v>
                </c:pt>
                <c:pt idx="17">
                  <c:v>786.52201369848308</c:v>
                </c:pt>
                <c:pt idx="18">
                  <c:v>843.25670427138061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F3-4468-8107-A7FC980B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Plots!$O$640</c:f>
              <c:strCache>
                <c:ptCount val="1"/>
                <c:pt idx="0">
                  <c:v>GWh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Stromverbrauch Verkehr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Plots!$M$575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noFill/>
            </a:ln>
            <a:effectLst/>
          </c:spPr>
          <c:invertIfNegative val="0"/>
          <c:cat>
            <c:numRef>
              <c:f>Plots!$L$664:$L$682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Plots!$M$664:$M$682</c:f>
              <c:numCache>
                <c:formatCode>_-* #\ ##0_-;\-* #\ ##0_-;_-* "-"??_-;_-@_-</c:formatCode>
                <c:ptCount val="19"/>
                <c:pt idx="0">
                  <c:v>18.322024665725085</c:v>
                </c:pt>
                <c:pt idx="1">
                  <c:v>17.559285812994677</c:v>
                </c:pt>
                <c:pt idx="2">
                  <c:v>16.696285568538027</c:v>
                </c:pt>
                <c:pt idx="3">
                  <c:v>17.090864818348699</c:v>
                </c:pt>
                <c:pt idx="4">
                  <c:v>17.296053092595599</c:v>
                </c:pt>
                <c:pt idx="5">
                  <c:v>16.108385700045126</c:v>
                </c:pt>
                <c:pt idx="6">
                  <c:v>16.507953524297051</c:v>
                </c:pt>
                <c:pt idx="7">
                  <c:v>16.28490294256418</c:v>
                </c:pt>
                <c:pt idx="8">
                  <c:v>16.218265691475104</c:v>
                </c:pt>
                <c:pt idx="9">
                  <c:v>15.444702597404653</c:v>
                </c:pt>
                <c:pt idx="10">
                  <c:v>15.652823948956849</c:v>
                </c:pt>
                <c:pt idx="11">
                  <c:v>14.99433542872395</c:v>
                </c:pt>
                <c:pt idx="12">
                  <c:v>14.412126527491921</c:v>
                </c:pt>
                <c:pt idx="13">
                  <c:v>14.409474037639892</c:v>
                </c:pt>
                <c:pt idx="14">
                  <c:v>14.141869542524844</c:v>
                </c:pt>
                <c:pt idx="15">
                  <c:v>14.391138363820961</c:v>
                </c:pt>
                <c:pt idx="16">
                  <c:v>14.551385318288936</c:v>
                </c:pt>
                <c:pt idx="17">
                  <c:v>14.691279603224913</c:v>
                </c:pt>
                <c:pt idx="18">
                  <c:v>14.532228429351003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3-4468-8107-A7FC980B6B6A}"/>
            </c:ext>
          </c:extLst>
        </c:ser>
        <c:ser>
          <c:idx val="2"/>
          <c:order val="1"/>
          <c:tx>
            <c:strRef>
              <c:f>Plots!$N$575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Plots!$L$664:$L$682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Plots!$N$664:$N$682</c:f>
              <c:numCache>
                <c:formatCode>_-* #\ ##0_-;\-* #\ ##0_-;_-* "-"??_-;_-@_-</c:formatCode>
                <c:ptCount val="19"/>
                <c:pt idx="0">
                  <c:v>453.56264255637433</c:v>
                </c:pt>
                <c:pt idx="1">
                  <c:v>439.26648388106275</c:v>
                </c:pt>
                <c:pt idx="2">
                  <c:v>421.67822585296108</c:v>
                </c:pt>
                <c:pt idx="3">
                  <c:v>427.66541480547249</c:v>
                </c:pt>
                <c:pt idx="4">
                  <c:v>434.05463901537973</c:v>
                </c:pt>
                <c:pt idx="5">
                  <c:v>411.12025044586329</c:v>
                </c:pt>
                <c:pt idx="6">
                  <c:v>421.36494066551666</c:v>
                </c:pt>
                <c:pt idx="7">
                  <c:v>408.61308158695772</c:v>
                </c:pt>
                <c:pt idx="8">
                  <c:v>402.48279034311389</c:v>
                </c:pt>
                <c:pt idx="9">
                  <c:v>373.42514320668261</c:v>
                </c:pt>
                <c:pt idx="10">
                  <c:v>371.47620823362377</c:v>
                </c:pt>
                <c:pt idx="11">
                  <c:v>358.0216896399026</c:v>
                </c:pt>
                <c:pt idx="12">
                  <c:v>351.13360557158904</c:v>
                </c:pt>
                <c:pt idx="13">
                  <c:v>353.95095232171951</c:v>
                </c:pt>
                <c:pt idx="14">
                  <c:v>349.79568300974307</c:v>
                </c:pt>
                <c:pt idx="15">
                  <c:v>363.79265529250586</c:v>
                </c:pt>
                <c:pt idx="16">
                  <c:v>363.14085265722991</c:v>
                </c:pt>
                <c:pt idx="17">
                  <c:v>370.12431612172713</c:v>
                </c:pt>
                <c:pt idx="18">
                  <c:v>371.58050895893666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3-4468-8107-A7FC980B6B6A}"/>
            </c:ext>
          </c:extLst>
        </c:ser>
        <c:ser>
          <c:idx val="3"/>
          <c:order val="2"/>
          <c:tx>
            <c:strRef>
              <c:f>Plots!$O$575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Plots!$L$664:$L$682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Plots!$O$664:$O$682</c:f>
              <c:numCache>
                <c:formatCode>_-* #\ ##0_-;\-* #\ ##0_-;_-* "-"??_-;_-@_-</c:formatCode>
                <c:ptCount val="19"/>
                <c:pt idx="0">
                  <c:v>506.42941976168964</c:v>
                </c:pt>
                <c:pt idx="1">
                  <c:v>484.93214381829938</c:v>
                </c:pt>
                <c:pt idx="2">
                  <c:v>460.81857061985551</c:v>
                </c:pt>
                <c:pt idx="3">
                  <c:v>469.85793656617983</c:v>
                </c:pt>
                <c:pt idx="4">
                  <c:v>475.29507122372536</c:v>
                </c:pt>
                <c:pt idx="5">
                  <c:v>444.50625842390519</c:v>
                </c:pt>
                <c:pt idx="6">
                  <c:v>455.3433726295774</c:v>
                </c:pt>
                <c:pt idx="7">
                  <c:v>449.52606843693496</c:v>
                </c:pt>
                <c:pt idx="8">
                  <c:v>447.98175138648554</c:v>
                </c:pt>
                <c:pt idx="9">
                  <c:v>426.56857828642308</c:v>
                </c:pt>
                <c:pt idx="10">
                  <c:v>432.96579610870145</c:v>
                </c:pt>
                <c:pt idx="11">
                  <c:v>417.72692828793731</c:v>
                </c:pt>
                <c:pt idx="12">
                  <c:v>401.36707747346588</c:v>
                </c:pt>
                <c:pt idx="13">
                  <c:v>415.84140343360031</c:v>
                </c:pt>
                <c:pt idx="14">
                  <c:v>414.03395556652237</c:v>
                </c:pt>
                <c:pt idx="15">
                  <c:v>430.26149237020871</c:v>
                </c:pt>
                <c:pt idx="16">
                  <c:v>432.90087214260149</c:v>
                </c:pt>
                <c:pt idx="17">
                  <c:v>438.47945104259162</c:v>
                </c:pt>
                <c:pt idx="18">
                  <c:v>445.1039203840499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3-4468-8107-A7FC980B6B6A}"/>
            </c:ext>
          </c:extLst>
        </c:ser>
        <c:ser>
          <c:idx val="4"/>
          <c:order val="3"/>
          <c:tx>
            <c:strRef>
              <c:f>Plots!$P$575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numRef>
              <c:f>Plots!$L$664:$L$682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Plots!$P$664:$P$682</c:f>
              <c:numCache>
                <c:formatCode>_-* #\ ##0_-;\-* #\ ##0_-;_-* "-"??_-;_-@_-</c:formatCode>
                <c:ptCount val="19"/>
                <c:pt idx="0">
                  <c:v>552.61971192955502</c:v>
                </c:pt>
                <c:pt idx="1">
                  <c:v>543.25022098132717</c:v>
                </c:pt>
                <c:pt idx="2">
                  <c:v>525.76232025547415</c:v>
                </c:pt>
                <c:pt idx="3">
                  <c:v>599.03560810304225</c:v>
                </c:pt>
                <c:pt idx="4">
                  <c:v>612.9285373340565</c:v>
                </c:pt>
                <c:pt idx="5">
                  <c:v>562.93499736961917</c:v>
                </c:pt>
                <c:pt idx="6">
                  <c:v>579.97216281342583</c:v>
                </c:pt>
                <c:pt idx="7">
                  <c:v>577.33154885085924</c:v>
                </c:pt>
                <c:pt idx="8">
                  <c:v>574.35691734503826</c:v>
                </c:pt>
                <c:pt idx="9">
                  <c:v>548.25648011057456</c:v>
                </c:pt>
                <c:pt idx="10">
                  <c:v>529.14010828924165</c:v>
                </c:pt>
                <c:pt idx="11">
                  <c:v>521.31858760074647</c:v>
                </c:pt>
                <c:pt idx="12">
                  <c:v>516.35038437716662</c:v>
                </c:pt>
                <c:pt idx="13">
                  <c:v>516.44013411889478</c:v>
                </c:pt>
                <c:pt idx="14">
                  <c:v>508.91794538420834</c:v>
                </c:pt>
                <c:pt idx="15">
                  <c:v>519.82233760519443</c:v>
                </c:pt>
                <c:pt idx="16">
                  <c:v>531.33995469031788</c:v>
                </c:pt>
                <c:pt idx="17">
                  <c:v>539.87129070741059</c:v>
                </c:pt>
                <c:pt idx="18">
                  <c:v>546.57959047112922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3-4468-8107-A7FC980B6B6A}"/>
            </c:ext>
          </c:extLst>
        </c:ser>
        <c:ser>
          <c:idx val="5"/>
          <c:order val="4"/>
          <c:tx>
            <c:strRef>
              <c:f>Plots!$Q$575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Plots!$L$664:$L$682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Plots!$Q$664:$Q$682</c:f>
              <c:numCache>
                <c:formatCode>_-* #\ ##0_-;\-* #\ ##0_-;_-* "-"??_-;_-@_-</c:formatCode>
                <c:ptCount val="19"/>
                <c:pt idx="0">
                  <c:v>294.2163644318079</c:v>
                </c:pt>
                <c:pt idx="1">
                  <c:v>287.08164057298558</c:v>
                </c:pt>
                <c:pt idx="2">
                  <c:v>276.42654190073762</c:v>
                </c:pt>
                <c:pt idx="3">
                  <c:v>305.77704405725876</c:v>
                </c:pt>
                <c:pt idx="4">
                  <c:v>311.96099436072524</c:v>
                </c:pt>
                <c:pt idx="5">
                  <c:v>287.49325742894757</c:v>
                </c:pt>
                <c:pt idx="6">
                  <c:v>295.59986356819832</c:v>
                </c:pt>
                <c:pt idx="7">
                  <c:v>293.56043282096317</c:v>
                </c:pt>
                <c:pt idx="8">
                  <c:v>292.07683541175908</c:v>
                </c:pt>
                <c:pt idx="9">
                  <c:v>278.65043746701434</c:v>
                </c:pt>
                <c:pt idx="10">
                  <c:v>272.2460686083507</c:v>
                </c:pt>
                <c:pt idx="11">
                  <c:v>263.80685483838124</c:v>
                </c:pt>
                <c:pt idx="12">
                  <c:v>257.43243979112515</c:v>
                </c:pt>
                <c:pt idx="13">
                  <c:v>258.11129803268818</c:v>
                </c:pt>
                <c:pt idx="14">
                  <c:v>253.50810993799718</c:v>
                </c:pt>
                <c:pt idx="15">
                  <c:v>260.12586722328945</c:v>
                </c:pt>
                <c:pt idx="16">
                  <c:v>265.34719583235631</c:v>
                </c:pt>
                <c:pt idx="17">
                  <c:v>269.04623745881077</c:v>
                </c:pt>
                <c:pt idx="18">
                  <c:v>268.11374402506243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F3-4468-8107-A7FC980B6B6A}"/>
            </c:ext>
          </c:extLst>
        </c:ser>
        <c:ser>
          <c:idx val="6"/>
          <c:order val="5"/>
          <c:tx>
            <c:strRef>
              <c:f>Plots!$R$575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numRef>
              <c:f>Plots!$L$664:$L$682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Plots!$R$664:$R$682</c:f>
              <c:numCache>
                <c:formatCode>_-* #\ ##0_-;\-* #\ ##0_-;_-* "-"??_-;_-@_-</c:formatCode>
                <c:ptCount val="19"/>
                <c:pt idx="0">
                  <c:v>401.9788145887909</c:v>
                </c:pt>
                <c:pt idx="1">
                  <c:v>399.26525701649905</c:v>
                </c:pt>
                <c:pt idx="2">
                  <c:v>389.11385772962291</c:v>
                </c:pt>
                <c:pt idx="3">
                  <c:v>460.87492881696807</c:v>
                </c:pt>
                <c:pt idx="4">
                  <c:v>473.29824607357688</c:v>
                </c:pt>
                <c:pt idx="5">
                  <c:v>432.44542379568793</c:v>
                </c:pt>
                <c:pt idx="6">
                  <c:v>445.84657086152453</c:v>
                </c:pt>
                <c:pt idx="7">
                  <c:v>445.18191578048857</c:v>
                </c:pt>
                <c:pt idx="8">
                  <c:v>442.5860340388495</c:v>
                </c:pt>
                <c:pt idx="9">
                  <c:v>422.86013032894812</c:v>
                </c:pt>
                <c:pt idx="10">
                  <c:v>400.70209895432049</c:v>
                </c:pt>
                <c:pt idx="11">
                  <c:v>392.10872145654832</c:v>
                </c:pt>
                <c:pt idx="12">
                  <c:v>387.49184368769932</c:v>
                </c:pt>
                <c:pt idx="13">
                  <c:v>389.41183534220283</c:v>
                </c:pt>
                <c:pt idx="14">
                  <c:v>382.70171443593506</c:v>
                </c:pt>
                <c:pt idx="15">
                  <c:v>395.34073496718901</c:v>
                </c:pt>
                <c:pt idx="16">
                  <c:v>406.11738005788538</c:v>
                </c:pt>
                <c:pt idx="17">
                  <c:v>413.1695953984306</c:v>
                </c:pt>
                <c:pt idx="18">
                  <c:v>414.12631057131392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F3-4468-8107-A7FC980B6B6A}"/>
            </c:ext>
          </c:extLst>
        </c:ser>
        <c:ser>
          <c:idx val="7"/>
          <c:order val="6"/>
          <c:tx>
            <c:strRef>
              <c:f>Plots!$S$575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noFill/>
            </a:ln>
            <a:effectLst/>
          </c:spPr>
          <c:invertIfNegative val="0"/>
          <c:cat>
            <c:numRef>
              <c:f>Plots!$L$664:$L$682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Plots!$S$664:$S$682</c:f>
              <c:numCache>
                <c:formatCode>_-* #\ ##0_-;\-* #\ ##0_-;_-* "-"??_-;_-@_-</c:formatCode>
                <c:ptCount val="19"/>
                <c:pt idx="0">
                  <c:v>474.74437142994412</c:v>
                </c:pt>
                <c:pt idx="1">
                  <c:v>463.19196063242867</c:v>
                </c:pt>
                <c:pt idx="2">
                  <c:v>446.72818571222706</c:v>
                </c:pt>
                <c:pt idx="3">
                  <c:v>473.51442998788445</c:v>
                </c:pt>
                <c:pt idx="4">
                  <c:v>482.40041554133586</c:v>
                </c:pt>
                <c:pt idx="5">
                  <c:v>456.57177801727164</c:v>
                </c:pt>
                <c:pt idx="6">
                  <c:v>464.59201368005665</c:v>
                </c:pt>
                <c:pt idx="7">
                  <c:v>454.08782793079251</c:v>
                </c:pt>
                <c:pt idx="8">
                  <c:v>458.75309031929214</c:v>
                </c:pt>
                <c:pt idx="9">
                  <c:v>437.19201081929333</c:v>
                </c:pt>
                <c:pt idx="10">
                  <c:v>437.3819129771822</c:v>
                </c:pt>
                <c:pt idx="11">
                  <c:v>421.91902810812303</c:v>
                </c:pt>
                <c:pt idx="12">
                  <c:v>409.31366280473361</c:v>
                </c:pt>
                <c:pt idx="13">
                  <c:v>428.28119715160557</c:v>
                </c:pt>
                <c:pt idx="14">
                  <c:v>423.76672319935005</c:v>
                </c:pt>
                <c:pt idx="15">
                  <c:v>431.1473078567488</c:v>
                </c:pt>
                <c:pt idx="16">
                  <c:v>432.48657064016805</c:v>
                </c:pt>
                <c:pt idx="17">
                  <c:v>441.71855979318315</c:v>
                </c:pt>
                <c:pt idx="18">
                  <c:v>437.9048027170515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F3-4468-8107-A7FC980B6B6A}"/>
            </c:ext>
          </c:extLst>
        </c:ser>
        <c:ser>
          <c:idx val="8"/>
          <c:order val="7"/>
          <c:tx>
            <c:strRef>
              <c:f>Plots!$T$575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noFill/>
            </a:ln>
            <a:effectLst/>
          </c:spPr>
          <c:invertIfNegative val="0"/>
          <c:cat>
            <c:numRef>
              <c:f>Plots!$L$664:$L$682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Plots!$T$664:$T$682</c:f>
              <c:numCache>
                <c:formatCode>_-* #\ ##0_-;\-* #\ ##0_-;_-* "-"??_-;_-@_-</c:formatCode>
                <c:ptCount val="19"/>
                <c:pt idx="0">
                  <c:v>156.38683894950577</c:v>
                </c:pt>
                <c:pt idx="1">
                  <c:v>150.90610591953194</c:v>
                </c:pt>
                <c:pt idx="2">
                  <c:v>144.1849394218313</c:v>
                </c:pt>
                <c:pt idx="3">
                  <c:v>152.18683123291029</c:v>
                </c:pt>
                <c:pt idx="4">
                  <c:v>154.51991702181124</c:v>
                </c:pt>
                <c:pt idx="5">
                  <c:v>143.29612084484344</c:v>
                </c:pt>
                <c:pt idx="6">
                  <c:v>147.04696326493368</c:v>
                </c:pt>
                <c:pt idx="7">
                  <c:v>145.45367616522006</c:v>
                </c:pt>
                <c:pt idx="8">
                  <c:v>144.80163141520103</c:v>
                </c:pt>
                <c:pt idx="9">
                  <c:v>137.9966660980017</c:v>
                </c:pt>
                <c:pt idx="10">
                  <c:v>137.81062108680669</c:v>
                </c:pt>
                <c:pt idx="11">
                  <c:v>132.61997559109261</c:v>
                </c:pt>
                <c:pt idx="12">
                  <c:v>128.24952596603131</c:v>
                </c:pt>
                <c:pt idx="13">
                  <c:v>128.37215153035001</c:v>
                </c:pt>
                <c:pt idx="14">
                  <c:v>126.02641617861921</c:v>
                </c:pt>
                <c:pt idx="15">
                  <c:v>128.68057075041793</c:v>
                </c:pt>
                <c:pt idx="16">
                  <c:v>130.58154596193086</c:v>
                </c:pt>
                <c:pt idx="17">
                  <c:v>132.06809319618779</c:v>
                </c:pt>
                <c:pt idx="18">
                  <c:v>131.03702341424491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F3-4468-8107-A7FC980B6B6A}"/>
            </c:ext>
          </c:extLst>
        </c:ser>
        <c:ser>
          <c:idx val="9"/>
          <c:order val="8"/>
          <c:tx>
            <c:strRef>
              <c:f>Plots!$U$575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noFill/>
            </a:ln>
            <a:effectLst/>
          </c:spPr>
          <c:invertIfNegative val="0"/>
          <c:cat>
            <c:numRef>
              <c:f>Plots!$L$664:$L$682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Plots!$U$664:$U$682</c:f>
              <c:numCache>
                <c:formatCode>_-* #\ ##0_-;\-* #\ ##0_-;_-* "-"??_-;_-@_-</c:formatCode>
                <c:ptCount val="19"/>
                <c:pt idx="0">
                  <c:v>604.71766659517141</c:v>
                </c:pt>
                <c:pt idx="1">
                  <c:v>603.77516180653686</c:v>
                </c:pt>
                <c:pt idx="2">
                  <c:v>590.47054970538125</c:v>
                </c:pt>
                <c:pt idx="3">
                  <c:v>537.27481477809545</c:v>
                </c:pt>
                <c:pt idx="4">
                  <c:v>546.349434478641</c:v>
                </c:pt>
                <c:pt idx="5">
                  <c:v>668.24801278724385</c:v>
                </c:pt>
                <c:pt idx="6">
                  <c:v>689.44591785976058</c:v>
                </c:pt>
                <c:pt idx="7">
                  <c:v>689.3930398496251</c:v>
                </c:pt>
                <c:pt idx="8">
                  <c:v>685.23400969029046</c:v>
                </c:pt>
                <c:pt idx="9">
                  <c:v>654.94255868271262</c:v>
                </c:pt>
                <c:pt idx="10">
                  <c:v>615.62475368414039</c:v>
                </c:pt>
                <c:pt idx="11">
                  <c:v>604.00808906130908</c:v>
                </c:pt>
                <c:pt idx="12">
                  <c:v>598.8891789468363</c:v>
                </c:pt>
                <c:pt idx="13">
                  <c:v>602.22049673182198</c:v>
                </c:pt>
                <c:pt idx="14">
                  <c:v>591.93824180283627</c:v>
                </c:pt>
                <c:pt idx="15">
                  <c:v>612.55738692241334</c:v>
                </c:pt>
                <c:pt idx="16">
                  <c:v>630.39518151138611</c:v>
                </c:pt>
                <c:pt idx="17">
                  <c:v>641.89610399998253</c:v>
                </c:pt>
                <c:pt idx="18">
                  <c:v>644.3309854174579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F3-4468-8107-A7FC980B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Plots!$O$662</c:f>
              <c:strCache>
                <c:ptCount val="1"/>
                <c:pt idx="0">
                  <c:v>GWh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Net Importe Elektrische Energie</a:t>
            </a:r>
          </a:p>
        </c:rich>
      </c:tx>
      <c:layout>
        <c:manualLayout>
          <c:xMode val="edge"/>
          <c:yMode val="edge"/>
          <c:x val="0.22167541557305337"/>
          <c:y val="2.1572615923009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Plots!$M$575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noFill/>
            </a:ln>
            <a:effectLst/>
          </c:spPr>
          <c:invertIfNegative val="0"/>
          <c:cat>
            <c:numRef>
              <c:f>Plots!$L$715:$L$733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Plots!$M$715:$M$733</c:f>
              <c:numCache>
                <c:formatCode>_-* #\ ##0_-;\-* #\ ##0_-;_-* "-"??_-;_-@_-</c:formatCode>
                <c:ptCount val="19"/>
                <c:pt idx="0">
                  <c:v>1259.0687087524004</c:v>
                </c:pt>
                <c:pt idx="1">
                  <c:v>1338.5265018190082</c:v>
                </c:pt>
                <c:pt idx="2">
                  <c:v>1301.9201056906434</c:v>
                </c:pt>
                <c:pt idx="3">
                  <c:v>1272.9901278646335</c:v>
                </c:pt>
                <c:pt idx="4">
                  <c:v>814.34050424247903</c:v>
                </c:pt>
                <c:pt idx="5">
                  <c:v>664.17776292826625</c:v>
                </c:pt>
                <c:pt idx="6">
                  <c:v>608.31112111628715</c:v>
                </c:pt>
                <c:pt idx="7">
                  <c:v>445.82785021400332</c:v>
                </c:pt>
                <c:pt idx="8">
                  <c:v>548.41901746728684</c:v>
                </c:pt>
                <c:pt idx="9">
                  <c:v>555.20466637473078</c:v>
                </c:pt>
                <c:pt idx="10">
                  <c:v>550.20214207210643</c:v>
                </c:pt>
                <c:pt idx="11">
                  <c:v>658.61513788362572</c:v>
                </c:pt>
                <c:pt idx="12">
                  <c:v>392.80777058181684</c:v>
                </c:pt>
                <c:pt idx="13">
                  <c:v>-281.6047186414587</c:v>
                </c:pt>
                <c:pt idx="14">
                  <c:v>-529.60916130111309</c:v>
                </c:pt>
                <c:pt idx="15">
                  <c:v>-889.75734301041712</c:v>
                </c:pt>
                <c:pt idx="16">
                  <c:v>-739.87636327238215</c:v>
                </c:pt>
                <c:pt idx="17">
                  <c:v>-989.01059583291681</c:v>
                </c:pt>
                <c:pt idx="18">
                  <c:v>-663.04742564514981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3-4468-8107-A7FC980B6B6A}"/>
            </c:ext>
          </c:extLst>
        </c:ser>
        <c:ser>
          <c:idx val="2"/>
          <c:order val="1"/>
          <c:tx>
            <c:strRef>
              <c:f>Plots!$N$575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Plots!$L$715:$L$733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Plots!$N$715:$N$733</c:f>
              <c:numCache>
                <c:formatCode>_-* #\ ##0_-;\-* #\ ##0_-;_-* "-"??_-;_-@_-</c:formatCode>
                <c:ptCount val="19"/>
                <c:pt idx="0">
                  <c:v>-1244.3703439217088</c:v>
                </c:pt>
                <c:pt idx="1">
                  <c:v>-1300.3688060973482</c:v>
                </c:pt>
                <c:pt idx="2">
                  <c:v>-250.44498723652305</c:v>
                </c:pt>
                <c:pt idx="3">
                  <c:v>11.522841602143671</c:v>
                </c:pt>
                <c:pt idx="4">
                  <c:v>-512.91262093592195</c:v>
                </c:pt>
                <c:pt idx="5">
                  <c:v>327.79323072560737</c:v>
                </c:pt>
                <c:pt idx="6">
                  <c:v>764.49845487101106</c:v>
                </c:pt>
                <c:pt idx="7">
                  <c:v>681.55614570384591</c:v>
                </c:pt>
                <c:pt idx="8">
                  <c:v>328.46413827322419</c:v>
                </c:pt>
                <c:pt idx="9">
                  <c:v>-1052.2792671243064</c:v>
                </c:pt>
                <c:pt idx="10">
                  <c:v>-183.40180314526549</c:v>
                </c:pt>
                <c:pt idx="11">
                  <c:v>490.71935941427182</c:v>
                </c:pt>
                <c:pt idx="12">
                  <c:v>-338.7841371506413</c:v>
                </c:pt>
                <c:pt idx="13">
                  <c:v>-624.48560037323136</c:v>
                </c:pt>
                <c:pt idx="14">
                  <c:v>-2025.0198403050078</c:v>
                </c:pt>
                <c:pt idx="15">
                  <c:v>372.54389954811398</c:v>
                </c:pt>
                <c:pt idx="16">
                  <c:v>-293.44391954275318</c:v>
                </c:pt>
                <c:pt idx="17">
                  <c:v>1240.9426884554723</c:v>
                </c:pt>
                <c:pt idx="18">
                  <c:v>-181.88512939107659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3-4468-8107-A7FC980B6B6A}"/>
            </c:ext>
          </c:extLst>
        </c:ser>
        <c:ser>
          <c:idx val="3"/>
          <c:order val="2"/>
          <c:tx>
            <c:strRef>
              <c:f>Plots!$O$575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Plots!$L$715:$L$733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Plots!$O$715:$O$733</c:f>
              <c:numCache>
                <c:formatCode>_-* #\ ##0_-;\-* #\ ##0_-;_-* "-"??_-;_-@_-</c:formatCode>
                <c:ptCount val="19"/>
                <c:pt idx="0">
                  <c:v>-1385.5900954355075</c:v>
                </c:pt>
                <c:pt idx="1">
                  <c:v>-2036.8565773838218</c:v>
                </c:pt>
                <c:pt idx="2">
                  <c:v>-2509.2315536783954</c:v>
                </c:pt>
                <c:pt idx="3">
                  <c:v>-2363.51854598522</c:v>
                </c:pt>
                <c:pt idx="4">
                  <c:v>-2570.0894166075141</c:v>
                </c:pt>
                <c:pt idx="5">
                  <c:v>-3075.4272440039044</c:v>
                </c:pt>
                <c:pt idx="6">
                  <c:v>-2861.9536805411926</c:v>
                </c:pt>
                <c:pt idx="7">
                  <c:v>-2891.0550196198092</c:v>
                </c:pt>
                <c:pt idx="8">
                  <c:v>-2193.5242699032488</c:v>
                </c:pt>
                <c:pt idx="9">
                  <c:v>-1751.8219225701268</c:v>
                </c:pt>
                <c:pt idx="10">
                  <c:v>-1992.9259767800631</c:v>
                </c:pt>
                <c:pt idx="11">
                  <c:v>-816.11438320056368</c:v>
                </c:pt>
                <c:pt idx="12">
                  <c:v>-1386.0460231541329</c:v>
                </c:pt>
                <c:pt idx="13">
                  <c:v>-970.53263726571822</c:v>
                </c:pt>
                <c:pt idx="14">
                  <c:v>588.7475373372672</c:v>
                </c:pt>
                <c:pt idx="15">
                  <c:v>-321.10459114799232</c:v>
                </c:pt>
                <c:pt idx="16">
                  <c:v>-1189.4805159189473</c:v>
                </c:pt>
                <c:pt idx="17">
                  <c:v>-2120.0274417728215</c:v>
                </c:pt>
                <c:pt idx="18">
                  <c:v>-755.7909780180853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3-4468-8107-A7FC980B6B6A}"/>
            </c:ext>
          </c:extLst>
        </c:ser>
        <c:ser>
          <c:idx val="4"/>
          <c:order val="3"/>
          <c:tx>
            <c:strRef>
              <c:f>Plots!$P$575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numRef>
              <c:f>Plots!$L$715:$L$733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Plots!$P$715:$P$733</c:f>
              <c:numCache>
                <c:formatCode>_-* #\ ##0_-;\-* #\ ##0_-;_-* "-"??_-;_-@_-</c:formatCode>
                <c:ptCount val="19"/>
                <c:pt idx="0">
                  <c:v>-2929.6005623673273</c:v>
                </c:pt>
                <c:pt idx="1">
                  <c:v>-2067.377069697046</c:v>
                </c:pt>
                <c:pt idx="2">
                  <c:v>-2691.4849097730048</c:v>
                </c:pt>
                <c:pt idx="3">
                  <c:v>412.31675801811434</c:v>
                </c:pt>
                <c:pt idx="4">
                  <c:v>-762.23177955007122</c:v>
                </c:pt>
                <c:pt idx="5">
                  <c:v>-1347.4971184379945</c:v>
                </c:pt>
                <c:pt idx="6">
                  <c:v>-982.70687931092073</c:v>
                </c:pt>
                <c:pt idx="7">
                  <c:v>-478.18351779077898</c:v>
                </c:pt>
                <c:pt idx="8">
                  <c:v>-1431.648452451655</c:v>
                </c:pt>
                <c:pt idx="9">
                  <c:v>-1943.5842786608416</c:v>
                </c:pt>
                <c:pt idx="10">
                  <c:v>-1999.2517935007027</c:v>
                </c:pt>
                <c:pt idx="11">
                  <c:v>-350.97882617529672</c:v>
                </c:pt>
                <c:pt idx="12">
                  <c:v>-1017.7373770083088</c:v>
                </c:pt>
                <c:pt idx="13">
                  <c:v>958.56424824932355</c:v>
                </c:pt>
                <c:pt idx="14">
                  <c:v>2431.5719952476547</c:v>
                </c:pt>
                <c:pt idx="15">
                  <c:v>2670.3755095979868</c:v>
                </c:pt>
                <c:pt idx="16">
                  <c:v>2129.9345239213872</c:v>
                </c:pt>
                <c:pt idx="17">
                  <c:v>1619.808398870628</c:v>
                </c:pt>
                <c:pt idx="18">
                  <c:v>3148.7482760528701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3-4468-8107-A7FC980B6B6A}"/>
            </c:ext>
          </c:extLst>
        </c:ser>
        <c:ser>
          <c:idx val="5"/>
          <c:order val="4"/>
          <c:tx>
            <c:strRef>
              <c:f>Plots!$Q$575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Plots!$L$715:$L$733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Plots!$Q$715:$Q$733</c:f>
              <c:numCache>
                <c:formatCode>_-* #\ ##0_-;\-* #\ ##0_-;_-* "-"??_-;_-@_-</c:formatCode>
                <c:ptCount val="19"/>
                <c:pt idx="0">
                  <c:v>-588.74762570182929</c:v>
                </c:pt>
                <c:pt idx="1">
                  <c:v>-160.12126923496362</c:v>
                </c:pt>
                <c:pt idx="2">
                  <c:v>-38.453718053170633</c:v>
                </c:pt>
                <c:pt idx="3">
                  <c:v>347.9527239841459</c:v>
                </c:pt>
                <c:pt idx="4">
                  <c:v>387.91392425691583</c:v>
                </c:pt>
                <c:pt idx="5">
                  <c:v>84.573952935246325</c:v>
                </c:pt>
                <c:pt idx="6">
                  <c:v>414.61112895871565</c:v>
                </c:pt>
                <c:pt idx="7">
                  <c:v>343.41558499766415</c:v>
                </c:pt>
                <c:pt idx="8">
                  <c:v>272.84175623134638</c:v>
                </c:pt>
                <c:pt idx="9">
                  <c:v>-107.70563580241219</c:v>
                </c:pt>
                <c:pt idx="10">
                  <c:v>564.98731648606372</c:v>
                </c:pt>
                <c:pt idx="11">
                  <c:v>629.20994166421042</c:v>
                </c:pt>
                <c:pt idx="12">
                  <c:v>-469.46123629196904</c:v>
                </c:pt>
                <c:pt idx="13">
                  <c:v>-228.70988960592513</c:v>
                </c:pt>
                <c:pt idx="14">
                  <c:v>12.136308033922887</c:v>
                </c:pt>
                <c:pt idx="15">
                  <c:v>-148.6441806250989</c:v>
                </c:pt>
                <c:pt idx="16">
                  <c:v>-271.72408314245672</c:v>
                </c:pt>
                <c:pt idx="17">
                  <c:v>-355.6334488790385</c:v>
                </c:pt>
                <c:pt idx="18">
                  <c:v>-348.15082504763996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F3-4468-8107-A7FC980B6B6A}"/>
            </c:ext>
          </c:extLst>
        </c:ser>
        <c:ser>
          <c:idx val="6"/>
          <c:order val="5"/>
          <c:tx>
            <c:strRef>
              <c:f>Plots!$R$575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numRef>
              <c:f>Plots!$L$715:$L$733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Plots!$R$715:$R$733</c:f>
              <c:numCache>
                <c:formatCode>_-* #\ ##0_-;\-* #\ ##0_-;_-* "-"??_-;_-@_-</c:formatCode>
                <c:ptCount val="19"/>
                <c:pt idx="0">
                  <c:v>1745.5080227518833</c:v>
                </c:pt>
                <c:pt idx="1">
                  <c:v>2086.6019283152841</c:v>
                </c:pt>
                <c:pt idx="2">
                  <c:v>2212.6012755143438</c:v>
                </c:pt>
                <c:pt idx="3">
                  <c:v>2284.7176402758669</c:v>
                </c:pt>
                <c:pt idx="4">
                  <c:v>2421.8344393849311</c:v>
                </c:pt>
                <c:pt idx="5">
                  <c:v>2728.3808021638838</c:v>
                </c:pt>
                <c:pt idx="6">
                  <c:v>3224.7538813111678</c:v>
                </c:pt>
                <c:pt idx="7">
                  <c:v>3625.3054303359772</c:v>
                </c:pt>
                <c:pt idx="8">
                  <c:v>3390.0846057385288</c:v>
                </c:pt>
                <c:pt idx="9">
                  <c:v>3133.1787106308607</c:v>
                </c:pt>
                <c:pt idx="10">
                  <c:v>3743.0445809150069</c:v>
                </c:pt>
                <c:pt idx="11">
                  <c:v>3799.6029944546244</c:v>
                </c:pt>
                <c:pt idx="12">
                  <c:v>2531.7428435847805</c:v>
                </c:pt>
                <c:pt idx="13">
                  <c:v>3630.0355737323025</c:v>
                </c:pt>
                <c:pt idx="14">
                  <c:v>3513.8793927488882</c:v>
                </c:pt>
                <c:pt idx="15">
                  <c:v>3580.2782389358645</c:v>
                </c:pt>
                <c:pt idx="16">
                  <c:v>3216.9965839443653</c:v>
                </c:pt>
                <c:pt idx="17">
                  <c:v>2501.0940741855879</c:v>
                </c:pt>
                <c:pt idx="18">
                  <c:v>3247.5718559704737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F3-4468-8107-A7FC980B6B6A}"/>
            </c:ext>
          </c:extLst>
        </c:ser>
        <c:ser>
          <c:idx val="7"/>
          <c:order val="6"/>
          <c:tx>
            <c:strRef>
              <c:f>Plots!$S$575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noFill/>
            </a:ln>
            <a:effectLst/>
          </c:spPr>
          <c:invertIfNegative val="0"/>
          <c:cat>
            <c:numRef>
              <c:f>Plots!$L$715:$L$733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Plots!$S$715:$S$733</c:f>
              <c:numCache>
                <c:formatCode>_-* #\ ##0_-;\-* #\ ##0_-;_-* "-"??_-;_-@_-</c:formatCode>
                <c:ptCount val="19"/>
                <c:pt idx="0">
                  <c:v>-752.17712849185955</c:v>
                </c:pt>
                <c:pt idx="1">
                  <c:v>-400.07340130950979</c:v>
                </c:pt>
                <c:pt idx="2">
                  <c:v>103.31802876889924</c:v>
                </c:pt>
                <c:pt idx="3">
                  <c:v>764.32091421711084</c:v>
                </c:pt>
                <c:pt idx="4">
                  <c:v>306.10258035651714</c:v>
                </c:pt>
                <c:pt idx="5">
                  <c:v>696.03704831798132</c:v>
                </c:pt>
                <c:pt idx="6">
                  <c:v>779.73744953423193</c:v>
                </c:pt>
                <c:pt idx="7">
                  <c:v>54.638552359996538</c:v>
                </c:pt>
                <c:pt idx="8">
                  <c:v>-61.665165416243326</c:v>
                </c:pt>
                <c:pt idx="9">
                  <c:v>-929.3702541802013</c:v>
                </c:pt>
                <c:pt idx="10">
                  <c:v>-585.68244083316313</c:v>
                </c:pt>
                <c:pt idx="11">
                  <c:v>96.650601029100471</c:v>
                </c:pt>
                <c:pt idx="12">
                  <c:v>-1428.397733952982</c:v>
                </c:pt>
                <c:pt idx="13">
                  <c:v>-838.63767245621966</c:v>
                </c:pt>
                <c:pt idx="14">
                  <c:v>-704.50595933229033</c:v>
                </c:pt>
                <c:pt idx="15">
                  <c:v>-399.02371931692323</c:v>
                </c:pt>
                <c:pt idx="16">
                  <c:v>-289.40683301904846</c:v>
                </c:pt>
                <c:pt idx="17">
                  <c:v>7.2854037411325407</c:v>
                </c:pt>
                <c:pt idx="18">
                  <c:v>-307.43575085788325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F3-4468-8107-A7FC980B6B6A}"/>
            </c:ext>
          </c:extLst>
        </c:ser>
        <c:ser>
          <c:idx val="8"/>
          <c:order val="7"/>
          <c:tx>
            <c:strRef>
              <c:f>Plots!$T$575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noFill/>
            </a:ln>
            <a:effectLst/>
          </c:spPr>
          <c:invertIfNegative val="0"/>
          <c:cat>
            <c:numRef>
              <c:f>Plots!$L$715:$L$733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Plots!$T$715:$T$733</c:f>
              <c:numCache>
                <c:formatCode>_-* #\ ##0_-;\-* #\ ##0_-;_-* "-"??_-;_-@_-</c:formatCode>
                <c:ptCount val="19"/>
                <c:pt idx="0">
                  <c:v>-548.61348396871881</c:v>
                </c:pt>
                <c:pt idx="1">
                  <c:v>-501.92590893031638</c:v>
                </c:pt>
                <c:pt idx="2">
                  <c:v>-244.01908071525395</c:v>
                </c:pt>
                <c:pt idx="3">
                  <c:v>510.00192147112512</c:v>
                </c:pt>
                <c:pt idx="4">
                  <c:v>194.49433940878544</c:v>
                </c:pt>
                <c:pt idx="5">
                  <c:v>581.67299604900256</c:v>
                </c:pt>
                <c:pt idx="6">
                  <c:v>926.13544784262774</c:v>
                </c:pt>
                <c:pt idx="7">
                  <c:v>474.95356415773728</c:v>
                </c:pt>
                <c:pt idx="8">
                  <c:v>644.51257081734866</c:v>
                </c:pt>
                <c:pt idx="9">
                  <c:v>809.56946078213355</c:v>
                </c:pt>
                <c:pt idx="10">
                  <c:v>969.13652327471789</c:v>
                </c:pt>
                <c:pt idx="11">
                  <c:v>1348.6459283738795</c:v>
                </c:pt>
                <c:pt idx="12">
                  <c:v>581.38800935221889</c:v>
                </c:pt>
                <c:pt idx="13">
                  <c:v>770.65220426679286</c:v>
                </c:pt>
                <c:pt idx="14">
                  <c:v>828.44094629129518</c:v>
                </c:pt>
                <c:pt idx="15">
                  <c:v>810.27967782675694</c:v>
                </c:pt>
                <c:pt idx="16">
                  <c:v>635.03230751712954</c:v>
                </c:pt>
                <c:pt idx="17">
                  <c:v>1102.1067743708536</c:v>
                </c:pt>
                <c:pt idx="18">
                  <c:v>1153.3986267240991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F3-4468-8107-A7FC980B6B6A}"/>
            </c:ext>
          </c:extLst>
        </c:ser>
        <c:ser>
          <c:idx val="9"/>
          <c:order val="8"/>
          <c:tx>
            <c:strRef>
              <c:f>Plots!$U$575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noFill/>
            </a:ln>
            <a:effectLst/>
          </c:spPr>
          <c:invertIfNegative val="0"/>
          <c:cat>
            <c:numRef>
              <c:f>Plots!$L$715:$L$733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Plots!$U$715:$U$733</c:f>
              <c:numCache>
                <c:formatCode>_-* #\ ##0_-;\-* #\ ##0_-;_-* "-"??_-;_-@_-</c:formatCode>
                <c:ptCount val="19"/>
                <c:pt idx="0">
                  <c:v>3076.4030675826725</c:v>
                </c:pt>
                <c:pt idx="1">
                  <c:v>3255.8353329061065</c:v>
                </c:pt>
                <c:pt idx="2">
                  <c:v>2814.4522586049416</c:v>
                </c:pt>
                <c:pt idx="3">
                  <c:v>2373.8344447305562</c:v>
                </c:pt>
                <c:pt idx="4">
                  <c:v>2801.09495088536</c:v>
                </c:pt>
                <c:pt idx="5">
                  <c:v>1963.9156987023687</c:v>
                </c:pt>
                <c:pt idx="6">
                  <c:v>3471.544083094328</c:v>
                </c:pt>
                <c:pt idx="7">
                  <c:v>3760.4201354851284</c:v>
                </c:pt>
                <c:pt idx="8">
                  <c:v>3364.6405491082892</c:v>
                </c:pt>
                <c:pt idx="9">
                  <c:v>2067.0546702489805</c:v>
                </c:pt>
                <c:pt idx="10">
                  <c:v>1370.7089083134572</c:v>
                </c:pt>
                <c:pt idx="11">
                  <c:v>2343.6632221982886</c:v>
                </c:pt>
                <c:pt idx="12">
                  <c:v>3937.6779103023559</c:v>
                </c:pt>
                <c:pt idx="13">
                  <c:v>4855.7544304382955</c:v>
                </c:pt>
                <c:pt idx="14">
                  <c:v>5159.8243231645029</c:v>
                </c:pt>
                <c:pt idx="15">
                  <c:v>4387.3743835480345</c:v>
                </c:pt>
                <c:pt idx="16">
                  <c:v>3961.8114841481533</c:v>
                </c:pt>
                <c:pt idx="17">
                  <c:v>3539.8723000194882</c:v>
                </c:pt>
                <c:pt idx="18">
                  <c:v>3654.1127486647156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F3-4468-8107-A7FC980B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Plots!$O$713</c:f>
              <c:strCache>
                <c:ptCount val="1"/>
                <c:pt idx="0">
                  <c:v>GWh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EEV Erneuerbare 2018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Plots!$M$74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Plots!$L$93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Plots!$M$93</c:f>
              <c:numCache>
                <c:formatCode>_-* #\ ##0_-;\-* #\ ##0_-;_-* "-"??_-;_-@_-</c:formatCode>
                <c:ptCount val="1"/>
                <c:pt idx="0">
                  <c:v>6.8271451886393635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7-435A-B0C8-C4DD68C6E012}"/>
            </c:ext>
          </c:extLst>
        </c:ser>
        <c:ser>
          <c:idx val="2"/>
          <c:order val="1"/>
          <c:tx>
            <c:strRef>
              <c:f>Plots!$N$74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Plots!$L$93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Plots!$N$93</c:f>
              <c:numCache>
                <c:formatCode>_-* #\ ##0_-;\-* #\ ##0_-;_-* "-"??_-;_-@_-</c:formatCode>
                <c:ptCount val="1"/>
                <c:pt idx="0">
                  <c:v>20.136408165391394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7-435A-B0C8-C4DD68C6E012}"/>
            </c:ext>
          </c:extLst>
        </c:ser>
        <c:ser>
          <c:idx val="3"/>
          <c:order val="2"/>
          <c:tx>
            <c:strRef>
              <c:f>Plots!$O$74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Plots!$L$93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Plots!$O$93</c:f>
              <c:numCache>
                <c:formatCode>_-* #\ ##0_-;\-* #\ ##0_-;_-* "-"??_-;_-@_-</c:formatCode>
                <c:ptCount val="1"/>
                <c:pt idx="0">
                  <c:v>34.441751218669083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7-435A-B0C8-C4DD68C6E012}"/>
            </c:ext>
          </c:extLst>
        </c:ser>
        <c:ser>
          <c:idx val="4"/>
          <c:order val="3"/>
          <c:tx>
            <c:strRef>
              <c:f>Plots!$P$74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Plots!$L$93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Plots!$P$93</c:f>
              <c:numCache>
                <c:formatCode>_-* #\ ##0_-;\-* #\ ##0_-;_-* "-"??_-;_-@_-</c:formatCode>
                <c:ptCount val="1"/>
                <c:pt idx="0">
                  <c:v>37.445122315273345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7-435A-B0C8-C4DD68C6E012}"/>
            </c:ext>
          </c:extLst>
        </c:ser>
        <c:ser>
          <c:idx val="5"/>
          <c:order val="4"/>
          <c:tx>
            <c:strRef>
              <c:f>Plots!$Q$74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Plots!$L$93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Plots!$Q$93</c:f>
              <c:numCache>
                <c:formatCode>_-* #\ ##0_-;\-* #\ ##0_-;_-* "-"??_-;_-@_-</c:formatCode>
                <c:ptCount val="1"/>
                <c:pt idx="0">
                  <c:v>12.970012116346824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7-435A-B0C8-C4DD68C6E012}"/>
            </c:ext>
          </c:extLst>
        </c:ser>
        <c:ser>
          <c:idx val="6"/>
          <c:order val="5"/>
          <c:tx>
            <c:strRef>
              <c:f>Plots!$R$74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Plots!$L$93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Plots!$R$93</c:f>
              <c:numCache>
                <c:formatCode>_-* #\ ##0_-;\-* #\ ##0_-;_-* "-"??_-;_-@_-</c:formatCode>
                <c:ptCount val="1"/>
                <c:pt idx="0">
                  <c:v>34.555531626479642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F7-435A-B0C8-C4DD68C6E012}"/>
            </c:ext>
          </c:extLst>
        </c:ser>
        <c:ser>
          <c:idx val="7"/>
          <c:order val="6"/>
          <c:tx>
            <c:strRef>
              <c:f>Plots!$S$74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Plots!$L$93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Plots!$S$93</c:f>
              <c:numCache>
                <c:formatCode>_-* #\ ##0_-;\-* #\ ##0_-;_-* "-"??_-;_-@_-</c:formatCode>
                <c:ptCount val="1"/>
                <c:pt idx="0">
                  <c:v>13.79718237223773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F7-435A-B0C8-C4DD68C6E012}"/>
            </c:ext>
          </c:extLst>
        </c:ser>
        <c:ser>
          <c:idx val="8"/>
          <c:order val="7"/>
          <c:tx>
            <c:strRef>
              <c:f>Plots!$T$74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Plots!$L$93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Plots!$T$93</c:f>
              <c:numCache>
                <c:formatCode>_-* #\ ##0_-;\-* #\ ##0_-;_-* "-"??_-;_-@_-</c:formatCode>
                <c:ptCount val="1"/>
                <c:pt idx="0">
                  <c:v>6.2361881450594465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F7-435A-B0C8-C4DD68C6E012}"/>
            </c:ext>
          </c:extLst>
        </c:ser>
        <c:ser>
          <c:idx val="9"/>
          <c:order val="8"/>
          <c:tx>
            <c:strRef>
              <c:f>Plots!$U$74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Plots!$L$93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Plots!$U$93</c:f>
              <c:numCache>
                <c:formatCode>_-* #\ ##0_-;\-* #\ ##0_-;_-* "-"??_-;_-@_-</c:formatCode>
                <c:ptCount val="1"/>
                <c:pt idx="0">
                  <c:v>4.9493697756638468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F7-435A-B0C8-C4DD68C6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Plots!$O$73</c:f>
              <c:strCache>
                <c:ptCount val="1"/>
                <c:pt idx="0">
                  <c:v>PJ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Anteil anrechenbare Erneuerbare insgesamt 2005-2018</a:t>
            </a:r>
          </a:p>
        </c:rich>
      </c:tx>
      <c:layout>
        <c:manualLayout>
          <c:xMode val="edge"/>
          <c:yMode val="edge"/>
          <c:x val="6.7928472222222216E-2"/>
          <c:y val="3.2425925925925951E-3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63575087489063864"/>
          <c:h val="0.64426545575002159"/>
        </c:manualLayout>
      </c:layout>
      <c:lineChart>
        <c:grouping val="standard"/>
        <c:varyColors val="0"/>
        <c:ser>
          <c:idx val="3"/>
          <c:order val="0"/>
          <c:tx>
            <c:strRef>
              <c:f>Plots!$M$575</c:f>
              <c:strCache>
                <c:ptCount val="1"/>
                <c:pt idx="0">
                  <c:v>Bgd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Plots!$L$770:$L$783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Plots!$M$770:$M$783</c:f>
              <c:numCache>
                <c:formatCode>0%</c:formatCode>
                <c:ptCount val="14"/>
                <c:pt idx="0">
                  <c:v>0.22760335462875794</c:v>
                </c:pt>
                <c:pt idx="1">
                  <c:v>0.28147010519515825</c:v>
                </c:pt>
                <c:pt idx="2">
                  <c:v>0.30983437487058152</c:v>
                </c:pt>
                <c:pt idx="3">
                  <c:v>0.32994214276346445</c:v>
                </c:pt>
                <c:pt idx="4">
                  <c:v>0.3499262650809139</c:v>
                </c:pt>
                <c:pt idx="5">
                  <c:v>0.3372438195407183</c:v>
                </c:pt>
                <c:pt idx="6">
                  <c:v>0.36030455823625074</c:v>
                </c:pt>
                <c:pt idx="7">
                  <c:v>0.38943368059645367</c:v>
                </c:pt>
                <c:pt idx="8">
                  <c:v>0.42381419567194334</c:v>
                </c:pt>
                <c:pt idx="9">
                  <c:v>0.45953490309426748</c:v>
                </c:pt>
                <c:pt idx="10">
                  <c:v>0.50340433169679188</c:v>
                </c:pt>
                <c:pt idx="11">
                  <c:v>0.49246732899002554</c:v>
                </c:pt>
                <c:pt idx="12">
                  <c:v>0.49944432848513659</c:v>
                </c:pt>
                <c:pt idx="13">
                  <c:v>0.48271229323807768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6-47EF-891B-3D40C324D97F}"/>
            </c:ext>
          </c:extLst>
        </c:ser>
        <c:ser>
          <c:idx val="4"/>
          <c:order val="1"/>
          <c:tx>
            <c:strRef>
              <c:f>Plots!$N$575</c:f>
              <c:strCache>
                <c:ptCount val="1"/>
                <c:pt idx="0">
                  <c:v>Ktn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Plots!$L$770:$L$783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Plots!$N$770:$N$783</c:f>
              <c:numCache>
                <c:formatCode>0%</c:formatCode>
                <c:ptCount val="14"/>
                <c:pt idx="0">
                  <c:v>0.39638713448591367</c:v>
                </c:pt>
                <c:pt idx="1">
                  <c:v>0.40926405766539498</c:v>
                </c:pt>
                <c:pt idx="2">
                  <c:v>0.429428892654171</c:v>
                </c:pt>
                <c:pt idx="3">
                  <c:v>0.44603427366605458</c:v>
                </c:pt>
                <c:pt idx="4">
                  <c:v>0.48771193970949606</c:v>
                </c:pt>
                <c:pt idx="5">
                  <c:v>0.49454489661481826</c:v>
                </c:pt>
                <c:pt idx="6">
                  <c:v>0.49367477699488815</c:v>
                </c:pt>
                <c:pt idx="7">
                  <c:v>0.50575675703786005</c:v>
                </c:pt>
                <c:pt idx="8">
                  <c:v>0.50987492951872149</c:v>
                </c:pt>
                <c:pt idx="9">
                  <c:v>0.52730120455080554</c:v>
                </c:pt>
                <c:pt idx="10">
                  <c:v>0.52594658052279797</c:v>
                </c:pt>
                <c:pt idx="11">
                  <c:v>0.54750261864254091</c:v>
                </c:pt>
                <c:pt idx="12">
                  <c:v>0.54183283251795888</c:v>
                </c:pt>
                <c:pt idx="13">
                  <c:v>0.547179359264378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6-47EF-891B-3D40C324D97F}"/>
            </c:ext>
          </c:extLst>
        </c:ser>
        <c:ser>
          <c:idx val="5"/>
          <c:order val="2"/>
          <c:tx>
            <c:strRef>
              <c:f>Plots!$O$575</c:f>
              <c:strCache>
                <c:ptCount val="1"/>
                <c:pt idx="0">
                  <c:v>Noe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Plots!$L$770:$L$783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Plots!$O$770:$O$783</c:f>
              <c:numCache>
                <c:formatCode>0%</c:formatCode>
                <c:ptCount val="14"/>
                <c:pt idx="0">
                  <c:v>0.21892030277690758</c:v>
                </c:pt>
                <c:pt idx="1">
                  <c:v>0.24157297672621916</c:v>
                </c:pt>
                <c:pt idx="2">
                  <c:v>0.26909537864431571</c:v>
                </c:pt>
                <c:pt idx="3">
                  <c:v>0.28090557127119892</c:v>
                </c:pt>
                <c:pt idx="4">
                  <c:v>0.29926715077131405</c:v>
                </c:pt>
                <c:pt idx="5">
                  <c:v>0.30274597725135749</c:v>
                </c:pt>
                <c:pt idx="6">
                  <c:v>0.30729407090994437</c:v>
                </c:pt>
                <c:pt idx="7">
                  <c:v>0.32500524642242468</c:v>
                </c:pt>
                <c:pt idx="8">
                  <c:v>0.32111079031750317</c:v>
                </c:pt>
                <c:pt idx="9">
                  <c:v>0.32582158037775705</c:v>
                </c:pt>
                <c:pt idx="10">
                  <c:v>0.34258468340579412</c:v>
                </c:pt>
                <c:pt idx="11">
                  <c:v>0.34271677162705499</c:v>
                </c:pt>
                <c:pt idx="12">
                  <c:v>0.34228712081091728</c:v>
                </c:pt>
                <c:pt idx="13">
                  <c:v>0.3357151847949692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6-47EF-891B-3D40C324D97F}"/>
            </c:ext>
          </c:extLst>
        </c:ser>
        <c:ser>
          <c:idx val="6"/>
          <c:order val="3"/>
          <c:tx>
            <c:strRef>
              <c:f>Plots!$P$575</c:f>
              <c:strCache>
                <c:ptCount val="1"/>
                <c:pt idx="0">
                  <c:v>Ooe</c:v>
                </c:pt>
              </c:strCache>
            </c:strRef>
          </c:tx>
          <c:spPr>
            <a:ln w="12700" cap="rnd">
              <a:solidFill>
                <a:srgbClr val="BF8F00"/>
              </a:solidFill>
              <a:round/>
            </a:ln>
            <a:effectLst/>
          </c:spPr>
          <c:marker>
            <c:symbol val="none"/>
          </c:marker>
          <c:cat>
            <c:numRef>
              <c:f>Plots!$L$770:$L$783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Plots!$P$770:$P$783</c:f>
              <c:numCache>
                <c:formatCode>0%</c:formatCode>
                <c:ptCount val="14"/>
                <c:pt idx="0">
                  <c:v>0.25522122732716851</c:v>
                </c:pt>
                <c:pt idx="1">
                  <c:v>0.27838199090498122</c:v>
                </c:pt>
                <c:pt idx="2">
                  <c:v>0.28272321896886043</c:v>
                </c:pt>
                <c:pt idx="3">
                  <c:v>0.28012178823402684</c:v>
                </c:pt>
                <c:pt idx="4">
                  <c:v>0.31242727494081762</c:v>
                </c:pt>
                <c:pt idx="5">
                  <c:v>0.29840476128343901</c:v>
                </c:pt>
                <c:pt idx="6">
                  <c:v>0.30252672385553459</c:v>
                </c:pt>
                <c:pt idx="7">
                  <c:v>0.31191557303496592</c:v>
                </c:pt>
                <c:pt idx="8">
                  <c:v>0.31317911842007867</c:v>
                </c:pt>
                <c:pt idx="9">
                  <c:v>0.31607436540754114</c:v>
                </c:pt>
                <c:pt idx="10">
                  <c:v>0.30803256845391547</c:v>
                </c:pt>
                <c:pt idx="11">
                  <c:v>0.29350825612465814</c:v>
                </c:pt>
                <c:pt idx="12">
                  <c:v>0.29216075717482543</c:v>
                </c:pt>
                <c:pt idx="13">
                  <c:v>0.30301899768527435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6-47EF-891B-3D40C324D97F}"/>
            </c:ext>
          </c:extLst>
        </c:ser>
        <c:ser>
          <c:idx val="7"/>
          <c:order val="4"/>
          <c:tx>
            <c:strRef>
              <c:f>Plots!$Q$575</c:f>
              <c:strCache>
                <c:ptCount val="1"/>
                <c:pt idx="0">
                  <c:v>Sbg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Plots!$L$770:$L$783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Plots!$Q$770:$Q$783</c:f>
              <c:numCache>
                <c:formatCode>0%</c:formatCode>
                <c:ptCount val="14"/>
                <c:pt idx="0">
                  <c:v>0.36444311355358466</c:v>
                </c:pt>
                <c:pt idx="1">
                  <c:v>0.36662137004827533</c:v>
                </c:pt>
                <c:pt idx="2">
                  <c:v>0.39155660787931984</c:v>
                </c:pt>
                <c:pt idx="3">
                  <c:v>0.39311154711880586</c:v>
                </c:pt>
                <c:pt idx="4">
                  <c:v>0.42329437824772825</c:v>
                </c:pt>
                <c:pt idx="5">
                  <c:v>0.46097987911572269</c:v>
                </c:pt>
                <c:pt idx="6">
                  <c:v>0.48792795473475942</c:v>
                </c:pt>
                <c:pt idx="7">
                  <c:v>0.48894600707162655</c:v>
                </c:pt>
                <c:pt idx="8">
                  <c:v>0.49271578920008158</c:v>
                </c:pt>
                <c:pt idx="9">
                  <c:v>0.50200554814689635</c:v>
                </c:pt>
                <c:pt idx="10">
                  <c:v>0.51073454966797871</c:v>
                </c:pt>
                <c:pt idx="11">
                  <c:v>0.50006555718630497</c:v>
                </c:pt>
                <c:pt idx="12">
                  <c:v>0.48884917316365817</c:v>
                </c:pt>
                <c:pt idx="13">
                  <c:v>0.47526801457501677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6-47EF-891B-3D40C324D97F}"/>
            </c:ext>
          </c:extLst>
        </c:ser>
        <c:ser>
          <c:idx val="8"/>
          <c:order val="5"/>
          <c:tx>
            <c:strRef>
              <c:f>Plots!$R$575</c:f>
              <c:strCache>
                <c:ptCount val="1"/>
                <c:pt idx="0">
                  <c:v>Stk</c:v>
                </c:pt>
              </c:strCache>
            </c:strRef>
          </c:tx>
          <c:spPr>
            <a:ln w="12700" cap="rnd">
              <a:solidFill>
                <a:srgbClr val="548235"/>
              </a:solidFill>
              <a:round/>
            </a:ln>
            <a:effectLst/>
          </c:spPr>
          <c:marker>
            <c:symbol val="none"/>
          </c:marker>
          <c:cat>
            <c:numRef>
              <c:f>Plots!$L$770:$L$783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Plots!$R$770:$R$783</c:f>
              <c:numCache>
                <c:formatCode>0%</c:formatCode>
                <c:ptCount val="14"/>
                <c:pt idx="0">
                  <c:v>0.21259535616783501</c:v>
                </c:pt>
                <c:pt idx="1">
                  <c:v>0.22793564608937369</c:v>
                </c:pt>
                <c:pt idx="2">
                  <c:v>0.24243698151185886</c:v>
                </c:pt>
                <c:pt idx="3">
                  <c:v>0.24487234182110656</c:v>
                </c:pt>
                <c:pt idx="4">
                  <c:v>0.26770005584563977</c:v>
                </c:pt>
                <c:pt idx="5">
                  <c:v>0.2728982488294765</c:v>
                </c:pt>
                <c:pt idx="6">
                  <c:v>0.26912297436089389</c:v>
                </c:pt>
                <c:pt idx="7">
                  <c:v>0.28627414104255988</c:v>
                </c:pt>
                <c:pt idx="8">
                  <c:v>0.28299332491230561</c:v>
                </c:pt>
                <c:pt idx="9">
                  <c:v>0.29439232272430682</c:v>
                </c:pt>
                <c:pt idx="10">
                  <c:v>0.28377973785939953</c:v>
                </c:pt>
                <c:pt idx="11">
                  <c:v>0.29600960872724946</c:v>
                </c:pt>
                <c:pt idx="12">
                  <c:v>0.29585239022876042</c:v>
                </c:pt>
                <c:pt idx="13">
                  <c:v>0.29550921635952448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96-47EF-891B-3D40C324D97F}"/>
            </c:ext>
          </c:extLst>
        </c:ser>
        <c:ser>
          <c:idx val="9"/>
          <c:order val="6"/>
          <c:tx>
            <c:strRef>
              <c:f>Plots!$S$575</c:f>
              <c:strCache>
                <c:ptCount val="1"/>
                <c:pt idx="0">
                  <c:v>Tir</c:v>
                </c:pt>
              </c:strCache>
            </c:strRef>
          </c:tx>
          <c:spPr>
            <a:ln w="12700" cap="rnd">
              <a:solidFill>
                <a:srgbClr val="1F4C78"/>
              </a:solidFill>
              <a:round/>
            </a:ln>
            <a:effectLst/>
          </c:spPr>
          <c:marker>
            <c:symbol val="none"/>
          </c:marker>
          <c:cat>
            <c:numRef>
              <c:f>Plots!$L$770:$L$783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Plots!$S$770:$S$783</c:f>
              <c:numCache>
                <c:formatCode>0%</c:formatCode>
                <c:ptCount val="14"/>
                <c:pt idx="0">
                  <c:v>0.37007931131972471</c:v>
                </c:pt>
                <c:pt idx="1">
                  <c:v>0.38685462740064058</c:v>
                </c:pt>
                <c:pt idx="2">
                  <c:v>0.41755735283640227</c:v>
                </c:pt>
                <c:pt idx="3">
                  <c:v>0.41182632471691127</c:v>
                </c:pt>
                <c:pt idx="4">
                  <c:v>0.44989898083511987</c:v>
                </c:pt>
                <c:pt idx="5">
                  <c:v>0.45850081139898835</c:v>
                </c:pt>
                <c:pt idx="6">
                  <c:v>0.46085323207595358</c:v>
                </c:pt>
                <c:pt idx="7">
                  <c:v>0.45814640141287472</c:v>
                </c:pt>
                <c:pt idx="8">
                  <c:v>0.45899003581907355</c:v>
                </c:pt>
                <c:pt idx="9">
                  <c:v>0.46776459070004422</c:v>
                </c:pt>
                <c:pt idx="10">
                  <c:v>0.46073485886640808</c:v>
                </c:pt>
                <c:pt idx="11">
                  <c:v>0.45752210799072324</c:v>
                </c:pt>
                <c:pt idx="12">
                  <c:v>0.4471313521336906</c:v>
                </c:pt>
                <c:pt idx="13">
                  <c:v>0.45577810022636739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6-47EF-891B-3D40C324D97F}"/>
            </c:ext>
          </c:extLst>
        </c:ser>
        <c:ser>
          <c:idx val="0"/>
          <c:order val="7"/>
          <c:tx>
            <c:strRef>
              <c:f>Plots!$T$575</c:f>
              <c:strCache>
                <c:ptCount val="1"/>
                <c:pt idx="0">
                  <c:v>Vbg</c:v>
                </c:pt>
              </c:strCache>
            </c:strRef>
          </c:tx>
          <c:spPr>
            <a:ln w="12700" cap="rnd">
              <a:solidFill>
                <a:srgbClr val="7B7B7B"/>
              </a:solidFill>
              <a:round/>
            </a:ln>
            <a:effectLst/>
          </c:spPr>
          <c:marker>
            <c:symbol val="none"/>
          </c:marker>
          <c:cat>
            <c:numRef>
              <c:f>Plots!$L$770:$L$783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Plots!$T$770:$T$783</c:f>
              <c:numCache>
                <c:formatCode>0%</c:formatCode>
                <c:ptCount val="14"/>
                <c:pt idx="0">
                  <c:v>0.3202248543637411</c:v>
                </c:pt>
                <c:pt idx="1">
                  <c:v>0.33703594625896671</c:v>
                </c:pt>
                <c:pt idx="2">
                  <c:v>0.35871444923536649</c:v>
                </c:pt>
                <c:pt idx="3">
                  <c:v>0.38460175179666545</c:v>
                </c:pt>
                <c:pt idx="4">
                  <c:v>0.37902029406417398</c:v>
                </c:pt>
                <c:pt idx="5">
                  <c:v>0.36619725546944376</c:v>
                </c:pt>
                <c:pt idx="6">
                  <c:v>0.38164894879072947</c:v>
                </c:pt>
                <c:pt idx="7">
                  <c:v>0.39144556956287602</c:v>
                </c:pt>
                <c:pt idx="8">
                  <c:v>0.38782162138151632</c:v>
                </c:pt>
                <c:pt idx="9">
                  <c:v>0.40550851327122528</c:v>
                </c:pt>
                <c:pt idx="10">
                  <c:v>0.42015879739028189</c:v>
                </c:pt>
                <c:pt idx="11">
                  <c:v>0.40699166892919847</c:v>
                </c:pt>
                <c:pt idx="12">
                  <c:v>0.39221423287682528</c:v>
                </c:pt>
                <c:pt idx="13">
                  <c:v>0.40529436841793881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96-47EF-891B-3D40C324D97F}"/>
            </c:ext>
          </c:extLst>
        </c:ser>
        <c:ser>
          <c:idx val="1"/>
          <c:order val="8"/>
          <c:tx>
            <c:strRef>
              <c:f>Plots!$U$575</c:f>
              <c:strCache>
                <c:ptCount val="1"/>
                <c:pt idx="0">
                  <c:v>Wie</c:v>
                </c:pt>
              </c:strCache>
            </c:strRef>
          </c:tx>
          <c:spPr>
            <a:ln w="12700" cap="rnd">
              <a:solidFill>
                <a:srgbClr val="90B76B"/>
              </a:solidFill>
              <a:round/>
            </a:ln>
            <a:effectLst/>
          </c:spPr>
          <c:marker>
            <c:symbol val="none"/>
          </c:marker>
          <c:cat>
            <c:numRef>
              <c:f>Plots!$L$770:$L$783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Plots!$U$770:$U$783</c:f>
              <c:numCache>
                <c:formatCode>0%</c:formatCode>
                <c:ptCount val="14"/>
                <c:pt idx="0">
                  <c:v>5.4532530258204259E-2</c:v>
                </c:pt>
                <c:pt idx="1">
                  <c:v>6.6976072778865969E-2</c:v>
                </c:pt>
                <c:pt idx="2">
                  <c:v>7.9957846181406014E-2</c:v>
                </c:pt>
                <c:pt idx="3">
                  <c:v>8.6909008888984604E-2</c:v>
                </c:pt>
                <c:pt idx="4">
                  <c:v>9.2920605119432897E-2</c:v>
                </c:pt>
                <c:pt idx="5">
                  <c:v>9.6624542793727744E-2</c:v>
                </c:pt>
                <c:pt idx="6">
                  <c:v>0.10007066546242099</c:v>
                </c:pt>
                <c:pt idx="7">
                  <c:v>0.10041155742311292</c:v>
                </c:pt>
                <c:pt idx="8">
                  <c:v>9.2941625445129156E-2</c:v>
                </c:pt>
                <c:pt idx="9">
                  <c:v>9.7693763741219478E-2</c:v>
                </c:pt>
                <c:pt idx="10">
                  <c:v>0.10279549592277143</c:v>
                </c:pt>
                <c:pt idx="11">
                  <c:v>9.6545823645549589E-2</c:v>
                </c:pt>
                <c:pt idx="12">
                  <c:v>9.2301453149007881E-2</c:v>
                </c:pt>
                <c:pt idx="13">
                  <c:v>9.4127888410377489E-2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96-47EF-891B-3D40C324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Plots!$O$763</c:f>
              <c:strCache>
                <c:ptCount val="1"/>
                <c:pt idx="0">
                  <c:v>Prozent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11942257217849"/>
          <c:y val="0.16763938558949404"/>
          <c:w val="0.16193985126859142"/>
          <c:h val="0.64418056127770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Anteil anrechenbare Erneuerbare insgesamt 2018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Plots!$M$575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Plots!$L$761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Plots!$M$761</c:f>
              <c:numCache>
                <c:formatCode>0%</c:formatCode>
                <c:ptCount val="1"/>
                <c:pt idx="0">
                  <c:v>0.48271229323807768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7-435A-B0C8-C4DD68C6E012}"/>
            </c:ext>
          </c:extLst>
        </c:ser>
        <c:ser>
          <c:idx val="2"/>
          <c:order val="1"/>
          <c:tx>
            <c:strRef>
              <c:f>Plots!$N$575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Plots!$L$761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Plots!$N$761</c:f>
              <c:numCache>
                <c:formatCode>0%</c:formatCode>
                <c:ptCount val="1"/>
                <c:pt idx="0">
                  <c:v>0.547179359264378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7-435A-B0C8-C4DD68C6E012}"/>
            </c:ext>
          </c:extLst>
        </c:ser>
        <c:ser>
          <c:idx val="3"/>
          <c:order val="2"/>
          <c:tx>
            <c:strRef>
              <c:f>Plots!$O$575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Plots!$L$761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Plots!$O$761</c:f>
              <c:numCache>
                <c:formatCode>0%</c:formatCode>
                <c:ptCount val="1"/>
                <c:pt idx="0">
                  <c:v>0.3357151847949692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7-435A-B0C8-C4DD68C6E012}"/>
            </c:ext>
          </c:extLst>
        </c:ser>
        <c:ser>
          <c:idx val="4"/>
          <c:order val="3"/>
          <c:tx>
            <c:strRef>
              <c:f>Plots!$P$575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Plots!$L$761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Plots!$P$761</c:f>
              <c:numCache>
                <c:formatCode>0%</c:formatCode>
                <c:ptCount val="1"/>
                <c:pt idx="0">
                  <c:v>0.30301899768527435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7-435A-B0C8-C4DD68C6E012}"/>
            </c:ext>
          </c:extLst>
        </c:ser>
        <c:ser>
          <c:idx val="5"/>
          <c:order val="4"/>
          <c:tx>
            <c:strRef>
              <c:f>Plots!$Q$575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Plots!$L$761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Plots!$Q$761</c:f>
              <c:numCache>
                <c:formatCode>0%</c:formatCode>
                <c:ptCount val="1"/>
                <c:pt idx="0">
                  <c:v>0.47526801457501677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7-435A-B0C8-C4DD68C6E012}"/>
            </c:ext>
          </c:extLst>
        </c:ser>
        <c:ser>
          <c:idx val="6"/>
          <c:order val="5"/>
          <c:tx>
            <c:strRef>
              <c:f>Plots!$R$575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Plots!$L$761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Plots!$R$761</c:f>
              <c:numCache>
                <c:formatCode>0%</c:formatCode>
                <c:ptCount val="1"/>
                <c:pt idx="0">
                  <c:v>0.29550921635952448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F7-435A-B0C8-C4DD68C6E012}"/>
            </c:ext>
          </c:extLst>
        </c:ser>
        <c:ser>
          <c:idx val="7"/>
          <c:order val="6"/>
          <c:tx>
            <c:strRef>
              <c:f>Plots!$S$575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Plots!$L$761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Plots!$S$761</c:f>
              <c:numCache>
                <c:formatCode>0%</c:formatCode>
                <c:ptCount val="1"/>
                <c:pt idx="0">
                  <c:v>0.45577810022636739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F7-435A-B0C8-C4DD68C6E012}"/>
            </c:ext>
          </c:extLst>
        </c:ser>
        <c:ser>
          <c:idx val="8"/>
          <c:order val="7"/>
          <c:tx>
            <c:strRef>
              <c:f>Plots!$T$575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Plots!$L$761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Plots!$T$761</c:f>
              <c:numCache>
                <c:formatCode>0%</c:formatCode>
                <c:ptCount val="1"/>
                <c:pt idx="0">
                  <c:v>0.40529436841793881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F7-435A-B0C8-C4DD68C6E012}"/>
            </c:ext>
          </c:extLst>
        </c:ser>
        <c:ser>
          <c:idx val="9"/>
          <c:order val="8"/>
          <c:tx>
            <c:strRef>
              <c:f>Plots!$U$575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Plots!$L$761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Plots!$U$761</c:f>
              <c:numCache>
                <c:formatCode>0%</c:formatCode>
                <c:ptCount val="1"/>
                <c:pt idx="0">
                  <c:v>9.4127888410377489E-2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F7-435A-B0C8-C4DD68C6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Plots!$O$741</c:f>
              <c:strCache>
                <c:ptCount val="1"/>
                <c:pt idx="0">
                  <c:v>Prozent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Anteil anrechenbare Erneuerbare Verkehr 2018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Plots!$M$575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Plots!$L$806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Plots!$M$806</c:f>
              <c:numCache>
                <c:formatCode>0%</c:formatCode>
                <c:ptCount val="1"/>
                <c:pt idx="0">
                  <c:v>6.5998094896810355E-2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7-435A-B0C8-C4DD68C6E012}"/>
            </c:ext>
          </c:extLst>
        </c:ser>
        <c:ser>
          <c:idx val="2"/>
          <c:order val="1"/>
          <c:tx>
            <c:strRef>
              <c:f>Plots!$N$575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Plots!$L$806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Plots!$N$806</c:f>
              <c:numCache>
                <c:formatCode>0%</c:formatCode>
                <c:ptCount val="1"/>
                <c:pt idx="0">
                  <c:v>0.1515604756111594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7-435A-B0C8-C4DD68C6E012}"/>
            </c:ext>
          </c:extLst>
        </c:ser>
        <c:ser>
          <c:idx val="3"/>
          <c:order val="2"/>
          <c:tx>
            <c:strRef>
              <c:f>Plots!$O$575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Plots!$L$806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Plots!$O$806</c:f>
              <c:numCache>
                <c:formatCode>0%</c:formatCode>
                <c:ptCount val="1"/>
                <c:pt idx="0">
                  <c:v>9.3703114959109851E-2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7-435A-B0C8-C4DD68C6E012}"/>
            </c:ext>
          </c:extLst>
        </c:ser>
        <c:ser>
          <c:idx val="4"/>
          <c:order val="3"/>
          <c:tx>
            <c:strRef>
              <c:f>Plots!$P$575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Plots!$L$806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Plots!$P$806</c:f>
              <c:numCache>
                <c:formatCode>0%</c:formatCode>
                <c:ptCount val="1"/>
                <c:pt idx="0">
                  <c:v>8.7918832851674206E-2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7-435A-B0C8-C4DD68C6E012}"/>
            </c:ext>
          </c:extLst>
        </c:ser>
        <c:ser>
          <c:idx val="5"/>
          <c:order val="4"/>
          <c:tx>
            <c:strRef>
              <c:f>Plots!$Q$575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Plots!$L$806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Plots!$Q$806</c:f>
              <c:numCache>
                <c:formatCode>0%</c:formatCode>
                <c:ptCount val="1"/>
                <c:pt idx="0">
                  <c:v>0.13434000559979062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7-435A-B0C8-C4DD68C6E012}"/>
            </c:ext>
          </c:extLst>
        </c:ser>
        <c:ser>
          <c:idx val="6"/>
          <c:order val="5"/>
          <c:tx>
            <c:strRef>
              <c:f>Plots!$R$575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Plots!$L$806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Plots!$R$806</c:f>
              <c:numCache>
                <c:formatCode>0%</c:formatCode>
                <c:ptCount val="1"/>
                <c:pt idx="0">
                  <c:v>7.5637457705533914E-2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F7-435A-B0C8-C4DD68C6E012}"/>
            </c:ext>
          </c:extLst>
        </c:ser>
        <c:ser>
          <c:idx val="7"/>
          <c:order val="6"/>
          <c:tx>
            <c:strRef>
              <c:f>Plots!$S$575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Plots!$L$806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Plots!$S$806</c:f>
              <c:numCache>
                <c:formatCode>0%</c:formatCode>
                <c:ptCount val="1"/>
                <c:pt idx="0">
                  <c:v>0.14673664776597087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F7-435A-B0C8-C4DD68C6E012}"/>
            </c:ext>
          </c:extLst>
        </c:ser>
        <c:ser>
          <c:idx val="8"/>
          <c:order val="7"/>
          <c:tx>
            <c:strRef>
              <c:f>Plots!$T$575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Plots!$L$806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Plots!$T$806</c:f>
              <c:numCache>
                <c:formatCode>0%</c:formatCode>
                <c:ptCount val="1"/>
                <c:pt idx="0">
                  <c:v>0.11313208864336201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F7-435A-B0C8-C4DD68C6E012}"/>
            </c:ext>
          </c:extLst>
        </c:ser>
        <c:ser>
          <c:idx val="9"/>
          <c:order val="8"/>
          <c:tx>
            <c:strRef>
              <c:f>Plots!$U$575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Plots!$L$806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Plots!$U$806</c:f>
              <c:numCache>
                <c:formatCode>0%</c:formatCode>
                <c:ptCount val="1"/>
                <c:pt idx="0">
                  <c:v>6.319922525562835E-2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F7-435A-B0C8-C4DD68C6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Plots!$O$785</c:f>
              <c:strCache>
                <c:ptCount val="1"/>
                <c:pt idx="0">
                  <c:v>Prozent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Anteil anrechenbare Erneuerbare Verkehr 2005-2018</a:t>
            </a:r>
          </a:p>
        </c:rich>
      </c:tx>
      <c:layout>
        <c:manualLayout>
          <c:xMode val="edge"/>
          <c:yMode val="edge"/>
          <c:x val="6.7928472222222216E-2"/>
          <c:y val="3.2425925925925951E-3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63575087489063864"/>
          <c:h val="0.64426545575002159"/>
        </c:manualLayout>
      </c:layout>
      <c:lineChart>
        <c:grouping val="standard"/>
        <c:varyColors val="0"/>
        <c:ser>
          <c:idx val="3"/>
          <c:order val="0"/>
          <c:tx>
            <c:strRef>
              <c:f>Plots!$M$575</c:f>
              <c:strCache>
                <c:ptCount val="1"/>
                <c:pt idx="0">
                  <c:v>Bgd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Plots!$L$816:$L$829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Plots!$M$816:$M$829</c:f>
              <c:numCache>
                <c:formatCode>0%</c:formatCode>
                <c:ptCount val="14"/>
                <c:pt idx="0">
                  <c:v>1.4200852756891825E-2</c:v>
                </c:pt>
                <c:pt idx="1">
                  <c:v>3.854999545611984E-2</c:v>
                </c:pt>
                <c:pt idx="2">
                  <c:v>4.6018140987961358E-2</c:v>
                </c:pt>
                <c:pt idx="3">
                  <c:v>5.7291239113819559E-2</c:v>
                </c:pt>
                <c:pt idx="4">
                  <c:v>7.4476534245834516E-2</c:v>
                </c:pt>
                <c:pt idx="5">
                  <c:v>7.0409658535987865E-2</c:v>
                </c:pt>
                <c:pt idx="6">
                  <c:v>7.3501822964277194E-2</c:v>
                </c:pt>
                <c:pt idx="7">
                  <c:v>7.1471978957006535E-2</c:v>
                </c:pt>
                <c:pt idx="8">
                  <c:v>6.8744846064503984E-2</c:v>
                </c:pt>
                <c:pt idx="9">
                  <c:v>7.7080010819242734E-2</c:v>
                </c:pt>
                <c:pt idx="10">
                  <c:v>9.0616513818437355E-2</c:v>
                </c:pt>
                <c:pt idx="11">
                  <c:v>7.5408710551310917E-2</c:v>
                </c:pt>
                <c:pt idx="12">
                  <c:v>6.6477627886817992E-2</c:v>
                </c:pt>
                <c:pt idx="13">
                  <c:v>6.5998094896810355E-2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6-47EF-891B-3D40C324D97F}"/>
            </c:ext>
          </c:extLst>
        </c:ser>
        <c:ser>
          <c:idx val="4"/>
          <c:order val="1"/>
          <c:tx>
            <c:strRef>
              <c:f>Plots!$N$575</c:f>
              <c:strCache>
                <c:ptCount val="1"/>
                <c:pt idx="0">
                  <c:v>Ktn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Plots!$L$816:$L$829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Plots!$N$816:$N$829</c:f>
              <c:numCache>
                <c:formatCode>0%</c:formatCode>
                <c:ptCount val="14"/>
                <c:pt idx="0">
                  <c:v>0.11384549662054821</c:v>
                </c:pt>
                <c:pt idx="1">
                  <c:v>0.14090612333783623</c:v>
                </c:pt>
                <c:pt idx="2">
                  <c:v>0.14446298686158926</c:v>
                </c:pt>
                <c:pt idx="3">
                  <c:v>0.15599415142180731</c:v>
                </c:pt>
                <c:pt idx="4">
                  <c:v>0.16724338151434071</c:v>
                </c:pt>
                <c:pt idx="5">
                  <c:v>0.16235631326670716</c:v>
                </c:pt>
                <c:pt idx="6">
                  <c:v>0.17405222697883369</c:v>
                </c:pt>
                <c:pt idx="7">
                  <c:v>0.16390145260203759</c:v>
                </c:pt>
                <c:pt idx="8">
                  <c:v>0.15871881542303459</c:v>
                </c:pt>
                <c:pt idx="9">
                  <c:v>0.16399345646685728</c:v>
                </c:pt>
                <c:pt idx="10">
                  <c:v>0.17719583315073079</c:v>
                </c:pt>
                <c:pt idx="11">
                  <c:v>0.16291973681869157</c:v>
                </c:pt>
                <c:pt idx="12">
                  <c:v>0.15466696636660429</c:v>
                </c:pt>
                <c:pt idx="13">
                  <c:v>0.1515604756111594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6-47EF-891B-3D40C324D97F}"/>
            </c:ext>
          </c:extLst>
        </c:ser>
        <c:ser>
          <c:idx val="5"/>
          <c:order val="2"/>
          <c:tx>
            <c:strRef>
              <c:f>Plots!$O$575</c:f>
              <c:strCache>
                <c:ptCount val="1"/>
                <c:pt idx="0">
                  <c:v>Noe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Plots!$L$816:$L$829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Plots!$O$816:$O$829</c:f>
              <c:numCache>
                <c:formatCode>0%</c:formatCode>
                <c:ptCount val="14"/>
                <c:pt idx="0">
                  <c:v>4.2431329380969156E-2</c:v>
                </c:pt>
                <c:pt idx="1">
                  <c:v>6.7143872107295444E-2</c:v>
                </c:pt>
                <c:pt idx="2">
                  <c:v>7.3708795354474874E-2</c:v>
                </c:pt>
                <c:pt idx="3">
                  <c:v>8.6446215436920562E-2</c:v>
                </c:pt>
                <c:pt idx="4">
                  <c:v>0.10373131781818413</c:v>
                </c:pt>
                <c:pt idx="5">
                  <c:v>9.9145179076984197E-2</c:v>
                </c:pt>
                <c:pt idx="6">
                  <c:v>0.10376417087981538</c:v>
                </c:pt>
                <c:pt idx="7">
                  <c:v>9.8122692569307987E-2</c:v>
                </c:pt>
                <c:pt idx="8">
                  <c:v>9.4794249338490844E-2</c:v>
                </c:pt>
                <c:pt idx="9">
                  <c:v>0.10164174614436959</c:v>
                </c:pt>
                <c:pt idx="10">
                  <c:v>0.11258261779437533</c:v>
                </c:pt>
                <c:pt idx="11">
                  <c:v>9.9444284848273543E-2</c:v>
                </c:pt>
                <c:pt idx="12">
                  <c:v>9.314912635909213E-2</c:v>
                </c:pt>
                <c:pt idx="13">
                  <c:v>9.3703114959109851E-2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6-47EF-891B-3D40C324D97F}"/>
            </c:ext>
          </c:extLst>
        </c:ser>
        <c:ser>
          <c:idx val="6"/>
          <c:order val="3"/>
          <c:tx>
            <c:strRef>
              <c:f>Plots!$P$575</c:f>
              <c:strCache>
                <c:ptCount val="1"/>
                <c:pt idx="0">
                  <c:v>Ooe</c:v>
                </c:pt>
              </c:strCache>
            </c:strRef>
          </c:tx>
          <c:spPr>
            <a:ln w="12700" cap="rnd">
              <a:solidFill>
                <a:srgbClr val="BF8F00"/>
              </a:solidFill>
              <a:round/>
            </a:ln>
            <a:effectLst/>
          </c:spPr>
          <c:marker>
            <c:symbol val="none"/>
          </c:marker>
          <c:cat>
            <c:numRef>
              <c:f>Plots!$L$816:$L$829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Plots!$P$816:$P$829</c:f>
              <c:numCache>
                <c:formatCode>0%</c:formatCode>
                <c:ptCount val="14"/>
                <c:pt idx="0">
                  <c:v>5.0840545371449219E-2</c:v>
                </c:pt>
                <c:pt idx="1">
                  <c:v>7.6423394320352375E-2</c:v>
                </c:pt>
                <c:pt idx="2">
                  <c:v>8.3107535650030803E-2</c:v>
                </c:pt>
                <c:pt idx="3">
                  <c:v>9.5897798006713608E-2</c:v>
                </c:pt>
                <c:pt idx="4">
                  <c:v>0.11088155362411979</c:v>
                </c:pt>
                <c:pt idx="5">
                  <c:v>0.10537439474142928</c:v>
                </c:pt>
                <c:pt idx="6">
                  <c:v>0.11155109455821306</c:v>
                </c:pt>
                <c:pt idx="7">
                  <c:v>0.10419675302521136</c:v>
                </c:pt>
                <c:pt idx="8">
                  <c:v>9.910228648648238E-2</c:v>
                </c:pt>
                <c:pt idx="9">
                  <c:v>0.1050247879773977</c:v>
                </c:pt>
                <c:pt idx="10">
                  <c:v>0.11534176361311603</c:v>
                </c:pt>
                <c:pt idx="11">
                  <c:v>0.10087661385808191</c:v>
                </c:pt>
                <c:pt idx="12">
                  <c:v>9.0667690285494956E-2</c:v>
                </c:pt>
                <c:pt idx="13">
                  <c:v>8.7918832851674206E-2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6-47EF-891B-3D40C324D97F}"/>
            </c:ext>
          </c:extLst>
        </c:ser>
        <c:ser>
          <c:idx val="7"/>
          <c:order val="4"/>
          <c:tx>
            <c:strRef>
              <c:f>Plots!$Q$575</c:f>
              <c:strCache>
                <c:ptCount val="1"/>
                <c:pt idx="0">
                  <c:v>Sbg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Plots!$L$816:$L$829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Plots!$Q$816:$Q$829</c:f>
              <c:numCache>
                <c:formatCode>0%</c:formatCode>
                <c:ptCount val="14"/>
                <c:pt idx="0">
                  <c:v>8.5913047891751707E-2</c:v>
                </c:pt>
                <c:pt idx="1">
                  <c:v>0.11339537711741328</c:v>
                </c:pt>
                <c:pt idx="2">
                  <c:v>0.11908577483925041</c:v>
                </c:pt>
                <c:pt idx="3">
                  <c:v>0.13186590730439862</c:v>
                </c:pt>
                <c:pt idx="4">
                  <c:v>0.1485301026769166</c:v>
                </c:pt>
                <c:pt idx="5">
                  <c:v>0.1392100449287075</c:v>
                </c:pt>
                <c:pt idx="6">
                  <c:v>0.14871849423793843</c:v>
                </c:pt>
                <c:pt idx="7">
                  <c:v>0.14808297404917284</c:v>
                </c:pt>
                <c:pt idx="8">
                  <c:v>0.1417794122551968</c:v>
                </c:pt>
                <c:pt idx="9">
                  <c:v>0.14778973907614321</c:v>
                </c:pt>
                <c:pt idx="10">
                  <c:v>0.15816631327776359</c:v>
                </c:pt>
                <c:pt idx="11">
                  <c:v>0.14326563144478743</c:v>
                </c:pt>
                <c:pt idx="12">
                  <c:v>0.134961527348536</c:v>
                </c:pt>
                <c:pt idx="13">
                  <c:v>0.13434000559979062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6-47EF-891B-3D40C324D97F}"/>
            </c:ext>
          </c:extLst>
        </c:ser>
        <c:ser>
          <c:idx val="8"/>
          <c:order val="5"/>
          <c:tx>
            <c:strRef>
              <c:f>Plots!$R$575</c:f>
              <c:strCache>
                <c:ptCount val="1"/>
                <c:pt idx="0">
                  <c:v>Stk</c:v>
                </c:pt>
              </c:strCache>
            </c:strRef>
          </c:tx>
          <c:spPr>
            <a:ln w="12700" cap="rnd">
              <a:solidFill>
                <a:srgbClr val="548235"/>
              </a:solidFill>
              <a:round/>
            </a:ln>
            <a:effectLst/>
          </c:spPr>
          <c:marker>
            <c:symbol val="none"/>
          </c:marker>
          <c:cat>
            <c:numRef>
              <c:f>Plots!$L$816:$L$829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Plots!$R$816:$R$829</c:f>
              <c:numCache>
                <c:formatCode>0%</c:formatCode>
                <c:ptCount val="14"/>
                <c:pt idx="0">
                  <c:v>2.5940189523400291E-2</c:v>
                </c:pt>
                <c:pt idx="1">
                  <c:v>4.9715281406403335E-2</c:v>
                </c:pt>
                <c:pt idx="2">
                  <c:v>5.6284659908472666E-2</c:v>
                </c:pt>
                <c:pt idx="3">
                  <c:v>6.6184515173148523E-2</c:v>
                </c:pt>
                <c:pt idx="4">
                  <c:v>8.2372367759779866E-2</c:v>
                </c:pt>
                <c:pt idx="5">
                  <c:v>7.8772232797889793E-2</c:v>
                </c:pt>
                <c:pt idx="6">
                  <c:v>8.2976411762033034E-2</c:v>
                </c:pt>
                <c:pt idx="7">
                  <c:v>8.1920351248279857E-2</c:v>
                </c:pt>
                <c:pt idx="8">
                  <c:v>7.8687239807298193E-2</c:v>
                </c:pt>
                <c:pt idx="9">
                  <c:v>8.6382382322811188E-2</c:v>
                </c:pt>
                <c:pt idx="10">
                  <c:v>9.8073103663927311E-2</c:v>
                </c:pt>
                <c:pt idx="11">
                  <c:v>8.4133379228231733E-2</c:v>
                </c:pt>
                <c:pt idx="12">
                  <c:v>7.5371232604698968E-2</c:v>
                </c:pt>
                <c:pt idx="13">
                  <c:v>7.5637457705533914E-2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96-47EF-891B-3D40C324D97F}"/>
            </c:ext>
          </c:extLst>
        </c:ser>
        <c:ser>
          <c:idx val="9"/>
          <c:order val="6"/>
          <c:tx>
            <c:strRef>
              <c:f>Plots!$S$575</c:f>
              <c:strCache>
                <c:ptCount val="1"/>
                <c:pt idx="0">
                  <c:v>Tir</c:v>
                </c:pt>
              </c:strCache>
            </c:strRef>
          </c:tx>
          <c:spPr>
            <a:ln w="12700" cap="rnd">
              <a:solidFill>
                <a:srgbClr val="1F4C78"/>
              </a:solidFill>
              <a:round/>
            </a:ln>
            <a:effectLst/>
          </c:spPr>
          <c:marker>
            <c:symbol val="none"/>
          </c:marker>
          <c:cat>
            <c:numRef>
              <c:f>Plots!$L$816:$L$829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Plots!$S$816:$S$829</c:f>
              <c:numCache>
                <c:formatCode>0%</c:formatCode>
                <c:ptCount val="14"/>
                <c:pt idx="0">
                  <c:v>0.10790369843183009</c:v>
                </c:pt>
                <c:pt idx="1">
                  <c:v>0.13597401966778228</c:v>
                </c:pt>
                <c:pt idx="2">
                  <c:v>0.14088348845581797</c:v>
                </c:pt>
                <c:pt idx="3">
                  <c:v>0.15634121205655344</c:v>
                </c:pt>
                <c:pt idx="4">
                  <c:v>0.17873146991367891</c:v>
                </c:pt>
                <c:pt idx="5">
                  <c:v>0.16981111943501589</c:v>
                </c:pt>
                <c:pt idx="6">
                  <c:v>0.17439815000798906</c:v>
                </c:pt>
                <c:pt idx="7">
                  <c:v>0.16340952619670271</c:v>
                </c:pt>
                <c:pt idx="8">
                  <c:v>0.15767005386470054</c:v>
                </c:pt>
                <c:pt idx="9">
                  <c:v>0.16330211238355588</c:v>
                </c:pt>
                <c:pt idx="10">
                  <c:v>0.17305256001658811</c:v>
                </c:pt>
                <c:pt idx="11">
                  <c:v>0.15666507714535172</c:v>
                </c:pt>
                <c:pt idx="12">
                  <c:v>0.14830384088365994</c:v>
                </c:pt>
                <c:pt idx="13">
                  <c:v>0.14673664776597087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6-47EF-891B-3D40C324D97F}"/>
            </c:ext>
          </c:extLst>
        </c:ser>
        <c:ser>
          <c:idx val="0"/>
          <c:order val="7"/>
          <c:tx>
            <c:strRef>
              <c:f>Plots!$T$575</c:f>
              <c:strCache>
                <c:ptCount val="1"/>
                <c:pt idx="0">
                  <c:v>Vbg</c:v>
                </c:pt>
              </c:strCache>
            </c:strRef>
          </c:tx>
          <c:spPr>
            <a:ln w="12700" cap="rnd">
              <a:solidFill>
                <a:srgbClr val="7B7B7B"/>
              </a:solidFill>
              <a:round/>
            </a:ln>
            <a:effectLst/>
          </c:spPr>
          <c:marker>
            <c:symbol val="none"/>
          </c:marker>
          <c:cat>
            <c:numRef>
              <c:f>Plots!$L$816:$L$829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Plots!$T$816:$T$829</c:f>
              <c:numCache>
                <c:formatCode>0%</c:formatCode>
                <c:ptCount val="14"/>
                <c:pt idx="0">
                  <c:v>7.7440725757117315E-2</c:v>
                </c:pt>
                <c:pt idx="1">
                  <c:v>0.10195370817761147</c:v>
                </c:pt>
                <c:pt idx="2">
                  <c:v>0.10667339411453523</c:v>
                </c:pt>
                <c:pt idx="3">
                  <c:v>0.1170379520073436</c:v>
                </c:pt>
                <c:pt idx="4">
                  <c:v>0.13183049747815731</c:v>
                </c:pt>
                <c:pt idx="5">
                  <c:v>0.13281202797708958</c:v>
                </c:pt>
                <c:pt idx="6">
                  <c:v>0.12961716698290726</c:v>
                </c:pt>
                <c:pt idx="7">
                  <c:v>0.12158870009887744</c:v>
                </c:pt>
                <c:pt idx="8">
                  <c:v>0.11554266684871789</c:v>
                </c:pt>
                <c:pt idx="9">
                  <c:v>0.12123858836522587</c:v>
                </c:pt>
                <c:pt idx="10">
                  <c:v>0.13298302858375372</c:v>
                </c:pt>
                <c:pt idx="11">
                  <c:v>0.12069473069839554</c:v>
                </c:pt>
                <c:pt idx="12">
                  <c:v>0.1178370527293618</c:v>
                </c:pt>
                <c:pt idx="13">
                  <c:v>0.11313208864336201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96-47EF-891B-3D40C324D97F}"/>
            </c:ext>
          </c:extLst>
        </c:ser>
        <c:ser>
          <c:idx val="1"/>
          <c:order val="8"/>
          <c:tx>
            <c:strRef>
              <c:f>Plots!$U$575</c:f>
              <c:strCache>
                <c:ptCount val="1"/>
                <c:pt idx="0">
                  <c:v>Wie</c:v>
                </c:pt>
              </c:strCache>
            </c:strRef>
          </c:tx>
          <c:spPr>
            <a:ln w="12700" cap="rnd">
              <a:solidFill>
                <a:srgbClr val="90B76B"/>
              </a:solidFill>
              <a:round/>
            </a:ln>
            <a:effectLst/>
          </c:spPr>
          <c:marker>
            <c:symbol val="none"/>
          </c:marker>
          <c:cat>
            <c:numRef>
              <c:f>Plots!$L$816:$L$829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Plots!$U$816:$U$829</c:f>
              <c:numCache>
                <c:formatCode>0%</c:formatCode>
                <c:ptCount val="14"/>
                <c:pt idx="0">
                  <c:v>1.6942915614674484E-2</c:v>
                </c:pt>
                <c:pt idx="1">
                  <c:v>3.9251588390816612E-2</c:v>
                </c:pt>
                <c:pt idx="2">
                  <c:v>4.6896459913441962E-2</c:v>
                </c:pt>
                <c:pt idx="3">
                  <c:v>5.896123660916424E-2</c:v>
                </c:pt>
                <c:pt idx="4">
                  <c:v>7.5884874090162049E-2</c:v>
                </c:pt>
                <c:pt idx="5">
                  <c:v>7.141753881443938E-2</c:v>
                </c:pt>
                <c:pt idx="6">
                  <c:v>7.4856424146518372E-2</c:v>
                </c:pt>
                <c:pt idx="7">
                  <c:v>7.1544582273876167E-2</c:v>
                </c:pt>
                <c:pt idx="8">
                  <c:v>6.9104056672927225E-2</c:v>
                </c:pt>
                <c:pt idx="9">
                  <c:v>7.6066233278393014E-2</c:v>
                </c:pt>
                <c:pt idx="10">
                  <c:v>8.6372712533350077E-2</c:v>
                </c:pt>
                <c:pt idx="11">
                  <c:v>7.2147196645136968E-2</c:v>
                </c:pt>
                <c:pt idx="12">
                  <c:v>6.3885599765358111E-2</c:v>
                </c:pt>
                <c:pt idx="13">
                  <c:v>6.319922525562835E-2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96-47EF-891B-3D40C324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11942257217849"/>
          <c:y val="0.16763938558949404"/>
          <c:w val="0.16193985126859142"/>
          <c:h val="0.64418056127770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Anteil anrechenbare Erneuerbare Elektrizitätserzeugung 2018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Plots!$M$575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Plots!$L$851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Plots!$M$851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7-435A-B0C8-C4DD68C6E012}"/>
            </c:ext>
          </c:extLst>
        </c:ser>
        <c:ser>
          <c:idx val="2"/>
          <c:order val="1"/>
          <c:tx>
            <c:strRef>
              <c:f>Plots!$N$575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Plots!$L$851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Plots!$N$851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7-435A-B0C8-C4DD68C6E012}"/>
            </c:ext>
          </c:extLst>
        </c:ser>
        <c:ser>
          <c:idx val="3"/>
          <c:order val="2"/>
          <c:tx>
            <c:strRef>
              <c:f>Plots!$O$575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Plots!$L$851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Plots!$O$851</c:f>
              <c:numCache>
                <c:formatCode>0%</c:formatCode>
                <c:ptCount val="1"/>
                <c:pt idx="0">
                  <c:v>0.87166705487727902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7-435A-B0C8-C4DD68C6E012}"/>
            </c:ext>
          </c:extLst>
        </c:ser>
        <c:ser>
          <c:idx val="4"/>
          <c:order val="3"/>
          <c:tx>
            <c:strRef>
              <c:f>Plots!$P$575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Plots!$L$851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Plots!$P$851</c:f>
              <c:numCache>
                <c:formatCode>0%</c:formatCode>
                <c:ptCount val="1"/>
                <c:pt idx="0">
                  <c:v>0.66394561535929053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7-435A-B0C8-C4DD68C6E012}"/>
            </c:ext>
          </c:extLst>
        </c:ser>
        <c:ser>
          <c:idx val="5"/>
          <c:order val="4"/>
          <c:tx>
            <c:strRef>
              <c:f>Plots!$Q$575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Plots!$L$851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Plots!$Q$851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7-435A-B0C8-C4DD68C6E012}"/>
            </c:ext>
          </c:extLst>
        </c:ser>
        <c:ser>
          <c:idx val="6"/>
          <c:order val="5"/>
          <c:tx>
            <c:strRef>
              <c:f>Plots!$R$575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Plots!$L$851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Plots!$R$851</c:f>
              <c:numCache>
                <c:formatCode>0%</c:formatCode>
                <c:ptCount val="1"/>
                <c:pt idx="0">
                  <c:v>0.49324912485454198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F7-435A-B0C8-C4DD68C6E012}"/>
            </c:ext>
          </c:extLst>
        </c:ser>
        <c:ser>
          <c:idx val="7"/>
          <c:order val="6"/>
          <c:tx>
            <c:strRef>
              <c:f>Plots!$S$575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Plots!$L$851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Plots!$S$851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F7-435A-B0C8-C4DD68C6E012}"/>
            </c:ext>
          </c:extLst>
        </c:ser>
        <c:ser>
          <c:idx val="8"/>
          <c:order val="7"/>
          <c:tx>
            <c:strRef>
              <c:f>Plots!$T$575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Plots!$L$851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Plots!$T$851</c:f>
              <c:numCache>
                <c:formatCode>0%</c:formatCode>
                <c:ptCount val="1"/>
                <c:pt idx="0">
                  <c:v>0.83833219767870359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F7-435A-B0C8-C4DD68C6E012}"/>
            </c:ext>
          </c:extLst>
        </c:ser>
        <c:ser>
          <c:idx val="9"/>
          <c:order val="8"/>
          <c:tx>
            <c:strRef>
              <c:f>Plots!$U$575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Plots!$L$851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Plots!$U$851</c:f>
              <c:numCache>
                <c:formatCode>0%</c:formatCode>
                <c:ptCount val="1"/>
                <c:pt idx="0">
                  <c:v>0.14555586478102342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F7-435A-B0C8-C4DD68C6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Plots!$O$831</c:f>
              <c:strCache>
                <c:ptCount val="1"/>
                <c:pt idx="0">
                  <c:v>Prozent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Anteil anrechenbare Erneuerbare Elektrizitätserzeugung 2018</a:t>
            </a:r>
          </a:p>
        </c:rich>
      </c:tx>
      <c:layout>
        <c:manualLayout>
          <c:xMode val="edge"/>
          <c:yMode val="edge"/>
          <c:x val="6.7928472222222216E-2"/>
          <c:y val="3.2425925925925951E-3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63575087489063864"/>
          <c:h val="0.64426545575002159"/>
        </c:manualLayout>
      </c:layout>
      <c:lineChart>
        <c:grouping val="standard"/>
        <c:varyColors val="0"/>
        <c:ser>
          <c:idx val="3"/>
          <c:order val="0"/>
          <c:tx>
            <c:strRef>
              <c:f>Plots!$M$575</c:f>
              <c:strCache>
                <c:ptCount val="1"/>
                <c:pt idx="0">
                  <c:v>Bgd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Plots!$L$860:$L$873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Plots!$M$860:$M$873</c:f>
              <c:numCache>
                <c:formatCode>0%</c:formatCode>
                <c:ptCount val="14"/>
                <c:pt idx="0">
                  <c:v>0.49835199791004597</c:v>
                </c:pt>
                <c:pt idx="1">
                  <c:v>0.58208807154711339</c:v>
                </c:pt>
                <c:pt idx="2">
                  <c:v>0.63775175351140334</c:v>
                </c:pt>
                <c:pt idx="3">
                  <c:v>0.62265036925455031</c:v>
                </c:pt>
                <c:pt idx="4">
                  <c:v>0.62149529632438283</c:v>
                </c:pt>
                <c:pt idx="5">
                  <c:v>0.60921114715017644</c:v>
                </c:pt>
                <c:pt idx="6">
                  <c:v>0.61029295395200511</c:v>
                </c:pt>
                <c:pt idx="7">
                  <c:v>0.72638293130734188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6-47EF-891B-3D40C324D97F}"/>
            </c:ext>
          </c:extLst>
        </c:ser>
        <c:ser>
          <c:idx val="4"/>
          <c:order val="1"/>
          <c:tx>
            <c:strRef>
              <c:f>Plots!$N$575</c:f>
              <c:strCache>
                <c:ptCount val="1"/>
                <c:pt idx="0">
                  <c:v>Ktn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Plots!$L$860:$L$873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Plots!$N$860:$N$873</c:f>
              <c:numCache>
                <c:formatCode>0%</c:formatCode>
                <c:ptCount val="14"/>
                <c:pt idx="0">
                  <c:v>0.93567080820570592</c:v>
                </c:pt>
                <c:pt idx="1">
                  <c:v>0.92641735284272364</c:v>
                </c:pt>
                <c:pt idx="2">
                  <c:v>0.91659065287966246</c:v>
                </c:pt>
                <c:pt idx="3">
                  <c:v>0.92063230658178963</c:v>
                </c:pt>
                <c:pt idx="4">
                  <c:v>1</c:v>
                </c:pt>
                <c:pt idx="5">
                  <c:v>0.96128592464749341</c:v>
                </c:pt>
                <c:pt idx="6">
                  <c:v>0.98154771815710662</c:v>
                </c:pt>
                <c:pt idx="7">
                  <c:v>0.97483790935866432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6-47EF-891B-3D40C324D97F}"/>
            </c:ext>
          </c:extLst>
        </c:ser>
        <c:ser>
          <c:idx val="5"/>
          <c:order val="2"/>
          <c:tx>
            <c:strRef>
              <c:f>Plots!$O$575</c:f>
              <c:strCache>
                <c:ptCount val="1"/>
                <c:pt idx="0">
                  <c:v>Noe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Plots!$L$860:$L$873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Plots!$O$860:$O$873</c:f>
              <c:numCache>
                <c:formatCode>0%</c:formatCode>
                <c:ptCount val="14"/>
                <c:pt idx="0">
                  <c:v>0.67838809233725017</c:v>
                </c:pt>
                <c:pt idx="1">
                  <c:v>0.6996144175314748</c:v>
                </c:pt>
                <c:pt idx="2">
                  <c:v>0.73027657291124159</c:v>
                </c:pt>
                <c:pt idx="3">
                  <c:v>0.72292757881845682</c:v>
                </c:pt>
                <c:pt idx="4">
                  <c:v>0.74998518219593224</c:v>
                </c:pt>
                <c:pt idx="5">
                  <c:v>0.71326492177204848</c:v>
                </c:pt>
                <c:pt idx="6">
                  <c:v>0.72160421275359232</c:v>
                </c:pt>
                <c:pt idx="7">
                  <c:v>0.72170584561700257</c:v>
                </c:pt>
                <c:pt idx="8">
                  <c:v>0.72669113858243783</c:v>
                </c:pt>
                <c:pt idx="9">
                  <c:v>0.76187449409245056</c:v>
                </c:pt>
                <c:pt idx="10">
                  <c:v>0.81211980037723652</c:v>
                </c:pt>
                <c:pt idx="11">
                  <c:v>0.84863895395466526</c:v>
                </c:pt>
                <c:pt idx="12">
                  <c:v>0.8536611390193547</c:v>
                </c:pt>
                <c:pt idx="13">
                  <c:v>0.87166705487727902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6-47EF-891B-3D40C324D97F}"/>
            </c:ext>
          </c:extLst>
        </c:ser>
        <c:ser>
          <c:idx val="6"/>
          <c:order val="3"/>
          <c:tx>
            <c:strRef>
              <c:f>Plots!$P$575</c:f>
              <c:strCache>
                <c:ptCount val="1"/>
                <c:pt idx="0">
                  <c:v>Ooe</c:v>
                </c:pt>
              </c:strCache>
            </c:strRef>
          </c:tx>
          <c:spPr>
            <a:ln w="12700" cap="rnd">
              <a:solidFill>
                <a:srgbClr val="BF8F00"/>
              </a:solidFill>
              <a:round/>
            </a:ln>
            <a:effectLst/>
          </c:spPr>
          <c:marker>
            <c:symbol val="none"/>
          </c:marker>
          <c:cat>
            <c:numRef>
              <c:f>Plots!$L$860:$L$873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Plots!$P$860:$P$873</c:f>
              <c:numCache>
                <c:formatCode>0%</c:formatCode>
                <c:ptCount val="14"/>
                <c:pt idx="0">
                  <c:v>0.73956066763619155</c:v>
                </c:pt>
                <c:pt idx="1">
                  <c:v>0.75049425289455041</c:v>
                </c:pt>
                <c:pt idx="2">
                  <c:v>0.73770646280076979</c:v>
                </c:pt>
                <c:pt idx="3">
                  <c:v>0.74462997669991493</c:v>
                </c:pt>
                <c:pt idx="4">
                  <c:v>0.78863122328847446</c:v>
                </c:pt>
                <c:pt idx="5">
                  <c:v>0.74062954394016378</c:v>
                </c:pt>
                <c:pt idx="6">
                  <c:v>0.73039406407100849</c:v>
                </c:pt>
                <c:pt idx="7">
                  <c:v>0.71577301711313446</c:v>
                </c:pt>
                <c:pt idx="8">
                  <c:v>0.71104638534681375</c:v>
                </c:pt>
                <c:pt idx="9">
                  <c:v>0.71292887265813076</c:v>
                </c:pt>
                <c:pt idx="10">
                  <c:v>0.68468732003992583</c:v>
                </c:pt>
                <c:pt idx="11">
                  <c:v>0.65872526483297633</c:v>
                </c:pt>
                <c:pt idx="12">
                  <c:v>0.65597755239601607</c:v>
                </c:pt>
                <c:pt idx="13">
                  <c:v>0.66394561535929053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6-47EF-891B-3D40C324D97F}"/>
            </c:ext>
          </c:extLst>
        </c:ser>
        <c:ser>
          <c:idx val="7"/>
          <c:order val="4"/>
          <c:tx>
            <c:strRef>
              <c:f>Plots!$Q$575</c:f>
              <c:strCache>
                <c:ptCount val="1"/>
                <c:pt idx="0">
                  <c:v>Sbg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Plots!$L$860:$L$873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Plots!$Q$860:$Q$873</c:f>
              <c:numCache>
                <c:formatCode>0%</c:formatCode>
                <c:ptCount val="14"/>
                <c:pt idx="0">
                  <c:v>0.8684434489325642</c:v>
                </c:pt>
                <c:pt idx="1">
                  <c:v>0.86958944933900073</c:v>
                </c:pt>
                <c:pt idx="2">
                  <c:v>0.88783325903790977</c:v>
                </c:pt>
                <c:pt idx="3">
                  <c:v>0.85853135178648965</c:v>
                </c:pt>
                <c:pt idx="4">
                  <c:v>0.92409228798625509</c:v>
                </c:pt>
                <c:pt idx="5">
                  <c:v>0.99528592407876471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6-47EF-891B-3D40C324D97F}"/>
            </c:ext>
          </c:extLst>
        </c:ser>
        <c:ser>
          <c:idx val="8"/>
          <c:order val="5"/>
          <c:tx>
            <c:strRef>
              <c:f>Plots!$R$575</c:f>
              <c:strCache>
                <c:ptCount val="1"/>
                <c:pt idx="0">
                  <c:v>Stk</c:v>
                </c:pt>
              </c:strCache>
            </c:strRef>
          </c:tx>
          <c:spPr>
            <a:ln w="12700" cap="rnd">
              <a:solidFill>
                <a:srgbClr val="548235"/>
              </a:solidFill>
              <a:round/>
            </a:ln>
            <a:effectLst/>
          </c:spPr>
          <c:marker>
            <c:symbol val="none"/>
          </c:marker>
          <c:cat>
            <c:numRef>
              <c:f>Plots!$L$860:$L$873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Plots!$R$860:$R$873</c:f>
              <c:numCache>
                <c:formatCode>0%</c:formatCode>
                <c:ptCount val="14"/>
                <c:pt idx="0">
                  <c:v>0.37543205500865984</c:v>
                </c:pt>
                <c:pt idx="1">
                  <c:v>0.37689222267257089</c:v>
                </c:pt>
                <c:pt idx="2">
                  <c:v>0.39056802196613538</c:v>
                </c:pt>
                <c:pt idx="3">
                  <c:v>0.39029235105904919</c:v>
                </c:pt>
                <c:pt idx="4">
                  <c:v>0.41600608796039668</c:v>
                </c:pt>
                <c:pt idx="5">
                  <c:v>0.39513504657604942</c:v>
                </c:pt>
                <c:pt idx="6">
                  <c:v>0.39532529820998935</c:v>
                </c:pt>
                <c:pt idx="7">
                  <c:v>0.41392575122994535</c:v>
                </c:pt>
                <c:pt idx="8">
                  <c:v>0.43617573319196512</c:v>
                </c:pt>
                <c:pt idx="9">
                  <c:v>0.44819372356058684</c:v>
                </c:pt>
                <c:pt idx="10">
                  <c:v>0.44748360301224011</c:v>
                </c:pt>
                <c:pt idx="11">
                  <c:v>0.47841763297473672</c:v>
                </c:pt>
                <c:pt idx="12">
                  <c:v>0.48064315282083175</c:v>
                </c:pt>
                <c:pt idx="13">
                  <c:v>0.49324912485454198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96-47EF-891B-3D40C324D97F}"/>
            </c:ext>
          </c:extLst>
        </c:ser>
        <c:ser>
          <c:idx val="9"/>
          <c:order val="6"/>
          <c:tx>
            <c:strRef>
              <c:f>Plots!$S$575</c:f>
              <c:strCache>
                <c:ptCount val="1"/>
                <c:pt idx="0">
                  <c:v>Tir</c:v>
                </c:pt>
              </c:strCache>
            </c:strRef>
          </c:tx>
          <c:spPr>
            <a:ln w="12700" cap="rnd">
              <a:solidFill>
                <a:srgbClr val="1F4C78"/>
              </a:solidFill>
              <a:round/>
            </a:ln>
            <a:effectLst/>
          </c:spPr>
          <c:marker>
            <c:symbol val="none"/>
          </c:marker>
          <c:cat>
            <c:numRef>
              <c:f>Plots!$L$860:$L$873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Plots!$S$860:$S$873</c:f>
              <c:numCache>
                <c:formatCode>0%</c:formatCode>
                <c:ptCount val="14"/>
                <c:pt idx="0">
                  <c:v>0.92461354207694946</c:v>
                </c:pt>
                <c:pt idx="1">
                  <c:v>0.92711246254518842</c:v>
                </c:pt>
                <c:pt idx="2">
                  <c:v>1</c:v>
                </c:pt>
                <c:pt idx="3">
                  <c:v>0.98933233405572063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6-47EF-891B-3D40C324D97F}"/>
            </c:ext>
          </c:extLst>
        </c:ser>
        <c:ser>
          <c:idx val="0"/>
          <c:order val="7"/>
          <c:tx>
            <c:strRef>
              <c:f>Plots!$T$575</c:f>
              <c:strCache>
                <c:ptCount val="1"/>
                <c:pt idx="0">
                  <c:v>Vbg</c:v>
                </c:pt>
              </c:strCache>
            </c:strRef>
          </c:tx>
          <c:spPr>
            <a:ln w="12700" cap="rnd">
              <a:solidFill>
                <a:srgbClr val="7B7B7B"/>
              </a:solidFill>
              <a:round/>
            </a:ln>
            <a:effectLst/>
          </c:spPr>
          <c:marker>
            <c:symbol val="none"/>
          </c:marker>
          <c:cat>
            <c:numRef>
              <c:f>Plots!$L$860:$L$873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Plots!$T$860:$T$873</c:f>
              <c:numCache>
                <c:formatCode>0%</c:formatCode>
                <c:ptCount val="14"/>
                <c:pt idx="0">
                  <c:v>0.89843836352705364</c:v>
                </c:pt>
                <c:pt idx="1">
                  <c:v>0.88341264933962615</c:v>
                </c:pt>
                <c:pt idx="2">
                  <c:v>0.8938627393621319</c:v>
                </c:pt>
                <c:pt idx="3">
                  <c:v>0.95110074259677013</c:v>
                </c:pt>
                <c:pt idx="4">
                  <c:v>0.87603101965237207</c:v>
                </c:pt>
                <c:pt idx="5">
                  <c:v>0.79325720745077388</c:v>
                </c:pt>
                <c:pt idx="6">
                  <c:v>0.78334587645150766</c:v>
                </c:pt>
                <c:pt idx="7">
                  <c:v>0.77778077823536518</c:v>
                </c:pt>
                <c:pt idx="8">
                  <c:v>0.80213605054948345</c:v>
                </c:pt>
                <c:pt idx="9">
                  <c:v>0.82926853249580612</c:v>
                </c:pt>
                <c:pt idx="10">
                  <c:v>0.9006397422058523</c:v>
                </c:pt>
                <c:pt idx="11">
                  <c:v>0.85902342507274143</c:v>
                </c:pt>
                <c:pt idx="12">
                  <c:v>0.81274233140187824</c:v>
                </c:pt>
                <c:pt idx="13">
                  <c:v>0.83833219767870359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96-47EF-891B-3D40C324D97F}"/>
            </c:ext>
          </c:extLst>
        </c:ser>
        <c:ser>
          <c:idx val="1"/>
          <c:order val="8"/>
          <c:tx>
            <c:strRef>
              <c:f>Plots!$U$575</c:f>
              <c:strCache>
                <c:ptCount val="1"/>
                <c:pt idx="0">
                  <c:v>Wie</c:v>
                </c:pt>
              </c:strCache>
            </c:strRef>
          </c:tx>
          <c:spPr>
            <a:ln w="12700" cap="rnd">
              <a:solidFill>
                <a:srgbClr val="90B76B"/>
              </a:solidFill>
              <a:round/>
            </a:ln>
            <a:effectLst/>
          </c:spPr>
          <c:marker>
            <c:symbol val="none"/>
          </c:marker>
          <c:cat>
            <c:numRef>
              <c:f>Plots!$L$860:$L$873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Plots!$U$860:$U$873</c:f>
              <c:numCache>
                <c:formatCode>0%</c:formatCode>
                <c:ptCount val="14"/>
                <c:pt idx="0">
                  <c:v>0.12238023588031356</c:v>
                </c:pt>
                <c:pt idx="1">
                  <c:v>0.1301321397940656</c:v>
                </c:pt>
                <c:pt idx="2">
                  <c:v>0.13872852320843651</c:v>
                </c:pt>
                <c:pt idx="3">
                  <c:v>0.13594310249822161</c:v>
                </c:pt>
                <c:pt idx="4">
                  <c:v>0.13545329581131987</c:v>
                </c:pt>
                <c:pt idx="5">
                  <c:v>0.13770813805332585</c:v>
                </c:pt>
                <c:pt idx="6">
                  <c:v>0.14055138064154771</c:v>
                </c:pt>
                <c:pt idx="7">
                  <c:v>0.1448414718745574</c:v>
                </c:pt>
                <c:pt idx="8">
                  <c:v>0.14598004499078981</c:v>
                </c:pt>
                <c:pt idx="9">
                  <c:v>0.14259737633931499</c:v>
                </c:pt>
                <c:pt idx="10">
                  <c:v>0.14595428934064872</c:v>
                </c:pt>
                <c:pt idx="11">
                  <c:v>0.14707311837933187</c:v>
                </c:pt>
                <c:pt idx="12">
                  <c:v>0.14789054298484722</c:v>
                </c:pt>
                <c:pt idx="13">
                  <c:v>0.14555586478102342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96-47EF-891B-3D40C324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Plots!$Q$853</c:f>
              <c:strCache>
                <c:ptCount val="1"/>
                <c:pt idx="0">
                  <c:v>Prozent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11942257217849"/>
          <c:y val="0.16763938558949404"/>
          <c:w val="0.16193985126859142"/>
          <c:h val="0.64418056127770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Anteil anrechenbare Erneuerbare Fernwärmeerzeugung 2018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Plots!$M$575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Plots!$L$895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Plots!$M$895</c:f>
              <c:numCache>
                <c:formatCode>0%</c:formatCode>
                <c:ptCount val="1"/>
                <c:pt idx="0">
                  <c:v>0.99950020591628363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7-435A-B0C8-C4DD68C6E012}"/>
            </c:ext>
          </c:extLst>
        </c:ser>
        <c:ser>
          <c:idx val="2"/>
          <c:order val="1"/>
          <c:tx>
            <c:strRef>
              <c:f>Plots!$N$575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Plots!$L$895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Plots!$N$895</c:f>
              <c:numCache>
                <c:formatCode>0%</c:formatCode>
                <c:ptCount val="1"/>
                <c:pt idx="0">
                  <c:v>0.86885738697592085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7-435A-B0C8-C4DD68C6E012}"/>
            </c:ext>
          </c:extLst>
        </c:ser>
        <c:ser>
          <c:idx val="3"/>
          <c:order val="2"/>
          <c:tx>
            <c:strRef>
              <c:f>Plots!$O$575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Plots!$L$895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Plots!$O$895</c:f>
              <c:numCache>
                <c:formatCode>0%</c:formatCode>
                <c:ptCount val="1"/>
                <c:pt idx="0">
                  <c:v>0.71298498864306581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7-435A-B0C8-C4DD68C6E012}"/>
            </c:ext>
          </c:extLst>
        </c:ser>
        <c:ser>
          <c:idx val="4"/>
          <c:order val="3"/>
          <c:tx>
            <c:strRef>
              <c:f>Plots!$P$575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Plots!$L$895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Plots!$P$895</c:f>
              <c:numCache>
                <c:formatCode>0%</c:formatCode>
                <c:ptCount val="1"/>
                <c:pt idx="0">
                  <c:v>0.40908720751810368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7-435A-B0C8-C4DD68C6E012}"/>
            </c:ext>
          </c:extLst>
        </c:ser>
        <c:ser>
          <c:idx val="5"/>
          <c:order val="4"/>
          <c:tx>
            <c:strRef>
              <c:f>Plots!$Q$575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Plots!$L$895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Plots!$Q$895</c:f>
              <c:numCache>
                <c:formatCode>0%</c:formatCode>
                <c:ptCount val="1"/>
                <c:pt idx="0">
                  <c:v>0.57879041639180262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7-435A-B0C8-C4DD68C6E012}"/>
            </c:ext>
          </c:extLst>
        </c:ser>
        <c:ser>
          <c:idx val="6"/>
          <c:order val="5"/>
          <c:tx>
            <c:strRef>
              <c:f>Plots!$R$575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Plots!$L$895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Plots!$R$895</c:f>
              <c:numCache>
                <c:formatCode>0%</c:formatCode>
                <c:ptCount val="1"/>
                <c:pt idx="0">
                  <c:v>0.49160323258746719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F7-435A-B0C8-C4DD68C6E012}"/>
            </c:ext>
          </c:extLst>
        </c:ser>
        <c:ser>
          <c:idx val="7"/>
          <c:order val="6"/>
          <c:tx>
            <c:strRef>
              <c:f>Plots!$S$575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Plots!$L$895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Plots!$S$895</c:f>
              <c:numCache>
                <c:formatCode>0%</c:formatCode>
                <c:ptCount val="1"/>
                <c:pt idx="0">
                  <c:v>0.74557828262951931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F7-435A-B0C8-C4DD68C6E012}"/>
            </c:ext>
          </c:extLst>
        </c:ser>
        <c:ser>
          <c:idx val="8"/>
          <c:order val="7"/>
          <c:tx>
            <c:strRef>
              <c:f>Plots!$T$575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Plots!$L$895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Plots!$T$895</c:f>
              <c:numCache>
                <c:formatCode>0%</c:formatCode>
                <c:ptCount val="1"/>
                <c:pt idx="0">
                  <c:v>0.94257729568592619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F7-435A-B0C8-C4DD68C6E012}"/>
            </c:ext>
          </c:extLst>
        </c:ser>
        <c:ser>
          <c:idx val="9"/>
          <c:order val="8"/>
          <c:tx>
            <c:strRef>
              <c:f>Plots!$U$575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Plots!$L$895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Plots!$U$895</c:f>
              <c:numCache>
                <c:formatCode>0%</c:formatCode>
                <c:ptCount val="1"/>
                <c:pt idx="0">
                  <c:v>0.1394060526490557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F7-435A-B0C8-C4DD68C6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Plots!$O$875</c:f>
              <c:strCache>
                <c:ptCount val="1"/>
                <c:pt idx="0">
                  <c:v>Prozent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Anteil anrechenbare Erneuerbare Fernwärmeerzeugung 2005-2018</a:t>
            </a:r>
          </a:p>
        </c:rich>
      </c:tx>
      <c:layout>
        <c:manualLayout>
          <c:xMode val="edge"/>
          <c:yMode val="edge"/>
          <c:x val="6.7928472222222216E-2"/>
          <c:y val="3.2425925925925951E-3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63575087489063864"/>
          <c:h val="0.64426545575002159"/>
        </c:manualLayout>
      </c:layout>
      <c:lineChart>
        <c:grouping val="standard"/>
        <c:varyColors val="0"/>
        <c:ser>
          <c:idx val="3"/>
          <c:order val="0"/>
          <c:tx>
            <c:strRef>
              <c:f>Plots!$M$575</c:f>
              <c:strCache>
                <c:ptCount val="1"/>
                <c:pt idx="0">
                  <c:v>Bgd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Plots!$L$904:$L$917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Plots!$M$904:$M$917</c:f>
              <c:numCache>
                <c:formatCode>0%</c:formatCode>
                <c:ptCount val="14"/>
                <c:pt idx="0">
                  <c:v>0.8302215493672348</c:v>
                </c:pt>
                <c:pt idx="1">
                  <c:v>0.90527582091591252</c:v>
                </c:pt>
                <c:pt idx="2">
                  <c:v>0.92886921072089856</c:v>
                </c:pt>
                <c:pt idx="3">
                  <c:v>0.94320121246810429</c:v>
                </c:pt>
                <c:pt idx="4">
                  <c:v>0.96391119234344813</c:v>
                </c:pt>
                <c:pt idx="5">
                  <c:v>0.96371400479542302</c:v>
                </c:pt>
                <c:pt idx="6">
                  <c:v>0.97603249343145393</c:v>
                </c:pt>
                <c:pt idx="7">
                  <c:v>0.98134167057353772</c:v>
                </c:pt>
                <c:pt idx="8">
                  <c:v>0.99067540815943789</c:v>
                </c:pt>
                <c:pt idx="9">
                  <c:v>0.9915390621037532</c:v>
                </c:pt>
                <c:pt idx="10">
                  <c:v>0.99122696242816732</c:v>
                </c:pt>
                <c:pt idx="11">
                  <c:v>0.98994529187647518</c:v>
                </c:pt>
                <c:pt idx="12">
                  <c:v>0.99141388494110605</c:v>
                </c:pt>
                <c:pt idx="13">
                  <c:v>0.99950020591628363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6-47EF-891B-3D40C324D97F}"/>
            </c:ext>
          </c:extLst>
        </c:ser>
        <c:ser>
          <c:idx val="4"/>
          <c:order val="1"/>
          <c:tx>
            <c:strRef>
              <c:f>Plots!$N$575</c:f>
              <c:strCache>
                <c:ptCount val="1"/>
                <c:pt idx="0">
                  <c:v>Ktn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Plots!$L$904:$L$917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Plots!$N$904:$N$917</c:f>
              <c:numCache>
                <c:formatCode>0%</c:formatCode>
                <c:ptCount val="14"/>
                <c:pt idx="0">
                  <c:v>0.37289233144377398</c:v>
                </c:pt>
                <c:pt idx="1">
                  <c:v>0.40395868927469469</c:v>
                </c:pt>
                <c:pt idx="2">
                  <c:v>0.50839065711598486</c:v>
                </c:pt>
                <c:pt idx="3">
                  <c:v>0.5985684086608366</c:v>
                </c:pt>
                <c:pt idx="4">
                  <c:v>0.62183047430230887</c:v>
                </c:pt>
                <c:pt idx="5">
                  <c:v>0.66687252505500338</c:v>
                </c:pt>
                <c:pt idx="6">
                  <c:v>0.67378854087796158</c:v>
                </c:pt>
                <c:pt idx="7">
                  <c:v>0.66154029141882986</c:v>
                </c:pt>
                <c:pt idx="8">
                  <c:v>0.63871221177793125</c:v>
                </c:pt>
                <c:pt idx="9">
                  <c:v>0.65484973751438713</c:v>
                </c:pt>
                <c:pt idx="10">
                  <c:v>0.66787147999953356</c:v>
                </c:pt>
                <c:pt idx="11">
                  <c:v>0.66830099953523647</c:v>
                </c:pt>
                <c:pt idx="12">
                  <c:v>0.77613791723096726</c:v>
                </c:pt>
                <c:pt idx="13">
                  <c:v>0.86885738697592085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6-47EF-891B-3D40C324D97F}"/>
            </c:ext>
          </c:extLst>
        </c:ser>
        <c:ser>
          <c:idx val="5"/>
          <c:order val="2"/>
          <c:tx>
            <c:strRef>
              <c:f>Plots!$O$575</c:f>
              <c:strCache>
                <c:ptCount val="1"/>
                <c:pt idx="0">
                  <c:v>Noe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Plots!$L$904:$L$917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Plots!$O$904:$O$917</c:f>
              <c:numCache>
                <c:formatCode>0%</c:formatCode>
                <c:ptCount val="14"/>
                <c:pt idx="0">
                  <c:v>0.21982369274063249</c:v>
                </c:pt>
                <c:pt idx="1">
                  <c:v>0.33363156466037336</c:v>
                </c:pt>
                <c:pt idx="2">
                  <c:v>0.45229446971857862</c:v>
                </c:pt>
                <c:pt idx="3">
                  <c:v>0.53120843494833581</c:v>
                </c:pt>
                <c:pt idx="4">
                  <c:v>0.58090317232151711</c:v>
                </c:pt>
                <c:pt idx="5">
                  <c:v>0.60583031427480893</c:v>
                </c:pt>
                <c:pt idx="6">
                  <c:v>0.63205374960025218</c:v>
                </c:pt>
                <c:pt idx="7">
                  <c:v>0.68097418225533701</c:v>
                </c:pt>
                <c:pt idx="8">
                  <c:v>0.67262825617913902</c:v>
                </c:pt>
                <c:pt idx="9">
                  <c:v>0.61712098763492163</c:v>
                </c:pt>
                <c:pt idx="10">
                  <c:v>0.66704948495179051</c:v>
                </c:pt>
                <c:pt idx="11">
                  <c:v>0.65502499254654289</c:v>
                </c:pt>
                <c:pt idx="12">
                  <c:v>0.65526055306488284</c:v>
                </c:pt>
                <c:pt idx="13">
                  <c:v>0.71298498864306581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6-47EF-891B-3D40C324D97F}"/>
            </c:ext>
          </c:extLst>
        </c:ser>
        <c:ser>
          <c:idx val="6"/>
          <c:order val="3"/>
          <c:tx>
            <c:strRef>
              <c:f>Plots!$P$575</c:f>
              <c:strCache>
                <c:ptCount val="1"/>
                <c:pt idx="0">
                  <c:v>Ooe</c:v>
                </c:pt>
              </c:strCache>
            </c:strRef>
          </c:tx>
          <c:spPr>
            <a:ln w="12700" cap="rnd">
              <a:solidFill>
                <a:srgbClr val="BF8F00"/>
              </a:solidFill>
              <a:round/>
            </a:ln>
            <a:effectLst/>
          </c:spPr>
          <c:marker>
            <c:symbol val="none"/>
          </c:marker>
          <c:cat>
            <c:numRef>
              <c:f>Plots!$L$904:$L$917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Plots!$P$904:$P$917</c:f>
              <c:numCache>
                <c:formatCode>0%</c:formatCode>
                <c:ptCount val="14"/>
                <c:pt idx="0">
                  <c:v>0.18620116885050755</c:v>
                </c:pt>
                <c:pt idx="1">
                  <c:v>0.28904063598746171</c:v>
                </c:pt>
                <c:pt idx="2">
                  <c:v>0.29901713145862829</c:v>
                </c:pt>
                <c:pt idx="3">
                  <c:v>0.34663206690602238</c:v>
                </c:pt>
                <c:pt idx="4">
                  <c:v>0.3813870988962027</c:v>
                </c:pt>
                <c:pt idx="5">
                  <c:v>0.4113939002952961</c:v>
                </c:pt>
                <c:pt idx="6">
                  <c:v>0.42714924485072076</c:v>
                </c:pt>
                <c:pt idx="7">
                  <c:v>0.40557772909833822</c:v>
                </c:pt>
                <c:pt idx="8">
                  <c:v>0.40036193562665612</c:v>
                </c:pt>
                <c:pt idx="9">
                  <c:v>0.46706960554225035</c:v>
                </c:pt>
                <c:pt idx="10">
                  <c:v>0.44514084012513672</c:v>
                </c:pt>
                <c:pt idx="11">
                  <c:v>0.42573037458297863</c:v>
                </c:pt>
                <c:pt idx="12">
                  <c:v>0.4017427773460861</c:v>
                </c:pt>
                <c:pt idx="13">
                  <c:v>0.40908720751810368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6-47EF-891B-3D40C324D97F}"/>
            </c:ext>
          </c:extLst>
        </c:ser>
        <c:ser>
          <c:idx val="7"/>
          <c:order val="4"/>
          <c:tx>
            <c:strRef>
              <c:f>Plots!$Q$575</c:f>
              <c:strCache>
                <c:ptCount val="1"/>
                <c:pt idx="0">
                  <c:v>Sbg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Plots!$L$904:$L$917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Plots!$Q$904:$Q$917</c:f>
              <c:numCache>
                <c:formatCode>0%</c:formatCode>
                <c:ptCount val="14"/>
                <c:pt idx="0">
                  <c:v>0.36980729572858828</c:v>
                </c:pt>
                <c:pt idx="1">
                  <c:v>0.38968242617263171</c:v>
                </c:pt>
                <c:pt idx="2">
                  <c:v>0.40502425822159654</c:v>
                </c:pt>
                <c:pt idx="3">
                  <c:v>0.44469012130221519</c:v>
                </c:pt>
                <c:pt idx="4">
                  <c:v>0.44381347624034229</c:v>
                </c:pt>
                <c:pt idx="5">
                  <c:v>0.48266561305254574</c:v>
                </c:pt>
                <c:pt idx="6">
                  <c:v>0.48694507646666091</c:v>
                </c:pt>
                <c:pt idx="7">
                  <c:v>0.54351742356280808</c:v>
                </c:pt>
                <c:pt idx="8">
                  <c:v>0.5598558913281142</c:v>
                </c:pt>
                <c:pt idx="9">
                  <c:v>0.62908220543834892</c:v>
                </c:pt>
                <c:pt idx="10">
                  <c:v>0.6098346983442442</c:v>
                </c:pt>
                <c:pt idx="11">
                  <c:v>0.58108733601243234</c:v>
                </c:pt>
                <c:pt idx="12">
                  <c:v>0.58162026232017328</c:v>
                </c:pt>
                <c:pt idx="13">
                  <c:v>0.57879041639180262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6-47EF-891B-3D40C324D97F}"/>
            </c:ext>
          </c:extLst>
        </c:ser>
        <c:ser>
          <c:idx val="8"/>
          <c:order val="5"/>
          <c:tx>
            <c:strRef>
              <c:f>Plots!$R$575</c:f>
              <c:strCache>
                <c:ptCount val="1"/>
                <c:pt idx="0">
                  <c:v>Stk</c:v>
                </c:pt>
              </c:strCache>
            </c:strRef>
          </c:tx>
          <c:spPr>
            <a:ln w="12700" cap="rnd">
              <a:solidFill>
                <a:srgbClr val="548235"/>
              </a:solidFill>
              <a:round/>
            </a:ln>
            <a:effectLst/>
          </c:spPr>
          <c:marker>
            <c:symbol val="none"/>
          </c:marker>
          <c:cat>
            <c:numRef>
              <c:f>Plots!$L$904:$L$917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Plots!$R$904:$R$917</c:f>
              <c:numCache>
                <c:formatCode>0%</c:formatCode>
                <c:ptCount val="14"/>
                <c:pt idx="0">
                  <c:v>0.26487062382521009</c:v>
                </c:pt>
                <c:pt idx="1">
                  <c:v>0.29465935498899176</c:v>
                </c:pt>
                <c:pt idx="2">
                  <c:v>0.33268444637288014</c:v>
                </c:pt>
                <c:pt idx="3">
                  <c:v>0.36365494925454889</c:v>
                </c:pt>
                <c:pt idx="4">
                  <c:v>0.38350243079303814</c:v>
                </c:pt>
                <c:pt idx="5">
                  <c:v>0.44018154669733572</c:v>
                </c:pt>
                <c:pt idx="6">
                  <c:v>0.45482202051999526</c:v>
                </c:pt>
                <c:pt idx="7">
                  <c:v>0.4495223816484154</c:v>
                </c:pt>
                <c:pt idx="8">
                  <c:v>0.43425269831437457</c:v>
                </c:pt>
                <c:pt idx="9">
                  <c:v>0.46476213502794961</c:v>
                </c:pt>
                <c:pt idx="10">
                  <c:v>0.46940530792769009</c:v>
                </c:pt>
                <c:pt idx="11">
                  <c:v>0.47431503757782395</c:v>
                </c:pt>
                <c:pt idx="12">
                  <c:v>0.47436628941375519</c:v>
                </c:pt>
                <c:pt idx="13">
                  <c:v>0.49160323258746719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96-47EF-891B-3D40C324D97F}"/>
            </c:ext>
          </c:extLst>
        </c:ser>
        <c:ser>
          <c:idx val="9"/>
          <c:order val="6"/>
          <c:tx>
            <c:strRef>
              <c:f>Plots!$S$575</c:f>
              <c:strCache>
                <c:ptCount val="1"/>
                <c:pt idx="0">
                  <c:v>Tir</c:v>
                </c:pt>
              </c:strCache>
            </c:strRef>
          </c:tx>
          <c:spPr>
            <a:ln w="12700" cap="rnd">
              <a:solidFill>
                <a:srgbClr val="1F4C78"/>
              </a:solidFill>
              <a:round/>
            </a:ln>
            <a:effectLst/>
          </c:spPr>
          <c:marker>
            <c:symbol val="none"/>
          </c:marker>
          <c:cat>
            <c:numRef>
              <c:f>Plots!$L$904:$L$917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Plots!$S$904:$S$917</c:f>
              <c:numCache>
                <c:formatCode>0%</c:formatCode>
                <c:ptCount val="14"/>
                <c:pt idx="0">
                  <c:v>0.79172052797106529</c:v>
                </c:pt>
                <c:pt idx="1">
                  <c:v>0.84354928105581528</c:v>
                </c:pt>
                <c:pt idx="2">
                  <c:v>0.81910201341739952</c:v>
                </c:pt>
                <c:pt idx="3">
                  <c:v>0.82002463713759366</c:v>
                </c:pt>
                <c:pt idx="4">
                  <c:v>0.81491270441781238</c:v>
                </c:pt>
                <c:pt idx="5">
                  <c:v>0.84752040151006125</c:v>
                </c:pt>
                <c:pt idx="6">
                  <c:v>0.85245175461979705</c:v>
                </c:pt>
                <c:pt idx="7">
                  <c:v>0.80583207514760369</c:v>
                </c:pt>
                <c:pt idx="8">
                  <c:v>0.81323496210252066</c:v>
                </c:pt>
                <c:pt idx="9">
                  <c:v>0.81421072019466323</c:v>
                </c:pt>
                <c:pt idx="10">
                  <c:v>0.80958903368249446</c:v>
                </c:pt>
                <c:pt idx="11">
                  <c:v>0.80516387818727297</c:v>
                </c:pt>
                <c:pt idx="12">
                  <c:v>0.80833640609825674</c:v>
                </c:pt>
                <c:pt idx="13">
                  <c:v>0.74557828262951931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6-47EF-891B-3D40C324D97F}"/>
            </c:ext>
          </c:extLst>
        </c:ser>
        <c:ser>
          <c:idx val="0"/>
          <c:order val="7"/>
          <c:tx>
            <c:strRef>
              <c:f>Plots!$T$575</c:f>
              <c:strCache>
                <c:ptCount val="1"/>
                <c:pt idx="0">
                  <c:v>Vbg</c:v>
                </c:pt>
              </c:strCache>
            </c:strRef>
          </c:tx>
          <c:spPr>
            <a:ln w="12700" cap="rnd">
              <a:solidFill>
                <a:srgbClr val="7B7B7B"/>
              </a:solidFill>
              <a:round/>
            </a:ln>
            <a:effectLst/>
          </c:spPr>
          <c:marker>
            <c:symbol val="none"/>
          </c:marker>
          <c:cat>
            <c:numRef>
              <c:f>Plots!$L$904:$L$917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Plots!$T$904:$T$917</c:f>
              <c:numCache>
                <c:formatCode>0%</c:formatCode>
                <c:ptCount val="14"/>
                <c:pt idx="0">
                  <c:v>0.9839352085537012</c:v>
                </c:pt>
                <c:pt idx="1">
                  <c:v>0.97071261853736179</c:v>
                </c:pt>
                <c:pt idx="2">
                  <c:v>0.9933389590513616</c:v>
                </c:pt>
                <c:pt idx="3">
                  <c:v>0.92674926567159666</c:v>
                </c:pt>
                <c:pt idx="4">
                  <c:v>0.93778433481819301</c:v>
                </c:pt>
                <c:pt idx="5">
                  <c:v>0.93243250303621295</c:v>
                </c:pt>
                <c:pt idx="6">
                  <c:v>0.89669559432338253</c:v>
                </c:pt>
                <c:pt idx="7">
                  <c:v>0.91792976873420717</c:v>
                </c:pt>
                <c:pt idx="8">
                  <c:v>0.90925681595481278</c:v>
                </c:pt>
                <c:pt idx="9">
                  <c:v>0.91305804339525731</c:v>
                </c:pt>
                <c:pt idx="10">
                  <c:v>0.9070093921524286</c:v>
                </c:pt>
                <c:pt idx="11">
                  <c:v>0.91915555924535064</c:v>
                </c:pt>
                <c:pt idx="12">
                  <c:v>0.92925166723038999</c:v>
                </c:pt>
                <c:pt idx="13">
                  <c:v>0.94257729568592619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96-47EF-891B-3D40C324D97F}"/>
            </c:ext>
          </c:extLst>
        </c:ser>
        <c:ser>
          <c:idx val="1"/>
          <c:order val="8"/>
          <c:tx>
            <c:strRef>
              <c:f>Plots!$U$575</c:f>
              <c:strCache>
                <c:ptCount val="1"/>
                <c:pt idx="0">
                  <c:v>Wie</c:v>
                </c:pt>
              </c:strCache>
            </c:strRef>
          </c:tx>
          <c:spPr>
            <a:ln w="12700" cap="rnd">
              <a:solidFill>
                <a:srgbClr val="90B76B"/>
              </a:solidFill>
              <a:round/>
            </a:ln>
            <a:effectLst/>
          </c:spPr>
          <c:marker>
            <c:symbol val="none"/>
          </c:marker>
          <c:cat>
            <c:numRef>
              <c:f>Plots!$L$904:$L$917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Plots!$U$904:$U$917</c:f>
              <c:numCache>
                <c:formatCode>0%</c:formatCode>
                <c:ptCount val="14"/>
                <c:pt idx="0">
                  <c:v>7.7854352493788886E-2</c:v>
                </c:pt>
                <c:pt idx="1">
                  <c:v>7.5491522358573898E-2</c:v>
                </c:pt>
                <c:pt idx="2">
                  <c:v>9.7499302758634401E-2</c:v>
                </c:pt>
                <c:pt idx="3">
                  <c:v>0.11051483269437032</c:v>
                </c:pt>
                <c:pt idx="4">
                  <c:v>0.12238094085143808</c:v>
                </c:pt>
                <c:pt idx="5">
                  <c:v>0.14140856289025808</c:v>
                </c:pt>
                <c:pt idx="6">
                  <c:v>0.15521857006196513</c:v>
                </c:pt>
                <c:pt idx="7">
                  <c:v>0.14997665736013649</c:v>
                </c:pt>
                <c:pt idx="8">
                  <c:v>0.1219942135573287</c:v>
                </c:pt>
                <c:pt idx="9">
                  <c:v>0.12317548789576067</c:v>
                </c:pt>
                <c:pt idx="10">
                  <c:v>0.13959651725580791</c:v>
                </c:pt>
                <c:pt idx="11">
                  <c:v>0.13380846258649839</c:v>
                </c:pt>
                <c:pt idx="12">
                  <c:v>0.13176665635815543</c:v>
                </c:pt>
                <c:pt idx="13">
                  <c:v>0.1394060526490557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96-47EF-891B-3D40C324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Plots!$Q$897</c:f>
              <c:strCache>
                <c:ptCount val="1"/>
                <c:pt idx="0">
                  <c:v>Prozent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11942257217849"/>
          <c:y val="0.16763938558949404"/>
          <c:w val="0.16193985126859142"/>
          <c:h val="0.64418056127770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Plots!$L$924</c:f>
          <c:strCache>
            <c:ptCount val="1"/>
            <c:pt idx="0">
              <c:v>THG AT gesamt 2017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Plots!$M$575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Plots!$L$943</c:f>
              <c:numCache>
                <c:formatCode>General</c:formatCode>
                <c:ptCount val="1"/>
                <c:pt idx="0">
                  <c:v>2017</c:v>
                </c:pt>
              </c:numCache>
            </c:numRef>
          </c:cat>
          <c:val>
            <c:numRef>
              <c:f>Plots!$M$943</c:f>
              <c:numCache>
                <c:formatCode>General</c:formatCode>
                <c:ptCount val="1"/>
                <c:pt idx="0">
                  <c:v>1.8979999999999999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7-435A-B0C8-C4DD68C6E012}"/>
            </c:ext>
          </c:extLst>
        </c:ser>
        <c:ser>
          <c:idx val="2"/>
          <c:order val="1"/>
          <c:tx>
            <c:strRef>
              <c:f>Plots!$N$575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Plots!$L$943</c:f>
              <c:numCache>
                <c:formatCode>General</c:formatCode>
                <c:ptCount val="1"/>
                <c:pt idx="0">
                  <c:v>2017</c:v>
                </c:pt>
              </c:numCache>
            </c:numRef>
          </c:cat>
          <c:val>
            <c:numRef>
              <c:f>Plots!$N$943</c:f>
              <c:numCache>
                <c:formatCode>General</c:formatCode>
                <c:ptCount val="1"/>
                <c:pt idx="0">
                  <c:v>4.7240000000000002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7-435A-B0C8-C4DD68C6E012}"/>
            </c:ext>
          </c:extLst>
        </c:ser>
        <c:ser>
          <c:idx val="3"/>
          <c:order val="2"/>
          <c:tx>
            <c:strRef>
              <c:f>Plots!$O$575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Plots!$L$943</c:f>
              <c:numCache>
                <c:formatCode>General</c:formatCode>
                <c:ptCount val="1"/>
                <c:pt idx="0">
                  <c:v>2017</c:v>
                </c:pt>
              </c:numCache>
            </c:numRef>
          </c:cat>
          <c:val>
            <c:numRef>
              <c:f>Plots!$O$943</c:f>
              <c:numCache>
                <c:formatCode>General</c:formatCode>
                <c:ptCount val="1"/>
                <c:pt idx="0">
                  <c:v>18.247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7-435A-B0C8-C4DD68C6E012}"/>
            </c:ext>
          </c:extLst>
        </c:ser>
        <c:ser>
          <c:idx val="4"/>
          <c:order val="3"/>
          <c:tx>
            <c:strRef>
              <c:f>Plots!$P$575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Plots!$L$943</c:f>
              <c:numCache>
                <c:formatCode>General</c:formatCode>
                <c:ptCount val="1"/>
                <c:pt idx="0">
                  <c:v>2017</c:v>
                </c:pt>
              </c:numCache>
            </c:numRef>
          </c:cat>
          <c:val>
            <c:numRef>
              <c:f>Plots!$P$943</c:f>
              <c:numCache>
                <c:formatCode>General</c:formatCode>
                <c:ptCount val="1"/>
                <c:pt idx="0">
                  <c:v>23.695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7-435A-B0C8-C4DD68C6E012}"/>
            </c:ext>
          </c:extLst>
        </c:ser>
        <c:ser>
          <c:idx val="5"/>
          <c:order val="4"/>
          <c:tx>
            <c:strRef>
              <c:f>Plots!$Q$575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Plots!$L$943</c:f>
              <c:numCache>
                <c:formatCode>General</c:formatCode>
                <c:ptCount val="1"/>
                <c:pt idx="0">
                  <c:v>2017</c:v>
                </c:pt>
              </c:numCache>
            </c:numRef>
          </c:cat>
          <c:val>
            <c:numRef>
              <c:f>Plots!$Q$943</c:f>
              <c:numCache>
                <c:formatCode>General</c:formatCode>
                <c:ptCount val="1"/>
                <c:pt idx="0">
                  <c:v>3.7519999999999998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7-435A-B0C8-C4DD68C6E012}"/>
            </c:ext>
          </c:extLst>
        </c:ser>
        <c:ser>
          <c:idx val="6"/>
          <c:order val="5"/>
          <c:tx>
            <c:strRef>
              <c:f>Plots!$R$575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Plots!$L$943</c:f>
              <c:numCache>
                <c:formatCode>General</c:formatCode>
                <c:ptCount val="1"/>
                <c:pt idx="0">
                  <c:v>2017</c:v>
                </c:pt>
              </c:numCache>
            </c:numRef>
          </c:cat>
          <c:val>
            <c:numRef>
              <c:f>Plots!$R$943</c:f>
              <c:numCache>
                <c:formatCode>General</c:formatCode>
                <c:ptCount val="1"/>
                <c:pt idx="0">
                  <c:v>14.145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F7-435A-B0C8-C4DD68C6E012}"/>
            </c:ext>
          </c:extLst>
        </c:ser>
        <c:ser>
          <c:idx val="7"/>
          <c:order val="6"/>
          <c:tx>
            <c:strRef>
              <c:f>Plots!$S$575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Plots!$L$943</c:f>
              <c:numCache>
                <c:formatCode>General</c:formatCode>
                <c:ptCount val="1"/>
                <c:pt idx="0">
                  <c:v>2017</c:v>
                </c:pt>
              </c:numCache>
            </c:numRef>
          </c:cat>
          <c:val>
            <c:numRef>
              <c:f>Plots!$S$943</c:f>
              <c:numCache>
                <c:formatCode>General</c:formatCode>
                <c:ptCount val="1"/>
                <c:pt idx="0">
                  <c:v>4.9219999999999997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F7-435A-B0C8-C4DD68C6E012}"/>
            </c:ext>
          </c:extLst>
        </c:ser>
        <c:ser>
          <c:idx val="8"/>
          <c:order val="7"/>
          <c:tx>
            <c:strRef>
              <c:f>Plots!$T$575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Plots!$L$943</c:f>
              <c:numCache>
                <c:formatCode>General</c:formatCode>
                <c:ptCount val="1"/>
                <c:pt idx="0">
                  <c:v>2017</c:v>
                </c:pt>
              </c:numCache>
            </c:numRef>
          </c:cat>
          <c:val>
            <c:numRef>
              <c:f>Plots!$T$943</c:f>
              <c:numCache>
                <c:formatCode>General</c:formatCode>
                <c:ptCount val="1"/>
                <c:pt idx="0">
                  <c:v>2.1139999999999999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F7-435A-B0C8-C4DD68C6E012}"/>
            </c:ext>
          </c:extLst>
        </c:ser>
        <c:ser>
          <c:idx val="9"/>
          <c:order val="8"/>
          <c:tx>
            <c:strRef>
              <c:f>Plots!$U$575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Plots!$L$943</c:f>
              <c:numCache>
                <c:formatCode>General</c:formatCode>
                <c:ptCount val="1"/>
                <c:pt idx="0">
                  <c:v>2017</c:v>
                </c:pt>
              </c:numCache>
            </c:numRef>
          </c:cat>
          <c:val>
            <c:numRef>
              <c:f>Plots!$U$943</c:f>
              <c:numCache>
                <c:formatCode>General</c:formatCode>
                <c:ptCount val="1"/>
                <c:pt idx="0">
                  <c:v>8.7650000000000006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F7-435A-B0C8-C4DD68C6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Plots!$N$924</c:f>
              <c:strCache>
                <c:ptCount val="1"/>
                <c:pt idx="0">
                  <c:v>Mio t CO²-Äquivalent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Plots!$L$945</c:f>
          <c:strCache>
            <c:ptCount val="1"/>
            <c:pt idx="0">
              <c:v>THG je BL Entwicklung 2000-2017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Plots!$M$575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noFill/>
            </a:ln>
            <a:effectLst/>
          </c:spPr>
          <c:invertIfNegative val="0"/>
          <c:cat>
            <c:numRef>
              <c:f>Plots!$L$947:$L$964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Plots!$M$947:$M$964</c:f>
              <c:numCache>
                <c:formatCode>General</c:formatCode>
                <c:ptCount val="18"/>
                <c:pt idx="0">
                  <c:v>1.8109999999999999</c:v>
                </c:pt>
                <c:pt idx="1">
                  <c:v>1.9239999999999999</c:v>
                </c:pt>
                <c:pt idx="2">
                  <c:v>2.0339999999999998</c:v>
                </c:pt>
                <c:pt idx="3">
                  <c:v>2.085</c:v>
                </c:pt>
                <c:pt idx="4">
                  <c:v>2.089</c:v>
                </c:pt>
                <c:pt idx="5">
                  <c:v>2.0680000000000001</c:v>
                </c:pt>
                <c:pt idx="6">
                  <c:v>2.0009999999999999</c:v>
                </c:pt>
                <c:pt idx="7">
                  <c:v>1.9530000000000001</c:v>
                </c:pt>
                <c:pt idx="8">
                  <c:v>1.883</c:v>
                </c:pt>
                <c:pt idx="9">
                  <c:v>1.827</c:v>
                </c:pt>
                <c:pt idx="10">
                  <c:v>1.867</c:v>
                </c:pt>
                <c:pt idx="11">
                  <c:v>1.8180000000000001</c:v>
                </c:pt>
                <c:pt idx="12">
                  <c:v>1.7789999999999999</c:v>
                </c:pt>
                <c:pt idx="13">
                  <c:v>1.8160000000000001</c:v>
                </c:pt>
                <c:pt idx="14">
                  <c:v>1.762</c:v>
                </c:pt>
                <c:pt idx="15">
                  <c:v>1.788</c:v>
                </c:pt>
                <c:pt idx="16">
                  <c:v>1.8759999999999999</c:v>
                </c:pt>
                <c:pt idx="17">
                  <c:v>1.8979999999999999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3-4468-8107-A7FC980B6B6A}"/>
            </c:ext>
          </c:extLst>
        </c:ser>
        <c:ser>
          <c:idx val="2"/>
          <c:order val="1"/>
          <c:tx>
            <c:strRef>
              <c:f>Plots!$N$575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Plots!$L$947:$L$964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Plots!$N$947:$N$964</c:f>
              <c:numCache>
                <c:formatCode>General</c:formatCode>
                <c:ptCount val="18"/>
                <c:pt idx="0">
                  <c:v>4.9530000000000003</c:v>
                </c:pt>
                <c:pt idx="1">
                  <c:v>5.3150000000000004</c:v>
                </c:pt>
                <c:pt idx="2">
                  <c:v>5.29</c:v>
                </c:pt>
                <c:pt idx="3">
                  <c:v>5.6669999999999998</c:v>
                </c:pt>
                <c:pt idx="4">
                  <c:v>5.6420000000000003</c:v>
                </c:pt>
                <c:pt idx="5">
                  <c:v>5.3659999999999997</c:v>
                </c:pt>
                <c:pt idx="6">
                  <c:v>5.577</c:v>
                </c:pt>
                <c:pt idx="7">
                  <c:v>5.4169999999999998</c:v>
                </c:pt>
                <c:pt idx="8">
                  <c:v>5.375</c:v>
                </c:pt>
                <c:pt idx="9">
                  <c:v>4.7779999999999996</c:v>
                </c:pt>
                <c:pt idx="10">
                  <c:v>4.8179999999999996</c:v>
                </c:pt>
                <c:pt idx="11">
                  <c:v>4.7649999999999997</c:v>
                </c:pt>
                <c:pt idx="12">
                  <c:v>4.6689999999999996</c:v>
                </c:pt>
                <c:pt idx="13">
                  <c:v>4.8070000000000004</c:v>
                </c:pt>
                <c:pt idx="14">
                  <c:v>4.6050000000000004</c:v>
                </c:pt>
                <c:pt idx="15">
                  <c:v>4.6529999999999996</c:v>
                </c:pt>
                <c:pt idx="16">
                  <c:v>4.66</c:v>
                </c:pt>
                <c:pt idx="17">
                  <c:v>4.7240000000000002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3-4468-8107-A7FC980B6B6A}"/>
            </c:ext>
          </c:extLst>
        </c:ser>
        <c:ser>
          <c:idx val="3"/>
          <c:order val="2"/>
          <c:tx>
            <c:strRef>
              <c:f>Plots!$O$575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Plots!$L$947:$L$964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Plots!$O$947:$O$964</c:f>
              <c:numCache>
                <c:formatCode>General</c:formatCode>
                <c:ptCount val="18"/>
                <c:pt idx="0">
                  <c:v>18.091000000000001</c:v>
                </c:pt>
                <c:pt idx="1">
                  <c:v>19.45</c:v>
                </c:pt>
                <c:pt idx="2">
                  <c:v>19.885999999999999</c:v>
                </c:pt>
                <c:pt idx="3">
                  <c:v>21.707000000000001</c:v>
                </c:pt>
                <c:pt idx="4">
                  <c:v>22.041</c:v>
                </c:pt>
                <c:pt idx="5">
                  <c:v>22.225000000000001</c:v>
                </c:pt>
                <c:pt idx="6">
                  <c:v>21.672999999999998</c:v>
                </c:pt>
                <c:pt idx="7">
                  <c:v>21.103999999999999</c:v>
                </c:pt>
                <c:pt idx="8">
                  <c:v>20.271000000000001</c:v>
                </c:pt>
                <c:pt idx="9">
                  <c:v>19.151</c:v>
                </c:pt>
                <c:pt idx="10">
                  <c:v>20.22</c:v>
                </c:pt>
                <c:pt idx="11">
                  <c:v>19.882999999999999</c:v>
                </c:pt>
                <c:pt idx="12">
                  <c:v>18.809999999999999</c:v>
                </c:pt>
                <c:pt idx="13">
                  <c:v>19.148</c:v>
                </c:pt>
                <c:pt idx="14">
                  <c:v>17.797999999999998</c:v>
                </c:pt>
                <c:pt idx="15">
                  <c:v>18.154</c:v>
                </c:pt>
                <c:pt idx="16">
                  <c:v>17.992000000000001</c:v>
                </c:pt>
                <c:pt idx="17">
                  <c:v>18.247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3-4468-8107-A7FC980B6B6A}"/>
            </c:ext>
          </c:extLst>
        </c:ser>
        <c:ser>
          <c:idx val="4"/>
          <c:order val="3"/>
          <c:tx>
            <c:strRef>
              <c:f>Plots!$P$575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numRef>
              <c:f>Plots!$L$947:$L$964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Plots!$P$947:$P$964</c:f>
              <c:numCache>
                <c:formatCode>General</c:formatCode>
                <c:ptCount val="18"/>
                <c:pt idx="0">
                  <c:v>22.492000000000001</c:v>
                </c:pt>
                <c:pt idx="1">
                  <c:v>22.9</c:v>
                </c:pt>
                <c:pt idx="2">
                  <c:v>23.068000000000001</c:v>
                </c:pt>
                <c:pt idx="3">
                  <c:v>24.265000000000001</c:v>
                </c:pt>
                <c:pt idx="4">
                  <c:v>23.331</c:v>
                </c:pt>
                <c:pt idx="5">
                  <c:v>24.568999999999999</c:v>
                </c:pt>
                <c:pt idx="6">
                  <c:v>24.25</c:v>
                </c:pt>
                <c:pt idx="7">
                  <c:v>23.978000000000002</c:v>
                </c:pt>
                <c:pt idx="8">
                  <c:v>24.26</c:v>
                </c:pt>
                <c:pt idx="9">
                  <c:v>21.350999999999999</c:v>
                </c:pt>
                <c:pt idx="10">
                  <c:v>23.721</c:v>
                </c:pt>
                <c:pt idx="11">
                  <c:v>22.815999999999999</c:v>
                </c:pt>
                <c:pt idx="12">
                  <c:v>22.613</c:v>
                </c:pt>
                <c:pt idx="13">
                  <c:v>22.414999999999999</c:v>
                </c:pt>
                <c:pt idx="14">
                  <c:v>22.12</c:v>
                </c:pt>
                <c:pt idx="15">
                  <c:v>22.544</c:v>
                </c:pt>
                <c:pt idx="16">
                  <c:v>22.948</c:v>
                </c:pt>
                <c:pt idx="17">
                  <c:v>23.695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3-4468-8107-A7FC980B6B6A}"/>
            </c:ext>
          </c:extLst>
        </c:ser>
        <c:ser>
          <c:idx val="5"/>
          <c:order val="4"/>
          <c:tx>
            <c:strRef>
              <c:f>Plots!$Q$575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Plots!$L$947:$L$964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Plots!$Q$947:$Q$964</c:f>
              <c:numCache>
                <c:formatCode>General</c:formatCode>
                <c:ptCount val="18"/>
                <c:pt idx="0">
                  <c:v>3.6459999999999999</c:v>
                </c:pt>
                <c:pt idx="1">
                  <c:v>3.88</c:v>
                </c:pt>
                <c:pt idx="2">
                  <c:v>3.9809999999999999</c:v>
                </c:pt>
                <c:pt idx="3">
                  <c:v>4.1589999999999998</c:v>
                </c:pt>
                <c:pt idx="4">
                  <c:v>4.319</c:v>
                </c:pt>
                <c:pt idx="5">
                  <c:v>4.3140000000000001</c:v>
                </c:pt>
                <c:pt idx="6">
                  <c:v>4.2409999999999997</c:v>
                </c:pt>
                <c:pt idx="7">
                  <c:v>4.1120000000000001</c:v>
                </c:pt>
                <c:pt idx="8">
                  <c:v>4.1150000000000002</c:v>
                </c:pt>
                <c:pt idx="9">
                  <c:v>3.9550000000000001</c:v>
                </c:pt>
                <c:pt idx="10">
                  <c:v>3.88</c:v>
                </c:pt>
                <c:pt idx="11">
                  <c:v>3.661</c:v>
                </c:pt>
                <c:pt idx="12">
                  <c:v>3.6320000000000001</c:v>
                </c:pt>
                <c:pt idx="13">
                  <c:v>3.649</c:v>
                </c:pt>
                <c:pt idx="14">
                  <c:v>3.448</c:v>
                </c:pt>
                <c:pt idx="15">
                  <c:v>3.4790000000000001</c:v>
                </c:pt>
                <c:pt idx="16">
                  <c:v>3.6859999999999999</c:v>
                </c:pt>
                <c:pt idx="17">
                  <c:v>3.7519999999999998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F3-4468-8107-A7FC980B6B6A}"/>
            </c:ext>
          </c:extLst>
        </c:ser>
        <c:ser>
          <c:idx val="6"/>
          <c:order val="5"/>
          <c:tx>
            <c:strRef>
              <c:f>Plots!$R$575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numRef>
              <c:f>Plots!$L$947:$L$964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Plots!$R$947:$R$964</c:f>
              <c:numCache>
                <c:formatCode>General</c:formatCode>
                <c:ptCount val="18"/>
                <c:pt idx="0">
                  <c:v>14.712999999999999</c:v>
                </c:pt>
                <c:pt idx="1">
                  <c:v>15.315</c:v>
                </c:pt>
                <c:pt idx="2">
                  <c:v>15.608000000000001</c:v>
                </c:pt>
                <c:pt idx="3">
                  <c:v>16.423999999999999</c:v>
                </c:pt>
                <c:pt idx="4">
                  <c:v>16.526</c:v>
                </c:pt>
                <c:pt idx="5">
                  <c:v>16.093</c:v>
                </c:pt>
                <c:pt idx="6">
                  <c:v>15.497999999999999</c:v>
                </c:pt>
                <c:pt idx="7">
                  <c:v>14.797000000000001</c:v>
                </c:pt>
                <c:pt idx="8">
                  <c:v>14.803000000000001</c:v>
                </c:pt>
                <c:pt idx="9">
                  <c:v>13.097</c:v>
                </c:pt>
                <c:pt idx="10">
                  <c:v>13.685</c:v>
                </c:pt>
                <c:pt idx="11">
                  <c:v>13.972</c:v>
                </c:pt>
                <c:pt idx="12">
                  <c:v>13.472</c:v>
                </c:pt>
                <c:pt idx="13">
                  <c:v>13.502000000000001</c:v>
                </c:pt>
                <c:pt idx="14">
                  <c:v>12.785</c:v>
                </c:pt>
                <c:pt idx="15">
                  <c:v>13.401999999999999</c:v>
                </c:pt>
                <c:pt idx="16">
                  <c:v>13.180999999999999</c:v>
                </c:pt>
                <c:pt idx="17">
                  <c:v>14.145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F3-4468-8107-A7FC980B6B6A}"/>
            </c:ext>
          </c:extLst>
        </c:ser>
        <c:ser>
          <c:idx val="7"/>
          <c:order val="6"/>
          <c:tx>
            <c:strRef>
              <c:f>Plots!$S$575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noFill/>
            </a:ln>
            <a:effectLst/>
          </c:spPr>
          <c:invertIfNegative val="0"/>
          <c:cat>
            <c:numRef>
              <c:f>Plots!$L$947:$L$964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Plots!$S$947:$S$964</c:f>
              <c:numCache>
                <c:formatCode>General</c:formatCode>
                <c:ptCount val="18"/>
                <c:pt idx="0">
                  <c:v>4.4779999999999998</c:v>
                </c:pt>
                <c:pt idx="1">
                  <c:v>4.6689999999999996</c:v>
                </c:pt>
                <c:pt idx="2">
                  <c:v>4.8769999999999998</c:v>
                </c:pt>
                <c:pt idx="3">
                  <c:v>5.1459999999999999</c:v>
                </c:pt>
                <c:pt idx="4">
                  <c:v>5.2240000000000002</c:v>
                </c:pt>
                <c:pt idx="5">
                  <c:v>5.3070000000000004</c:v>
                </c:pt>
                <c:pt idx="6">
                  <c:v>5.1769999999999996</c:v>
                </c:pt>
                <c:pt idx="7">
                  <c:v>5.0629999999999997</c:v>
                </c:pt>
                <c:pt idx="8">
                  <c:v>4.9930000000000003</c:v>
                </c:pt>
                <c:pt idx="9">
                  <c:v>4.7309999999999999</c:v>
                </c:pt>
                <c:pt idx="10">
                  <c:v>4.7889999999999997</c:v>
                </c:pt>
                <c:pt idx="11">
                  <c:v>4.5910000000000002</c:v>
                </c:pt>
                <c:pt idx="12">
                  <c:v>4.6189999999999998</c:v>
                </c:pt>
                <c:pt idx="13">
                  <c:v>4.7489999999999997</c:v>
                </c:pt>
                <c:pt idx="14">
                  <c:v>4.5780000000000003</c:v>
                </c:pt>
                <c:pt idx="15">
                  <c:v>4.7759999999999998</c:v>
                </c:pt>
                <c:pt idx="16">
                  <c:v>4.7960000000000003</c:v>
                </c:pt>
                <c:pt idx="17">
                  <c:v>4.9219999999999997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F3-4468-8107-A7FC980B6B6A}"/>
            </c:ext>
          </c:extLst>
        </c:ser>
        <c:ser>
          <c:idx val="8"/>
          <c:order val="7"/>
          <c:tx>
            <c:strRef>
              <c:f>Plots!$T$575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noFill/>
            </a:ln>
            <a:effectLst/>
          </c:spPr>
          <c:invertIfNegative val="0"/>
          <c:cat>
            <c:numRef>
              <c:f>Plots!$L$947:$L$964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Plots!$T$947:$T$964</c:f>
              <c:numCache>
                <c:formatCode>General</c:formatCode>
                <c:ptCount val="18"/>
                <c:pt idx="0">
                  <c:v>2.0960000000000001</c:v>
                </c:pt>
                <c:pt idx="1">
                  <c:v>2.1619999999999999</c:v>
                </c:pt>
                <c:pt idx="2">
                  <c:v>2.2109999999999999</c:v>
                </c:pt>
                <c:pt idx="3">
                  <c:v>2.31</c:v>
                </c:pt>
                <c:pt idx="4">
                  <c:v>2.327</c:v>
                </c:pt>
                <c:pt idx="5">
                  <c:v>2.3679999999999999</c:v>
                </c:pt>
                <c:pt idx="6">
                  <c:v>2.2810000000000001</c:v>
                </c:pt>
                <c:pt idx="7">
                  <c:v>2.2050000000000001</c:v>
                </c:pt>
                <c:pt idx="8">
                  <c:v>2.1760000000000002</c:v>
                </c:pt>
                <c:pt idx="9">
                  <c:v>2.13</c:v>
                </c:pt>
                <c:pt idx="10">
                  <c:v>2.198</c:v>
                </c:pt>
                <c:pt idx="11">
                  <c:v>2.0379999999999998</c:v>
                </c:pt>
                <c:pt idx="12">
                  <c:v>2.04</c:v>
                </c:pt>
                <c:pt idx="13">
                  <c:v>2.109</c:v>
                </c:pt>
                <c:pt idx="14">
                  <c:v>1.986</c:v>
                </c:pt>
                <c:pt idx="15">
                  <c:v>2.0179999999999998</c:v>
                </c:pt>
                <c:pt idx="16">
                  <c:v>2.0609999999999999</c:v>
                </c:pt>
                <c:pt idx="17">
                  <c:v>2.1139999999999999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F3-4468-8107-A7FC980B6B6A}"/>
            </c:ext>
          </c:extLst>
        </c:ser>
        <c:ser>
          <c:idx val="9"/>
          <c:order val="8"/>
          <c:tx>
            <c:strRef>
              <c:f>Plots!$U$575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noFill/>
            </a:ln>
            <a:effectLst/>
          </c:spPr>
          <c:invertIfNegative val="0"/>
          <c:cat>
            <c:numRef>
              <c:f>Plots!$L$947:$L$964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Plots!$U$947:$U$964</c:f>
              <c:numCache>
                <c:formatCode>General</c:formatCode>
                <c:ptCount val="18"/>
                <c:pt idx="0">
                  <c:v>8.1349999999999998</c:v>
                </c:pt>
                <c:pt idx="1">
                  <c:v>8.7100000000000009</c:v>
                </c:pt>
                <c:pt idx="2">
                  <c:v>9.1560000000000006</c:v>
                </c:pt>
                <c:pt idx="3">
                  <c:v>10.025</c:v>
                </c:pt>
                <c:pt idx="4">
                  <c:v>9.8859999999999992</c:v>
                </c:pt>
                <c:pt idx="5">
                  <c:v>10.257</c:v>
                </c:pt>
                <c:pt idx="6">
                  <c:v>9.4190000000000005</c:v>
                </c:pt>
                <c:pt idx="7">
                  <c:v>8.843</c:v>
                </c:pt>
                <c:pt idx="8">
                  <c:v>8.94</c:v>
                </c:pt>
                <c:pt idx="9">
                  <c:v>9.3079999999999998</c:v>
                </c:pt>
                <c:pt idx="10">
                  <c:v>9.5760000000000005</c:v>
                </c:pt>
                <c:pt idx="11">
                  <c:v>8.9179999999999993</c:v>
                </c:pt>
                <c:pt idx="12">
                  <c:v>8.1780000000000008</c:v>
                </c:pt>
                <c:pt idx="13">
                  <c:v>8.1579999999999995</c:v>
                </c:pt>
                <c:pt idx="14">
                  <c:v>7.5970000000000004</c:v>
                </c:pt>
                <c:pt idx="15">
                  <c:v>8.0839999999999996</c:v>
                </c:pt>
                <c:pt idx="16">
                  <c:v>8.3960000000000008</c:v>
                </c:pt>
                <c:pt idx="17">
                  <c:v>8.7650000000000006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F3-4468-8107-A7FC980B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Plots!$N$945</c:f>
              <c:strCache>
                <c:ptCount val="1"/>
                <c:pt idx="0">
                  <c:v>Mio t CO²-Äquivalent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EEV Erneuerbare / EEV Gesamt 2018 </a:t>
            </a:r>
          </a:p>
        </c:rich>
      </c:tx>
      <c:layout>
        <c:manualLayout>
          <c:xMode val="edge"/>
          <c:yMode val="edge"/>
          <c:x val="0.16515288713910761"/>
          <c:y val="1.714187824493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Plots!$M$96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Plots!$L$115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Plots!$M$115</c:f>
              <c:numCache>
                <c:formatCode>0%</c:formatCode>
                <c:ptCount val="1"/>
                <c:pt idx="0">
                  <c:v>0.48271229323807768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7-435A-B0C8-C4DD68C6E012}"/>
            </c:ext>
          </c:extLst>
        </c:ser>
        <c:ser>
          <c:idx val="2"/>
          <c:order val="1"/>
          <c:tx>
            <c:strRef>
              <c:f>Plots!$N$96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Plots!$L$115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Plots!$N$115</c:f>
              <c:numCache>
                <c:formatCode>0%</c:formatCode>
                <c:ptCount val="1"/>
                <c:pt idx="0">
                  <c:v>0.547179359264378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7-435A-B0C8-C4DD68C6E012}"/>
            </c:ext>
          </c:extLst>
        </c:ser>
        <c:ser>
          <c:idx val="3"/>
          <c:order val="2"/>
          <c:tx>
            <c:strRef>
              <c:f>Plots!$O$96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Plots!$L$115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Plots!$O$115</c:f>
              <c:numCache>
                <c:formatCode>0%</c:formatCode>
                <c:ptCount val="1"/>
                <c:pt idx="0">
                  <c:v>0.3357151847949692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7-435A-B0C8-C4DD68C6E012}"/>
            </c:ext>
          </c:extLst>
        </c:ser>
        <c:ser>
          <c:idx val="4"/>
          <c:order val="3"/>
          <c:tx>
            <c:strRef>
              <c:f>Plots!$P$96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Plots!$L$115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Plots!$P$115</c:f>
              <c:numCache>
                <c:formatCode>0%</c:formatCode>
                <c:ptCount val="1"/>
                <c:pt idx="0">
                  <c:v>0.30301899768527435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7-435A-B0C8-C4DD68C6E012}"/>
            </c:ext>
          </c:extLst>
        </c:ser>
        <c:ser>
          <c:idx val="5"/>
          <c:order val="4"/>
          <c:tx>
            <c:strRef>
              <c:f>Plots!$Q$96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Plots!$L$115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Plots!$Q$115</c:f>
              <c:numCache>
                <c:formatCode>0%</c:formatCode>
                <c:ptCount val="1"/>
                <c:pt idx="0">
                  <c:v>0.47526801457501677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7-435A-B0C8-C4DD68C6E012}"/>
            </c:ext>
          </c:extLst>
        </c:ser>
        <c:ser>
          <c:idx val="6"/>
          <c:order val="5"/>
          <c:tx>
            <c:strRef>
              <c:f>Plots!$R$96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Plots!$L$115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Plots!$R$115</c:f>
              <c:numCache>
                <c:formatCode>0%</c:formatCode>
                <c:ptCount val="1"/>
                <c:pt idx="0">
                  <c:v>0.29550921635952448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F7-435A-B0C8-C4DD68C6E012}"/>
            </c:ext>
          </c:extLst>
        </c:ser>
        <c:ser>
          <c:idx val="7"/>
          <c:order val="6"/>
          <c:tx>
            <c:strRef>
              <c:f>Plots!$S$96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Plots!$L$115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Plots!$S$115</c:f>
              <c:numCache>
                <c:formatCode>0%</c:formatCode>
                <c:ptCount val="1"/>
                <c:pt idx="0">
                  <c:v>0.45577810022636739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F7-435A-B0C8-C4DD68C6E012}"/>
            </c:ext>
          </c:extLst>
        </c:ser>
        <c:ser>
          <c:idx val="8"/>
          <c:order val="7"/>
          <c:tx>
            <c:strRef>
              <c:f>Plots!$T$96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Plots!$L$115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Plots!$T$115</c:f>
              <c:numCache>
                <c:formatCode>0%</c:formatCode>
                <c:ptCount val="1"/>
                <c:pt idx="0">
                  <c:v>0.40529436841793881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F7-435A-B0C8-C4DD68C6E012}"/>
            </c:ext>
          </c:extLst>
        </c:ser>
        <c:ser>
          <c:idx val="9"/>
          <c:order val="8"/>
          <c:tx>
            <c:strRef>
              <c:f>Plots!$U$96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Plots!$L$115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Plots!$U$115</c:f>
              <c:numCache>
                <c:formatCode>0%</c:formatCode>
                <c:ptCount val="1"/>
                <c:pt idx="0">
                  <c:v>9.4127888410377489E-2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F7-435A-B0C8-C4DD68C6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Plots!$O$95</c:f>
              <c:strCache>
                <c:ptCount val="1"/>
                <c:pt idx="0">
                  <c:v>Prozent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%" sourceLinked="0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THG je BL 2018 pro Person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Plots!$M$575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noFill/>
            </a:ln>
            <a:effectLst/>
          </c:spPr>
          <c:invertIfNegative val="0"/>
          <c:cat>
            <c:numRef>
              <c:f>Plots!$L$968:$L$985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Plots!$M$968:$M$985</c:f>
              <c:numCache>
                <c:formatCode>_-* #\ ##0.000_-;\-* #\ ##0.000_-;_-* "-"??_-;_-@_-</c:formatCode>
                <c:ptCount val="18"/>
                <c:pt idx="0">
                  <c:v>6.5562256992462693</c:v>
                </c:pt>
                <c:pt idx="1">
                  <c:v>6.9721259911000306</c:v>
                </c:pt>
                <c:pt idx="2">
                  <c:v>7.3516389383857472</c:v>
                </c:pt>
                <c:pt idx="3">
                  <c:v>7.5395419140673026</c:v>
                </c:pt>
                <c:pt idx="4">
                  <c:v>7.5471834446082253</c:v>
                </c:pt>
                <c:pt idx="5">
                  <c:v>7.4379927490360824</c:v>
                </c:pt>
                <c:pt idx="6">
                  <c:v>7.1687798027421206</c:v>
                </c:pt>
                <c:pt idx="7">
                  <c:v>6.9734558776270967</c:v>
                </c:pt>
                <c:pt idx="8">
                  <c:v>6.7016161465173303</c:v>
                </c:pt>
                <c:pt idx="9">
                  <c:v>6.4609215035169054</c:v>
                </c:pt>
                <c:pt idx="10">
                  <c:v>6.5809649026954817</c:v>
                </c:pt>
                <c:pt idx="11">
                  <c:v>6.388339348023937</c:v>
                </c:pt>
                <c:pt idx="12">
                  <c:v>6.2250246691534104</c:v>
                </c:pt>
                <c:pt idx="13">
                  <c:v>6.3343460380688619</c:v>
                </c:pt>
                <c:pt idx="14">
                  <c:v>6.1304868204971195</c:v>
                </c:pt>
                <c:pt idx="15">
                  <c:v>6.2006686179583568</c:v>
                </c:pt>
                <c:pt idx="16">
                  <c:v>6.4464917133716595</c:v>
                </c:pt>
                <c:pt idx="17">
                  <c:v>6.5012913523919131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3-4468-8107-A7FC980B6B6A}"/>
            </c:ext>
          </c:extLst>
        </c:ser>
        <c:ser>
          <c:idx val="2"/>
          <c:order val="1"/>
          <c:tx>
            <c:strRef>
              <c:f>Plots!$N$575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Plots!$L$968:$L$985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Plots!$N$968:$N$985</c:f>
              <c:numCache>
                <c:formatCode>_-* #\ ##0.000_-;\-* #\ ##0.000_-;_-* "-"??_-;_-@_-</c:formatCode>
                <c:ptCount val="18"/>
                <c:pt idx="0">
                  <c:v>8.83366387489834</c:v>
                </c:pt>
                <c:pt idx="1">
                  <c:v>9.4983478414714124</c:v>
                </c:pt>
                <c:pt idx="2">
                  <c:v>9.4475589043689148</c:v>
                </c:pt>
                <c:pt idx="3">
                  <c:v>10.144587673618881</c:v>
                </c:pt>
                <c:pt idx="4">
                  <c:v>10.110640006021224</c:v>
                </c:pt>
                <c:pt idx="5">
                  <c:v>9.6005553507977801</c:v>
                </c:pt>
                <c:pt idx="6">
                  <c:v>9.97180288121986</c:v>
                </c:pt>
                <c:pt idx="7">
                  <c:v>9.6837107364589841</c:v>
                </c:pt>
                <c:pt idx="8">
                  <c:v>9.6031015784819065</c:v>
                </c:pt>
                <c:pt idx="9">
                  <c:v>8.5403476911747358</c:v>
                </c:pt>
                <c:pt idx="10">
                  <c:v>8.6344395499625453</c:v>
                </c:pt>
                <c:pt idx="11">
                  <c:v>8.5590909580793149</c:v>
                </c:pt>
                <c:pt idx="12">
                  <c:v>8.3970742427975615</c:v>
                </c:pt>
                <c:pt idx="13">
                  <c:v>8.6538859674547641</c:v>
                </c:pt>
                <c:pt idx="14">
                  <c:v>8.2841471466015211</c:v>
                </c:pt>
                <c:pt idx="15">
                  <c:v>8.3440780000035861</c:v>
                </c:pt>
                <c:pt idx="16">
                  <c:v>8.3142723584343479</c:v>
                </c:pt>
                <c:pt idx="17">
                  <c:v>8.4195217412226846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3-4468-8107-A7FC980B6B6A}"/>
            </c:ext>
          </c:extLst>
        </c:ser>
        <c:ser>
          <c:idx val="3"/>
          <c:order val="2"/>
          <c:tx>
            <c:strRef>
              <c:f>Plots!$O$575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Plots!$L$968:$L$985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Plots!$O$968:$O$985</c:f>
              <c:numCache>
                <c:formatCode>_-* #\ ##0.000_-;\-* #\ ##0.000_-;_-* "-"??_-;_-@_-</c:formatCode>
                <c:ptCount val="18"/>
                <c:pt idx="0">
                  <c:v>11.785030516265245</c:v>
                </c:pt>
                <c:pt idx="1">
                  <c:v>12.634661456032678</c:v>
                </c:pt>
                <c:pt idx="2">
                  <c:v>12.873972189475143</c:v>
                </c:pt>
                <c:pt idx="3">
                  <c:v>14.011123955878547</c:v>
                </c:pt>
                <c:pt idx="4">
                  <c:v>14.153424119191596</c:v>
                </c:pt>
                <c:pt idx="5">
                  <c:v>14.165533742651927</c:v>
                </c:pt>
                <c:pt idx="6">
                  <c:v>13.712740453818125</c:v>
                </c:pt>
                <c:pt idx="7">
                  <c:v>13.284929121654926</c:v>
                </c:pt>
                <c:pt idx="8">
                  <c:v>12.705084227356513</c:v>
                </c:pt>
                <c:pt idx="9">
                  <c:v>11.947287452322518</c:v>
                </c:pt>
                <c:pt idx="10">
                  <c:v>12.591093949362879</c:v>
                </c:pt>
                <c:pt idx="11">
                  <c:v>12.353725502866153</c:v>
                </c:pt>
                <c:pt idx="12">
                  <c:v>11.650990581961095</c:v>
                </c:pt>
                <c:pt idx="13">
                  <c:v>11.830034993376959</c:v>
                </c:pt>
                <c:pt idx="14">
                  <c:v>10.949347425537608</c:v>
                </c:pt>
                <c:pt idx="15">
                  <c:v>11.091302546832862</c:v>
                </c:pt>
                <c:pt idx="16">
                  <c:v>10.879904407776301</c:v>
                </c:pt>
                <c:pt idx="17">
                  <c:v>10.954205095233206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3-4468-8107-A7FC980B6B6A}"/>
            </c:ext>
          </c:extLst>
        </c:ser>
        <c:ser>
          <c:idx val="4"/>
          <c:order val="3"/>
          <c:tx>
            <c:strRef>
              <c:f>Plots!$P$575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numRef>
              <c:f>Plots!$L$968:$L$985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Plots!$P$968:$P$985</c:f>
              <c:numCache>
                <c:formatCode>_-* #\ ##0.000_-;\-* #\ ##0.000_-;_-* "-"??_-;_-@_-</c:formatCode>
                <c:ptCount val="18"/>
                <c:pt idx="0">
                  <c:v>16.417098833241486</c:v>
                </c:pt>
                <c:pt idx="1">
                  <c:v>16.67717790106428</c:v>
                </c:pt>
                <c:pt idx="2">
                  <c:v>16.742608879940658</c:v>
                </c:pt>
                <c:pt idx="3">
                  <c:v>17.551130823735001</c:v>
                </c:pt>
                <c:pt idx="4">
                  <c:v>16.815280564588665</c:v>
                </c:pt>
                <c:pt idx="5">
                  <c:v>17.615646370684996</c:v>
                </c:pt>
                <c:pt idx="6">
                  <c:v>17.31787840635527</c:v>
                </c:pt>
                <c:pt idx="7">
                  <c:v>17.082447852511606</c:v>
                </c:pt>
                <c:pt idx="8">
                  <c:v>17.257544306931045</c:v>
                </c:pt>
                <c:pt idx="9">
                  <c:v>15.15739884241232</c:v>
                </c:pt>
                <c:pt idx="10">
                  <c:v>16.832321804530487</c:v>
                </c:pt>
                <c:pt idx="11">
                  <c:v>16.179012949734155</c:v>
                </c:pt>
                <c:pt idx="12">
                  <c:v>15.993736322961299</c:v>
                </c:pt>
                <c:pt idx="13">
                  <c:v>15.801925698873033</c:v>
                </c:pt>
                <c:pt idx="14">
                  <c:v>15.518211448960377</c:v>
                </c:pt>
                <c:pt idx="15">
                  <c:v>15.685499610019406</c:v>
                </c:pt>
                <c:pt idx="16">
                  <c:v>15.783232962939527</c:v>
                </c:pt>
                <c:pt idx="17">
                  <c:v>16.17356463453341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3-4468-8107-A7FC980B6B6A}"/>
            </c:ext>
          </c:extLst>
        </c:ser>
        <c:ser>
          <c:idx val="5"/>
          <c:order val="4"/>
          <c:tx>
            <c:strRef>
              <c:f>Plots!$Q$575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Plots!$L$968:$L$985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Plots!$Q$968:$Q$985</c:f>
              <c:numCache>
                <c:formatCode>_-* #\ ##0.000_-;\-* #\ ##0.000_-;_-* "-"??_-;_-@_-</c:formatCode>
                <c:ptCount val="18"/>
                <c:pt idx="0">
                  <c:v>7.1092357669044208</c:v>
                </c:pt>
                <c:pt idx="1">
                  <c:v>7.5361609475362776</c:v>
                </c:pt>
                <c:pt idx="2">
                  <c:v>7.6994487960545399</c:v>
                </c:pt>
                <c:pt idx="3">
                  <c:v>8.0431806050854409</c:v>
                </c:pt>
                <c:pt idx="4">
                  <c:v>8.3107077090040047</c:v>
                </c:pt>
                <c:pt idx="5">
                  <c:v>8.2585298897905499</c:v>
                </c:pt>
                <c:pt idx="6">
                  <c:v>8.0793263735426351</c:v>
                </c:pt>
                <c:pt idx="7">
                  <c:v>7.8167771762272649</c:v>
                </c:pt>
                <c:pt idx="8">
                  <c:v>7.8240268925969305</c:v>
                </c:pt>
                <c:pt idx="9">
                  <c:v>7.5090326733105623</c:v>
                </c:pt>
                <c:pt idx="10">
                  <c:v>7.3662027983976612</c:v>
                </c:pt>
                <c:pt idx="11">
                  <c:v>6.9352094959896649</c:v>
                </c:pt>
                <c:pt idx="12">
                  <c:v>6.8566595683627085</c:v>
                </c:pt>
                <c:pt idx="13">
                  <c:v>6.8603378843312059</c:v>
                </c:pt>
                <c:pt idx="14">
                  <c:v>6.4536657495273921</c:v>
                </c:pt>
                <c:pt idx="15">
                  <c:v>6.4596388618112615</c:v>
                </c:pt>
                <c:pt idx="16">
                  <c:v>6.7532039244066215</c:v>
                </c:pt>
                <c:pt idx="17">
                  <c:v>6.8309716838745738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F3-4468-8107-A7FC980B6B6A}"/>
            </c:ext>
          </c:extLst>
        </c:ser>
        <c:ser>
          <c:idx val="6"/>
          <c:order val="5"/>
          <c:tx>
            <c:strRef>
              <c:f>Plots!$R$575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numRef>
              <c:f>Plots!$L$968:$L$985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Plots!$R$968:$R$985</c:f>
              <c:numCache>
                <c:formatCode>_-* #\ ##0.000_-;\-* #\ ##0.000_-;_-* "-"??_-;_-@_-</c:formatCode>
                <c:ptCount val="18"/>
                <c:pt idx="0">
                  <c:v>12.437760476105939</c:v>
                </c:pt>
                <c:pt idx="1">
                  <c:v>12.952020439074762</c:v>
                </c:pt>
                <c:pt idx="2">
                  <c:v>13.136753366882218</c:v>
                </c:pt>
                <c:pt idx="3">
                  <c:v>13.809629913017156</c:v>
                </c:pt>
                <c:pt idx="4">
                  <c:v>13.862140235268855</c:v>
                </c:pt>
                <c:pt idx="5">
                  <c:v>13.446915890974115</c:v>
                </c:pt>
                <c:pt idx="6">
                  <c:v>12.905815361401137</c:v>
                </c:pt>
                <c:pt idx="7">
                  <c:v>12.305371468868998</c:v>
                </c:pt>
                <c:pt idx="8">
                  <c:v>12.297904546062519</c:v>
                </c:pt>
                <c:pt idx="9">
                  <c:v>10.870729045190261</c:v>
                </c:pt>
                <c:pt idx="10">
                  <c:v>11.356422374268181</c:v>
                </c:pt>
                <c:pt idx="11">
                  <c:v>11.579539719097539</c:v>
                </c:pt>
                <c:pt idx="12">
                  <c:v>11.145896073123431</c:v>
                </c:pt>
                <c:pt idx="13">
                  <c:v>11.149730257784869</c:v>
                </c:pt>
                <c:pt idx="14">
                  <c:v>10.520503667570187</c:v>
                </c:pt>
                <c:pt idx="15">
                  <c:v>10.971127319760637</c:v>
                </c:pt>
                <c:pt idx="16">
                  <c:v>10.698759427667913</c:v>
                </c:pt>
                <c:pt idx="17">
                  <c:v>11.432169129829678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F3-4468-8107-A7FC980B6B6A}"/>
            </c:ext>
          </c:extLst>
        </c:ser>
        <c:ser>
          <c:idx val="7"/>
          <c:order val="6"/>
          <c:tx>
            <c:strRef>
              <c:f>Plots!$S$575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noFill/>
            </a:ln>
            <a:effectLst/>
          </c:spPr>
          <c:invertIfNegative val="0"/>
          <c:cat>
            <c:numRef>
              <c:f>Plots!$L$968:$L$985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Plots!$S$968:$S$985</c:f>
              <c:numCache>
                <c:formatCode>_-* #\ ##0.000_-;\-* #\ ##0.000_-;_-* "-"??_-;_-@_-</c:formatCode>
                <c:ptCount val="18"/>
                <c:pt idx="0">
                  <c:v>6.7090263222160464</c:v>
                </c:pt>
                <c:pt idx="1">
                  <c:v>6.9531729343015254</c:v>
                </c:pt>
                <c:pt idx="2">
                  <c:v>7.2176894809982519</c:v>
                </c:pt>
                <c:pt idx="3">
                  <c:v>7.5736948769384966</c:v>
                </c:pt>
                <c:pt idx="4">
                  <c:v>7.6414598933062621</c:v>
                </c:pt>
                <c:pt idx="5">
                  <c:v>7.7029816214144917</c:v>
                </c:pt>
                <c:pt idx="6">
                  <c:v>7.4569357280415067</c:v>
                </c:pt>
                <c:pt idx="7">
                  <c:v>7.2613527657822914</c:v>
                </c:pt>
                <c:pt idx="8">
                  <c:v>7.1370578111688596</c:v>
                </c:pt>
                <c:pt idx="9">
                  <c:v>6.7345003999988613</c:v>
                </c:pt>
                <c:pt idx="10">
                  <c:v>6.7961661051681519</c:v>
                </c:pt>
                <c:pt idx="11">
                  <c:v>6.4888900196037689</c:v>
                </c:pt>
                <c:pt idx="12">
                  <c:v>6.4911795002958206</c:v>
                </c:pt>
                <c:pt idx="13">
                  <c:v>6.6337192409985919</c:v>
                </c:pt>
                <c:pt idx="14">
                  <c:v>6.3403865170531191</c:v>
                </c:pt>
                <c:pt idx="15">
                  <c:v>6.553004420808259</c:v>
                </c:pt>
                <c:pt idx="16">
                  <c:v>6.4886306905737623</c:v>
                </c:pt>
                <c:pt idx="17">
                  <c:v>6.5965023259304729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F3-4468-8107-A7FC980B6B6A}"/>
            </c:ext>
          </c:extLst>
        </c:ser>
        <c:ser>
          <c:idx val="8"/>
          <c:order val="7"/>
          <c:tx>
            <c:strRef>
              <c:f>Plots!$T$575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noFill/>
            </a:ln>
            <a:effectLst/>
          </c:spPr>
          <c:invertIfNegative val="0"/>
          <c:cat>
            <c:numRef>
              <c:f>Plots!$L$968:$L$985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Plots!$T$968:$T$985</c:f>
              <c:numCache>
                <c:formatCode>_-* #\ ##0.000_-;\-* #\ ##0.000_-;_-* "-"??_-;_-@_-</c:formatCode>
                <c:ptCount val="18"/>
                <c:pt idx="0">
                  <c:v>6.0166606385238515</c:v>
                </c:pt>
                <c:pt idx="1">
                  <c:v>6.1748669775996845</c:v>
                </c:pt>
                <c:pt idx="2">
                  <c:v>6.2710239552547833</c:v>
                </c:pt>
                <c:pt idx="3">
                  <c:v>6.514290548638626</c:v>
                </c:pt>
                <c:pt idx="4">
                  <c:v>6.5169659560643911</c:v>
                </c:pt>
                <c:pt idx="5">
                  <c:v>6.5767912590889148</c:v>
                </c:pt>
                <c:pt idx="6">
                  <c:v>6.2901580122990373</c:v>
                </c:pt>
                <c:pt idx="7">
                  <c:v>6.0532189123971571</c:v>
                </c:pt>
                <c:pt idx="8">
                  <c:v>5.9522181312879878</c:v>
                </c:pt>
                <c:pt idx="9">
                  <c:v>5.8029292533019481</c:v>
                </c:pt>
                <c:pt idx="10">
                  <c:v>5.9668916240912573</c:v>
                </c:pt>
                <c:pt idx="11">
                  <c:v>5.5185486054698067</c:v>
                </c:pt>
                <c:pt idx="12">
                  <c:v>5.4997492761359412</c:v>
                </c:pt>
                <c:pt idx="13">
                  <c:v>5.6601798697272967</c:v>
                </c:pt>
                <c:pt idx="14">
                  <c:v>5.2920204006587044</c:v>
                </c:pt>
                <c:pt idx="15">
                  <c:v>5.3302763925281038</c:v>
                </c:pt>
                <c:pt idx="16">
                  <c:v>5.3651336597708692</c:v>
                </c:pt>
                <c:pt idx="17">
                  <c:v>5.4379141457793141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F3-4468-8107-A7FC980B6B6A}"/>
            </c:ext>
          </c:extLst>
        </c:ser>
        <c:ser>
          <c:idx val="9"/>
          <c:order val="8"/>
          <c:tx>
            <c:strRef>
              <c:f>Plots!$U$575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noFill/>
            </a:ln>
            <a:effectLst/>
          </c:spPr>
          <c:invertIfNegative val="0"/>
          <c:cat>
            <c:numRef>
              <c:f>Plots!$L$968:$L$985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Plots!$U$968:$U$985</c:f>
              <c:numCache>
                <c:formatCode>_-* #\ ##0.000_-;\-* #\ ##0.000_-;_-* "-"??_-;_-@_-</c:formatCode>
                <c:ptCount val="18"/>
                <c:pt idx="0">
                  <c:v>5.2533455771479787</c:v>
                </c:pt>
                <c:pt idx="1">
                  <c:v>5.6050493064153679</c:v>
                </c:pt>
                <c:pt idx="2">
                  <c:v>5.8276786731528976</c:v>
                </c:pt>
                <c:pt idx="3">
                  <c:v>6.2937660012330134</c:v>
                </c:pt>
                <c:pt idx="4">
                  <c:v>6.1388093715265057</c:v>
                </c:pt>
                <c:pt idx="5">
                  <c:v>6.2827359823688926</c:v>
                </c:pt>
                <c:pt idx="6">
                  <c:v>5.7000246301096134</c:v>
                </c:pt>
                <c:pt idx="7">
                  <c:v>5.3231128923711477</c:v>
                </c:pt>
                <c:pt idx="8">
                  <c:v>5.3493822779871723</c:v>
                </c:pt>
                <c:pt idx="9">
                  <c:v>5.5400310094129344</c:v>
                </c:pt>
                <c:pt idx="10">
                  <c:v>5.666288953517614</c:v>
                </c:pt>
                <c:pt idx="11">
                  <c:v>5.237087127206955</c:v>
                </c:pt>
                <c:pt idx="12">
                  <c:v>4.7627256441734946</c:v>
                </c:pt>
                <c:pt idx="13">
                  <c:v>4.6851507483721422</c:v>
                </c:pt>
                <c:pt idx="14">
                  <c:v>4.2999955851039138</c:v>
                </c:pt>
                <c:pt idx="15">
                  <c:v>4.4977653050040143</c:v>
                </c:pt>
                <c:pt idx="16">
                  <c:v>4.562483086316572</c:v>
                </c:pt>
                <c:pt idx="17">
                  <c:v>4.6932343532974725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F3-4468-8107-A7FC980B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Plots!$N$966</c:f>
              <c:strCache>
                <c:ptCount val="1"/>
                <c:pt idx="0">
                  <c:v>t CO²-Äquivalent/Person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.000_-;\-* #\ ##0.00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THG BL Sektor Energie Entwicklung 2000-2018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Plots!$M$575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noFill/>
            </a:ln>
            <a:effectLst/>
          </c:spPr>
          <c:invertIfNegative val="0"/>
          <c:cat>
            <c:numRef>
              <c:f>Plots!$L$989:$L$1006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Plots!$M$989:$M$1006</c:f>
              <c:numCache>
                <c:formatCode>General</c:formatCode>
                <c:ptCount val="18"/>
                <c:pt idx="0">
                  <c:v>3.5999999999999997E-2</c:v>
                </c:pt>
                <c:pt idx="1">
                  <c:v>4.5999999999999999E-2</c:v>
                </c:pt>
                <c:pt idx="2">
                  <c:v>8.1000000000000003E-2</c:v>
                </c:pt>
                <c:pt idx="3">
                  <c:v>7.0000000000000007E-2</c:v>
                </c:pt>
                <c:pt idx="4">
                  <c:v>1.2999999999999999E-2</c:v>
                </c:pt>
                <c:pt idx="5">
                  <c:v>1.6E-2</c:v>
                </c:pt>
                <c:pt idx="6">
                  <c:v>1.7000000000000001E-2</c:v>
                </c:pt>
                <c:pt idx="7">
                  <c:v>1.9E-2</c:v>
                </c:pt>
                <c:pt idx="8">
                  <c:v>1.9E-2</c:v>
                </c:pt>
                <c:pt idx="9">
                  <c:v>1.9E-2</c:v>
                </c:pt>
                <c:pt idx="10">
                  <c:v>1.7000000000000001E-2</c:v>
                </c:pt>
                <c:pt idx="11">
                  <c:v>1.6E-2</c:v>
                </c:pt>
                <c:pt idx="12">
                  <c:v>1.4E-2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0.01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3-4468-8107-A7FC980B6B6A}"/>
            </c:ext>
          </c:extLst>
        </c:ser>
        <c:ser>
          <c:idx val="2"/>
          <c:order val="1"/>
          <c:tx>
            <c:strRef>
              <c:f>Plots!$N$575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Plots!$L$989:$L$1006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Plots!$N$989:$N$1006</c:f>
              <c:numCache>
                <c:formatCode>General</c:formatCode>
                <c:ptCount val="18"/>
                <c:pt idx="0">
                  <c:v>0.50700000000000001</c:v>
                </c:pt>
                <c:pt idx="1">
                  <c:v>0.625</c:v>
                </c:pt>
                <c:pt idx="2">
                  <c:v>0.49399999999999999</c:v>
                </c:pt>
                <c:pt idx="3">
                  <c:v>0.57999999999999996</c:v>
                </c:pt>
                <c:pt idx="4">
                  <c:v>0.47799999999999998</c:v>
                </c:pt>
                <c:pt idx="5">
                  <c:v>0.372</c:v>
                </c:pt>
                <c:pt idx="6">
                  <c:v>0.39200000000000002</c:v>
                </c:pt>
                <c:pt idx="7">
                  <c:v>0.35499999999999998</c:v>
                </c:pt>
                <c:pt idx="8">
                  <c:v>0.379</c:v>
                </c:pt>
                <c:pt idx="9">
                  <c:v>0.34300000000000003</c:v>
                </c:pt>
                <c:pt idx="10">
                  <c:v>0.30399999999999999</c:v>
                </c:pt>
                <c:pt idx="11">
                  <c:v>0.29899999999999999</c:v>
                </c:pt>
                <c:pt idx="12">
                  <c:v>0.26400000000000001</c:v>
                </c:pt>
                <c:pt idx="13">
                  <c:v>0.33300000000000002</c:v>
                </c:pt>
                <c:pt idx="14">
                  <c:v>0.27400000000000002</c:v>
                </c:pt>
                <c:pt idx="15">
                  <c:v>0.31900000000000001</c:v>
                </c:pt>
                <c:pt idx="16">
                  <c:v>0.29499999999999998</c:v>
                </c:pt>
                <c:pt idx="17">
                  <c:v>0.29899999999999999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3-4468-8107-A7FC980B6B6A}"/>
            </c:ext>
          </c:extLst>
        </c:ser>
        <c:ser>
          <c:idx val="3"/>
          <c:order val="2"/>
          <c:tx>
            <c:strRef>
              <c:f>Plots!$O$575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Plots!$L$989:$L$1006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Plots!$O$989:$O$1006</c:f>
              <c:numCache>
                <c:formatCode>General</c:formatCode>
                <c:ptCount val="18"/>
                <c:pt idx="0">
                  <c:v>5.2960000000000003</c:v>
                </c:pt>
                <c:pt idx="1">
                  <c:v>6.0659999999999998</c:v>
                </c:pt>
                <c:pt idx="2">
                  <c:v>6.0640000000000001</c:v>
                </c:pt>
                <c:pt idx="3">
                  <c:v>7.4889999999999999</c:v>
                </c:pt>
                <c:pt idx="4">
                  <c:v>7.6989999999999998</c:v>
                </c:pt>
                <c:pt idx="5">
                  <c:v>7.9619999999999997</c:v>
                </c:pt>
                <c:pt idx="6">
                  <c:v>7.7779999999999996</c:v>
                </c:pt>
                <c:pt idx="7">
                  <c:v>7.5970000000000004</c:v>
                </c:pt>
                <c:pt idx="8">
                  <c:v>6.9219999999999997</c:v>
                </c:pt>
                <c:pt idx="9">
                  <c:v>6.024</c:v>
                </c:pt>
                <c:pt idx="10">
                  <c:v>6.7519999999999998</c:v>
                </c:pt>
                <c:pt idx="11">
                  <c:v>6.9269999999999996</c:v>
                </c:pt>
                <c:pt idx="12">
                  <c:v>6.0830000000000002</c:v>
                </c:pt>
                <c:pt idx="13">
                  <c:v>6.1829999999999998</c:v>
                </c:pt>
                <c:pt idx="14">
                  <c:v>5.0110000000000001</c:v>
                </c:pt>
                <c:pt idx="15">
                  <c:v>5.2709999999999999</c:v>
                </c:pt>
                <c:pt idx="16">
                  <c:v>4.8789999999999996</c:v>
                </c:pt>
                <c:pt idx="17">
                  <c:v>5.0940000000000003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3-4468-8107-A7FC980B6B6A}"/>
            </c:ext>
          </c:extLst>
        </c:ser>
        <c:ser>
          <c:idx val="4"/>
          <c:order val="3"/>
          <c:tx>
            <c:strRef>
              <c:f>Plots!$P$575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numRef>
              <c:f>Plots!$L$989:$L$1006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Plots!$P$989:$P$1006</c:f>
              <c:numCache>
                <c:formatCode>General</c:formatCode>
                <c:ptCount val="18"/>
                <c:pt idx="0">
                  <c:v>1.7769999999999999</c:v>
                </c:pt>
                <c:pt idx="1">
                  <c:v>1.726</c:v>
                </c:pt>
                <c:pt idx="2">
                  <c:v>1.51</c:v>
                </c:pt>
                <c:pt idx="3">
                  <c:v>1.869</c:v>
                </c:pt>
                <c:pt idx="4">
                  <c:v>1.9450000000000001</c:v>
                </c:pt>
                <c:pt idx="5">
                  <c:v>1.99</c:v>
                </c:pt>
                <c:pt idx="6">
                  <c:v>1.895</c:v>
                </c:pt>
                <c:pt idx="7">
                  <c:v>1.7470000000000001</c:v>
                </c:pt>
                <c:pt idx="8">
                  <c:v>1.879</c:v>
                </c:pt>
                <c:pt idx="9">
                  <c:v>1.4279999999999999</c:v>
                </c:pt>
                <c:pt idx="10">
                  <c:v>1.708</c:v>
                </c:pt>
                <c:pt idx="11">
                  <c:v>1.4970000000000001</c:v>
                </c:pt>
                <c:pt idx="12">
                  <c:v>1.3819999999999999</c:v>
                </c:pt>
                <c:pt idx="13">
                  <c:v>0.9</c:v>
                </c:pt>
                <c:pt idx="14">
                  <c:v>0.77700000000000002</c:v>
                </c:pt>
                <c:pt idx="15">
                  <c:v>1</c:v>
                </c:pt>
                <c:pt idx="16">
                  <c:v>1.073</c:v>
                </c:pt>
                <c:pt idx="17">
                  <c:v>1.0760000000000001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3-4468-8107-A7FC980B6B6A}"/>
            </c:ext>
          </c:extLst>
        </c:ser>
        <c:ser>
          <c:idx val="5"/>
          <c:order val="4"/>
          <c:tx>
            <c:strRef>
              <c:f>Plots!$Q$575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Plots!$L$989:$L$1006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Plots!$Q$989:$Q$1006</c:f>
              <c:numCache>
                <c:formatCode>General</c:formatCode>
                <c:ptCount val="18"/>
                <c:pt idx="0">
                  <c:v>0.19</c:v>
                </c:pt>
                <c:pt idx="1">
                  <c:v>0.23599999999999999</c:v>
                </c:pt>
                <c:pt idx="2">
                  <c:v>0.217</c:v>
                </c:pt>
                <c:pt idx="3">
                  <c:v>0.22600000000000001</c:v>
                </c:pt>
                <c:pt idx="4">
                  <c:v>0.3</c:v>
                </c:pt>
                <c:pt idx="5">
                  <c:v>0.33100000000000002</c:v>
                </c:pt>
                <c:pt idx="6">
                  <c:v>0.32300000000000001</c:v>
                </c:pt>
                <c:pt idx="7">
                  <c:v>0.307</c:v>
                </c:pt>
                <c:pt idx="8">
                  <c:v>0.314</c:v>
                </c:pt>
                <c:pt idx="9">
                  <c:v>0.33700000000000002</c:v>
                </c:pt>
                <c:pt idx="10">
                  <c:v>0.33400000000000002</c:v>
                </c:pt>
                <c:pt idx="11">
                  <c:v>0.31</c:v>
                </c:pt>
                <c:pt idx="12">
                  <c:v>0.26500000000000001</c:v>
                </c:pt>
                <c:pt idx="13">
                  <c:v>0.22700000000000001</c:v>
                </c:pt>
                <c:pt idx="14">
                  <c:v>0.191</c:v>
                </c:pt>
                <c:pt idx="15">
                  <c:v>0.217</c:v>
                </c:pt>
                <c:pt idx="16">
                  <c:v>0.26300000000000001</c:v>
                </c:pt>
                <c:pt idx="17">
                  <c:v>0.26800000000000002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F3-4468-8107-A7FC980B6B6A}"/>
            </c:ext>
          </c:extLst>
        </c:ser>
        <c:ser>
          <c:idx val="6"/>
          <c:order val="5"/>
          <c:tx>
            <c:strRef>
              <c:f>Plots!$R$575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numRef>
              <c:f>Plots!$L$989:$L$1006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Plots!$R$989:$R$1006</c:f>
              <c:numCache>
                <c:formatCode>General</c:formatCode>
                <c:ptCount val="18"/>
                <c:pt idx="0">
                  <c:v>2.7850000000000001</c:v>
                </c:pt>
                <c:pt idx="1">
                  <c:v>3.2789999999999999</c:v>
                </c:pt>
                <c:pt idx="2">
                  <c:v>2.9540000000000002</c:v>
                </c:pt>
                <c:pt idx="3">
                  <c:v>3.4169999999999998</c:v>
                </c:pt>
                <c:pt idx="4">
                  <c:v>3.0289999999999999</c:v>
                </c:pt>
                <c:pt idx="5">
                  <c:v>2.798</c:v>
                </c:pt>
                <c:pt idx="6">
                  <c:v>2.4649999999999999</c:v>
                </c:pt>
                <c:pt idx="7">
                  <c:v>1.9530000000000001</c:v>
                </c:pt>
                <c:pt idx="8">
                  <c:v>1.893</c:v>
                </c:pt>
                <c:pt idx="9">
                  <c:v>1.5880000000000001</c:v>
                </c:pt>
                <c:pt idx="10">
                  <c:v>1.681</c:v>
                </c:pt>
                <c:pt idx="11">
                  <c:v>1.8540000000000001</c:v>
                </c:pt>
                <c:pt idx="12">
                  <c:v>1.907</c:v>
                </c:pt>
                <c:pt idx="13">
                  <c:v>1.5429999999999999</c:v>
                </c:pt>
                <c:pt idx="14">
                  <c:v>1.262</c:v>
                </c:pt>
                <c:pt idx="15">
                  <c:v>1.548</c:v>
                </c:pt>
                <c:pt idx="16">
                  <c:v>1.4039999999999999</c:v>
                </c:pt>
                <c:pt idx="17">
                  <c:v>1.7969999999999999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F3-4468-8107-A7FC980B6B6A}"/>
            </c:ext>
          </c:extLst>
        </c:ser>
        <c:ser>
          <c:idx val="7"/>
          <c:order val="6"/>
          <c:tx>
            <c:strRef>
              <c:f>Plots!$S$575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noFill/>
            </a:ln>
            <a:effectLst/>
          </c:spPr>
          <c:invertIfNegative val="0"/>
          <c:cat>
            <c:numRef>
              <c:f>Plots!$L$989:$L$1006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Plots!$S$989:$S$1006</c:f>
              <c:numCache>
                <c:formatCode>General</c:formatCode>
                <c:ptCount val="18"/>
                <c:pt idx="0">
                  <c:v>7.6999999999999999E-2</c:v>
                </c:pt>
                <c:pt idx="1">
                  <c:v>0.05</c:v>
                </c:pt>
                <c:pt idx="2">
                  <c:v>6.2E-2</c:v>
                </c:pt>
                <c:pt idx="3">
                  <c:v>4.9000000000000002E-2</c:v>
                </c:pt>
                <c:pt idx="4">
                  <c:v>3.9E-2</c:v>
                </c:pt>
                <c:pt idx="5">
                  <c:v>4.8000000000000001E-2</c:v>
                </c:pt>
                <c:pt idx="6">
                  <c:v>3.6999999999999998E-2</c:v>
                </c:pt>
                <c:pt idx="7">
                  <c:v>3.5000000000000003E-2</c:v>
                </c:pt>
                <c:pt idx="8">
                  <c:v>3.9E-2</c:v>
                </c:pt>
                <c:pt idx="9">
                  <c:v>3.6999999999999998E-2</c:v>
                </c:pt>
                <c:pt idx="10">
                  <c:v>3.1E-2</c:v>
                </c:pt>
                <c:pt idx="11">
                  <c:v>2.8000000000000001E-2</c:v>
                </c:pt>
                <c:pt idx="12">
                  <c:v>4.2000000000000003E-2</c:v>
                </c:pt>
                <c:pt idx="13">
                  <c:v>5.1999999999999998E-2</c:v>
                </c:pt>
                <c:pt idx="14">
                  <c:v>8.4000000000000005E-2</c:v>
                </c:pt>
                <c:pt idx="15">
                  <c:v>9.2999999999999999E-2</c:v>
                </c:pt>
                <c:pt idx="16">
                  <c:v>8.8999999999999996E-2</c:v>
                </c:pt>
                <c:pt idx="17">
                  <c:v>8.8999999999999996E-2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F3-4468-8107-A7FC980B6B6A}"/>
            </c:ext>
          </c:extLst>
        </c:ser>
        <c:ser>
          <c:idx val="8"/>
          <c:order val="7"/>
          <c:tx>
            <c:strRef>
              <c:f>Plots!$T$575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noFill/>
            </a:ln>
            <a:effectLst/>
          </c:spPr>
          <c:invertIfNegative val="0"/>
          <c:cat>
            <c:numRef>
              <c:f>Plots!$L$989:$L$1006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Plots!$T$989:$T$1006</c:f>
              <c:numCache>
                <c:formatCode>General</c:formatCode>
                <c:ptCount val="18"/>
                <c:pt idx="0">
                  <c:v>4.0000000000000001E-3</c:v>
                </c:pt>
                <c:pt idx="1">
                  <c:v>4.0000000000000001E-3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4.0000000000000001E-3</c:v>
                </c:pt>
                <c:pt idx="8">
                  <c:v>8.9999999999999993E-3</c:v>
                </c:pt>
                <c:pt idx="9">
                  <c:v>8.9999999999999993E-3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0.01</c:v>
                </c:pt>
                <c:pt idx="13">
                  <c:v>1.2E-2</c:v>
                </c:pt>
                <c:pt idx="14">
                  <c:v>1.0999999999999999E-2</c:v>
                </c:pt>
                <c:pt idx="15">
                  <c:v>1.0999999999999999E-2</c:v>
                </c:pt>
                <c:pt idx="16">
                  <c:v>0.01</c:v>
                </c:pt>
                <c:pt idx="17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F3-4468-8107-A7FC980B6B6A}"/>
            </c:ext>
          </c:extLst>
        </c:ser>
        <c:ser>
          <c:idx val="9"/>
          <c:order val="8"/>
          <c:tx>
            <c:strRef>
              <c:f>Plots!$U$575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noFill/>
            </a:ln>
            <a:effectLst/>
          </c:spPr>
          <c:invertIfNegative val="0"/>
          <c:cat>
            <c:numRef>
              <c:f>Plots!$L$989:$L$1006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Plots!$U$989:$U$1006</c:f>
              <c:numCache>
                <c:formatCode>General</c:formatCode>
                <c:ptCount val="18"/>
                <c:pt idx="0">
                  <c:v>2.2410000000000001</c:v>
                </c:pt>
                <c:pt idx="1">
                  <c:v>2.3959999999999999</c:v>
                </c:pt>
                <c:pt idx="2">
                  <c:v>2.4020000000000001</c:v>
                </c:pt>
                <c:pt idx="3">
                  <c:v>2.8439999999999999</c:v>
                </c:pt>
                <c:pt idx="4">
                  <c:v>2.7229999999999999</c:v>
                </c:pt>
                <c:pt idx="5">
                  <c:v>3.0720000000000001</c:v>
                </c:pt>
                <c:pt idx="6">
                  <c:v>2.5030000000000001</c:v>
                </c:pt>
                <c:pt idx="7">
                  <c:v>2.1989999999999998</c:v>
                </c:pt>
                <c:pt idx="8">
                  <c:v>2.5110000000000001</c:v>
                </c:pt>
                <c:pt idx="9">
                  <c:v>2.9590000000000001</c:v>
                </c:pt>
                <c:pt idx="10">
                  <c:v>3.0289999999999999</c:v>
                </c:pt>
                <c:pt idx="11">
                  <c:v>2.6680000000000001</c:v>
                </c:pt>
                <c:pt idx="12">
                  <c:v>2.0830000000000002</c:v>
                </c:pt>
                <c:pt idx="13">
                  <c:v>1.873</c:v>
                </c:pt>
                <c:pt idx="14">
                  <c:v>1.65</c:v>
                </c:pt>
                <c:pt idx="15">
                  <c:v>1.96</c:v>
                </c:pt>
                <c:pt idx="16">
                  <c:v>2.0630000000000002</c:v>
                </c:pt>
                <c:pt idx="17">
                  <c:v>2.2440000000000002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F3-4468-8107-A7FC980B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Plots!$P$987</c:f>
              <c:strCache>
                <c:ptCount val="1"/>
                <c:pt idx="0">
                  <c:v>Mio t CO²-Äquivalent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THG BL Sektor Industrie Entwicklung 2000-2018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Plots!$M$575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noFill/>
            </a:ln>
            <a:effectLst/>
          </c:spPr>
          <c:invertIfNegative val="0"/>
          <c:cat>
            <c:numRef>
              <c:f>Plots!$L$1010:$L$1027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Plots!$M$1010:$M$1027</c:f>
              <c:numCache>
                <c:formatCode>General</c:formatCode>
                <c:ptCount val="18"/>
                <c:pt idx="0">
                  <c:v>0.106</c:v>
                </c:pt>
                <c:pt idx="1">
                  <c:v>0.11700000000000001</c:v>
                </c:pt>
                <c:pt idx="2">
                  <c:v>0.13200000000000001</c:v>
                </c:pt>
                <c:pt idx="3">
                  <c:v>0.129</c:v>
                </c:pt>
                <c:pt idx="4">
                  <c:v>0.17399999999999999</c:v>
                </c:pt>
                <c:pt idx="5">
                  <c:v>0.19400000000000001</c:v>
                </c:pt>
                <c:pt idx="6">
                  <c:v>0.19800000000000001</c:v>
                </c:pt>
                <c:pt idx="7">
                  <c:v>0.20799999999999999</c:v>
                </c:pt>
                <c:pt idx="8">
                  <c:v>0.191</c:v>
                </c:pt>
                <c:pt idx="9">
                  <c:v>0.192</c:v>
                </c:pt>
                <c:pt idx="10">
                  <c:v>0.193</c:v>
                </c:pt>
                <c:pt idx="11">
                  <c:v>0.21</c:v>
                </c:pt>
                <c:pt idx="12">
                  <c:v>0.20300000000000001</c:v>
                </c:pt>
                <c:pt idx="13">
                  <c:v>0.221</c:v>
                </c:pt>
                <c:pt idx="14">
                  <c:v>0.20699999999999999</c:v>
                </c:pt>
                <c:pt idx="15">
                  <c:v>0.19900000000000001</c:v>
                </c:pt>
                <c:pt idx="16">
                  <c:v>0.219</c:v>
                </c:pt>
                <c:pt idx="17">
                  <c:v>0.224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3-4468-8107-A7FC980B6B6A}"/>
            </c:ext>
          </c:extLst>
        </c:ser>
        <c:ser>
          <c:idx val="2"/>
          <c:order val="1"/>
          <c:tx>
            <c:strRef>
              <c:f>Plots!$N$575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Plots!$L$1010:$L$1027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Plots!$N$1010:$N$1027</c:f>
              <c:numCache>
                <c:formatCode>General</c:formatCode>
                <c:ptCount val="18"/>
                <c:pt idx="0">
                  <c:v>0.75900000000000001</c:v>
                </c:pt>
                <c:pt idx="1">
                  <c:v>0.79800000000000004</c:v>
                </c:pt>
                <c:pt idx="2">
                  <c:v>0.85199999999999998</c:v>
                </c:pt>
                <c:pt idx="3">
                  <c:v>0.86399999999999999</c:v>
                </c:pt>
                <c:pt idx="4">
                  <c:v>0.89200000000000002</c:v>
                </c:pt>
                <c:pt idx="5">
                  <c:v>0.88500000000000001</c:v>
                </c:pt>
                <c:pt idx="6">
                  <c:v>1.1160000000000001</c:v>
                </c:pt>
                <c:pt idx="7">
                  <c:v>1.125</c:v>
                </c:pt>
                <c:pt idx="8">
                  <c:v>1.143</c:v>
                </c:pt>
                <c:pt idx="9">
                  <c:v>0.98699999999999999</c:v>
                </c:pt>
                <c:pt idx="10">
                  <c:v>0.98299999999999998</c:v>
                </c:pt>
                <c:pt idx="11">
                  <c:v>1.0369999999999999</c:v>
                </c:pt>
                <c:pt idx="12">
                  <c:v>0.97399999999999998</c:v>
                </c:pt>
                <c:pt idx="13">
                  <c:v>1.0109999999999999</c:v>
                </c:pt>
                <c:pt idx="14">
                  <c:v>0.94599999999999995</c:v>
                </c:pt>
                <c:pt idx="15">
                  <c:v>0.92200000000000004</c:v>
                </c:pt>
                <c:pt idx="16">
                  <c:v>0.93100000000000005</c:v>
                </c:pt>
                <c:pt idx="1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3-4468-8107-A7FC980B6B6A}"/>
            </c:ext>
          </c:extLst>
        </c:ser>
        <c:ser>
          <c:idx val="3"/>
          <c:order val="2"/>
          <c:tx>
            <c:strRef>
              <c:f>Plots!$O$575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Plots!$L$1010:$L$1027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Plots!$O$1010:$O$1027</c:f>
              <c:numCache>
                <c:formatCode>General</c:formatCode>
                <c:ptCount val="18"/>
                <c:pt idx="0">
                  <c:v>2.786</c:v>
                </c:pt>
                <c:pt idx="1">
                  <c:v>2.7109999999999999</c:v>
                </c:pt>
                <c:pt idx="2">
                  <c:v>2.9929999999999999</c:v>
                </c:pt>
                <c:pt idx="3">
                  <c:v>2.9540000000000002</c:v>
                </c:pt>
                <c:pt idx="4">
                  <c:v>2.9940000000000002</c:v>
                </c:pt>
                <c:pt idx="5">
                  <c:v>2.9649999999999999</c:v>
                </c:pt>
                <c:pt idx="6">
                  <c:v>3.0030000000000001</c:v>
                </c:pt>
                <c:pt idx="7">
                  <c:v>3.0840000000000001</c:v>
                </c:pt>
                <c:pt idx="8">
                  <c:v>3.1320000000000001</c:v>
                </c:pt>
                <c:pt idx="9">
                  <c:v>3.101</c:v>
                </c:pt>
                <c:pt idx="10">
                  <c:v>3.117</c:v>
                </c:pt>
                <c:pt idx="11">
                  <c:v>3.0590000000000002</c:v>
                </c:pt>
                <c:pt idx="12">
                  <c:v>3.0449999999999999</c:v>
                </c:pt>
                <c:pt idx="13">
                  <c:v>3.1019999999999999</c:v>
                </c:pt>
                <c:pt idx="14">
                  <c:v>3.1659999999999999</c:v>
                </c:pt>
                <c:pt idx="15">
                  <c:v>3.202</c:v>
                </c:pt>
                <c:pt idx="16">
                  <c:v>3.0779999999999998</c:v>
                </c:pt>
                <c:pt idx="17">
                  <c:v>3.0539999999999998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3-4468-8107-A7FC980B6B6A}"/>
            </c:ext>
          </c:extLst>
        </c:ser>
        <c:ser>
          <c:idx val="4"/>
          <c:order val="3"/>
          <c:tx>
            <c:strRef>
              <c:f>Plots!$P$575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numRef>
              <c:f>Plots!$L$1010:$L$1027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Plots!$P$1010:$P$1027</c:f>
              <c:numCache>
                <c:formatCode>General</c:formatCode>
                <c:ptCount val="18"/>
                <c:pt idx="0">
                  <c:v>12.175000000000001</c:v>
                </c:pt>
                <c:pt idx="1">
                  <c:v>12.207000000000001</c:v>
                </c:pt>
                <c:pt idx="2">
                  <c:v>12.487</c:v>
                </c:pt>
                <c:pt idx="3">
                  <c:v>12.903</c:v>
                </c:pt>
                <c:pt idx="4">
                  <c:v>11.878</c:v>
                </c:pt>
                <c:pt idx="5">
                  <c:v>13.086</c:v>
                </c:pt>
                <c:pt idx="6">
                  <c:v>13.079000000000001</c:v>
                </c:pt>
                <c:pt idx="7">
                  <c:v>13.157999999999999</c:v>
                </c:pt>
                <c:pt idx="8">
                  <c:v>13.523</c:v>
                </c:pt>
                <c:pt idx="9">
                  <c:v>11.398999999999999</c:v>
                </c:pt>
                <c:pt idx="10">
                  <c:v>13.374000000000001</c:v>
                </c:pt>
                <c:pt idx="11">
                  <c:v>13.038</c:v>
                </c:pt>
                <c:pt idx="12">
                  <c:v>12.948</c:v>
                </c:pt>
                <c:pt idx="13">
                  <c:v>12.933</c:v>
                </c:pt>
                <c:pt idx="14">
                  <c:v>13.018000000000001</c:v>
                </c:pt>
                <c:pt idx="15">
                  <c:v>13.016999999999999</c:v>
                </c:pt>
                <c:pt idx="16">
                  <c:v>13.006</c:v>
                </c:pt>
                <c:pt idx="17">
                  <c:v>13.634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3-4468-8107-A7FC980B6B6A}"/>
            </c:ext>
          </c:extLst>
        </c:ser>
        <c:ser>
          <c:idx val="5"/>
          <c:order val="4"/>
          <c:tx>
            <c:strRef>
              <c:f>Plots!$Q$575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Plots!$L$1010:$L$1027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Plots!$Q$1010:$Q$1027</c:f>
              <c:numCache>
                <c:formatCode>General</c:formatCode>
                <c:ptCount val="18"/>
                <c:pt idx="0">
                  <c:v>0.753</c:v>
                </c:pt>
                <c:pt idx="1">
                  <c:v>0.72699999999999998</c:v>
                </c:pt>
                <c:pt idx="2">
                  <c:v>0.72799999999999998</c:v>
                </c:pt>
                <c:pt idx="3">
                  <c:v>0.752</c:v>
                </c:pt>
                <c:pt idx="4">
                  <c:v>0.8</c:v>
                </c:pt>
                <c:pt idx="5">
                  <c:v>0.871</c:v>
                </c:pt>
                <c:pt idx="6">
                  <c:v>0.879</c:v>
                </c:pt>
                <c:pt idx="7">
                  <c:v>0.89100000000000001</c:v>
                </c:pt>
                <c:pt idx="8">
                  <c:v>0.93100000000000005</c:v>
                </c:pt>
                <c:pt idx="9">
                  <c:v>0.83099999999999996</c:v>
                </c:pt>
                <c:pt idx="10">
                  <c:v>0.72599999999999998</c:v>
                </c:pt>
                <c:pt idx="11">
                  <c:v>0.7</c:v>
                </c:pt>
                <c:pt idx="12">
                  <c:v>0.71699999999999997</c:v>
                </c:pt>
                <c:pt idx="13">
                  <c:v>0.67600000000000005</c:v>
                </c:pt>
                <c:pt idx="14">
                  <c:v>0.63</c:v>
                </c:pt>
                <c:pt idx="15">
                  <c:v>0.60899999999999999</c:v>
                </c:pt>
                <c:pt idx="16">
                  <c:v>0.66300000000000003</c:v>
                </c:pt>
                <c:pt idx="17">
                  <c:v>0.67400000000000004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F3-4468-8107-A7FC980B6B6A}"/>
            </c:ext>
          </c:extLst>
        </c:ser>
        <c:ser>
          <c:idx val="6"/>
          <c:order val="5"/>
          <c:tx>
            <c:strRef>
              <c:f>Plots!$R$575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numRef>
              <c:f>Plots!$L$1010:$L$1027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Plots!$R$1010:$R$1027</c:f>
              <c:numCache>
                <c:formatCode>General</c:formatCode>
                <c:ptCount val="18"/>
                <c:pt idx="0">
                  <c:v>5.0359999999999996</c:v>
                </c:pt>
                <c:pt idx="1">
                  <c:v>4.8079999999999998</c:v>
                </c:pt>
                <c:pt idx="2">
                  <c:v>5.194</c:v>
                </c:pt>
                <c:pt idx="3">
                  <c:v>5.1950000000000003</c:v>
                </c:pt>
                <c:pt idx="4">
                  <c:v>5.6189999999999998</c:v>
                </c:pt>
                <c:pt idx="5">
                  <c:v>5.5190000000000001</c:v>
                </c:pt>
                <c:pt idx="6">
                  <c:v>5.5650000000000004</c:v>
                </c:pt>
                <c:pt idx="7">
                  <c:v>5.6779999999999999</c:v>
                </c:pt>
                <c:pt idx="8">
                  <c:v>5.88</c:v>
                </c:pt>
                <c:pt idx="9">
                  <c:v>4.7149999999999999</c:v>
                </c:pt>
                <c:pt idx="10">
                  <c:v>5.1870000000000003</c:v>
                </c:pt>
                <c:pt idx="11">
                  <c:v>5.5789999999999997</c:v>
                </c:pt>
                <c:pt idx="12">
                  <c:v>5.1769999999999996</c:v>
                </c:pt>
                <c:pt idx="13">
                  <c:v>5.4119999999999999</c:v>
                </c:pt>
                <c:pt idx="14">
                  <c:v>5.2069999999999999</c:v>
                </c:pt>
                <c:pt idx="15">
                  <c:v>5.4569999999999999</c:v>
                </c:pt>
                <c:pt idx="16">
                  <c:v>5.2060000000000004</c:v>
                </c:pt>
                <c:pt idx="17">
                  <c:v>5.681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F3-4468-8107-A7FC980B6B6A}"/>
            </c:ext>
          </c:extLst>
        </c:ser>
        <c:ser>
          <c:idx val="7"/>
          <c:order val="6"/>
          <c:tx>
            <c:strRef>
              <c:f>Plots!$S$575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noFill/>
            </a:ln>
            <a:effectLst/>
          </c:spPr>
          <c:invertIfNegative val="0"/>
          <c:cat>
            <c:numRef>
              <c:f>Plots!$L$1010:$L$1027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Plots!$S$1010:$S$1027</c:f>
              <c:numCache>
                <c:formatCode>General</c:formatCode>
                <c:ptCount val="18"/>
                <c:pt idx="0">
                  <c:v>0.88900000000000001</c:v>
                </c:pt>
                <c:pt idx="1">
                  <c:v>0.88400000000000001</c:v>
                </c:pt>
                <c:pt idx="2">
                  <c:v>0.94399999999999995</c:v>
                </c:pt>
                <c:pt idx="3">
                  <c:v>0.98099999999999998</c:v>
                </c:pt>
                <c:pt idx="4">
                  <c:v>1.069</c:v>
                </c:pt>
                <c:pt idx="5">
                  <c:v>1.079</c:v>
                </c:pt>
                <c:pt idx="6">
                  <c:v>1.079</c:v>
                </c:pt>
                <c:pt idx="7">
                  <c:v>1.0649999999999999</c:v>
                </c:pt>
                <c:pt idx="8">
                  <c:v>1.0529999999999999</c:v>
                </c:pt>
                <c:pt idx="9">
                  <c:v>0.99199999999999999</c:v>
                </c:pt>
                <c:pt idx="10">
                  <c:v>1.0169999999999999</c:v>
                </c:pt>
                <c:pt idx="11">
                  <c:v>1.0509999999999999</c:v>
                </c:pt>
                <c:pt idx="12">
                  <c:v>1.0069999999999999</c:v>
                </c:pt>
                <c:pt idx="13">
                  <c:v>0.97299999999999998</c:v>
                </c:pt>
                <c:pt idx="14">
                  <c:v>0.92400000000000004</c:v>
                </c:pt>
                <c:pt idx="15">
                  <c:v>0.91800000000000004</c:v>
                </c:pt>
                <c:pt idx="16">
                  <c:v>0.95899999999999996</c:v>
                </c:pt>
                <c:pt idx="17">
                  <c:v>0.98099999999999998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F3-4468-8107-A7FC980B6B6A}"/>
            </c:ext>
          </c:extLst>
        </c:ser>
        <c:ser>
          <c:idx val="8"/>
          <c:order val="7"/>
          <c:tx>
            <c:strRef>
              <c:f>Plots!$T$575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noFill/>
            </a:ln>
            <a:effectLst/>
          </c:spPr>
          <c:invertIfNegative val="0"/>
          <c:cat>
            <c:numRef>
              <c:f>Plots!$L$1010:$L$1027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Plots!$T$1010:$T$1027</c:f>
              <c:numCache>
                <c:formatCode>General</c:formatCode>
                <c:ptCount val="18"/>
                <c:pt idx="0">
                  <c:v>0.27900000000000003</c:v>
                </c:pt>
                <c:pt idx="1">
                  <c:v>0.29199999999999998</c:v>
                </c:pt>
                <c:pt idx="2">
                  <c:v>0.246</c:v>
                </c:pt>
                <c:pt idx="3">
                  <c:v>0.253</c:v>
                </c:pt>
                <c:pt idx="4">
                  <c:v>0.27900000000000003</c:v>
                </c:pt>
                <c:pt idx="5">
                  <c:v>0.32200000000000001</c:v>
                </c:pt>
                <c:pt idx="6">
                  <c:v>0.31900000000000001</c:v>
                </c:pt>
                <c:pt idx="7">
                  <c:v>0.312</c:v>
                </c:pt>
                <c:pt idx="8">
                  <c:v>0.30399999999999999</c:v>
                </c:pt>
                <c:pt idx="9">
                  <c:v>0.32500000000000001</c:v>
                </c:pt>
                <c:pt idx="10">
                  <c:v>0.312</c:v>
                </c:pt>
                <c:pt idx="11">
                  <c:v>0.30199999999999999</c:v>
                </c:pt>
                <c:pt idx="12">
                  <c:v>0.32200000000000001</c:v>
                </c:pt>
                <c:pt idx="13">
                  <c:v>0.32200000000000001</c:v>
                </c:pt>
                <c:pt idx="14">
                  <c:v>0.316</c:v>
                </c:pt>
                <c:pt idx="15">
                  <c:v>0.29499999999999998</c:v>
                </c:pt>
                <c:pt idx="16">
                  <c:v>0.31</c:v>
                </c:pt>
                <c:pt idx="17">
                  <c:v>0.315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F3-4468-8107-A7FC980B6B6A}"/>
            </c:ext>
          </c:extLst>
        </c:ser>
        <c:ser>
          <c:idx val="9"/>
          <c:order val="8"/>
          <c:tx>
            <c:strRef>
              <c:f>Plots!$U$575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noFill/>
            </a:ln>
            <a:effectLst/>
          </c:spPr>
          <c:invertIfNegative val="0"/>
          <c:cat>
            <c:numRef>
              <c:f>Plots!$L$1010:$L$1027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Plots!$U$1010:$U$1027</c:f>
              <c:numCache>
                <c:formatCode>General</c:formatCode>
                <c:ptCount val="18"/>
                <c:pt idx="0">
                  <c:v>0.52600000000000002</c:v>
                </c:pt>
                <c:pt idx="1">
                  <c:v>0.496</c:v>
                </c:pt>
                <c:pt idx="2">
                  <c:v>0.46500000000000002</c:v>
                </c:pt>
                <c:pt idx="3">
                  <c:v>0.499</c:v>
                </c:pt>
                <c:pt idx="4">
                  <c:v>0.53100000000000003</c:v>
                </c:pt>
                <c:pt idx="5">
                  <c:v>0.55300000000000005</c:v>
                </c:pt>
                <c:pt idx="6">
                  <c:v>0.57199999999999995</c:v>
                </c:pt>
                <c:pt idx="7">
                  <c:v>0.58899999999999997</c:v>
                </c:pt>
                <c:pt idx="8">
                  <c:v>0.59</c:v>
                </c:pt>
                <c:pt idx="9">
                  <c:v>0.50700000000000001</c:v>
                </c:pt>
                <c:pt idx="10">
                  <c:v>0.51100000000000001</c:v>
                </c:pt>
                <c:pt idx="11">
                  <c:v>0.49399999999999999</c:v>
                </c:pt>
                <c:pt idx="12">
                  <c:v>0.47</c:v>
                </c:pt>
                <c:pt idx="13">
                  <c:v>0.59799999999999998</c:v>
                </c:pt>
                <c:pt idx="14">
                  <c:v>0.49199999999999999</c:v>
                </c:pt>
                <c:pt idx="15">
                  <c:v>0.45100000000000001</c:v>
                </c:pt>
                <c:pt idx="16">
                  <c:v>0.501</c:v>
                </c:pt>
                <c:pt idx="17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F3-4468-8107-A7FC980B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Plots!$P$1008</c:f>
              <c:strCache>
                <c:ptCount val="1"/>
                <c:pt idx="0">
                  <c:v>Mio t CO²-Äquivalent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THG BL Sektor Verkehr Entwicklung 2000-2018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Plots!$M$575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noFill/>
            </a:ln>
            <a:effectLst/>
          </c:spPr>
          <c:invertIfNegative val="0"/>
          <c:cat>
            <c:numRef>
              <c:f>Plots!$L$1031:$L$1048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Plots!$M$1031:$M$1048</c:f>
              <c:numCache>
                <c:formatCode>General</c:formatCode>
                <c:ptCount val="18"/>
                <c:pt idx="0">
                  <c:v>0.70699999999999996</c:v>
                </c:pt>
                <c:pt idx="1">
                  <c:v>0.76100000000000001</c:v>
                </c:pt>
                <c:pt idx="2">
                  <c:v>0.84399999999999997</c:v>
                </c:pt>
                <c:pt idx="3">
                  <c:v>0.91800000000000004</c:v>
                </c:pt>
                <c:pt idx="4">
                  <c:v>0.93700000000000006</c:v>
                </c:pt>
                <c:pt idx="5">
                  <c:v>0.95099999999999996</c:v>
                </c:pt>
                <c:pt idx="6">
                  <c:v>0.89900000000000002</c:v>
                </c:pt>
                <c:pt idx="7">
                  <c:v>0.90800000000000003</c:v>
                </c:pt>
                <c:pt idx="8">
                  <c:v>0.85199999999999998</c:v>
                </c:pt>
                <c:pt idx="9">
                  <c:v>0.83</c:v>
                </c:pt>
                <c:pt idx="10">
                  <c:v>0.86299999999999999</c:v>
                </c:pt>
                <c:pt idx="11">
                  <c:v>0.83299999999999996</c:v>
                </c:pt>
                <c:pt idx="12">
                  <c:v>0.83299999999999996</c:v>
                </c:pt>
                <c:pt idx="13">
                  <c:v>0.878</c:v>
                </c:pt>
                <c:pt idx="14">
                  <c:v>0.85899999999999999</c:v>
                </c:pt>
                <c:pt idx="15">
                  <c:v>0.877</c:v>
                </c:pt>
                <c:pt idx="16">
                  <c:v>0.91700000000000004</c:v>
                </c:pt>
                <c:pt idx="17">
                  <c:v>0.94599999999999995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3-4468-8107-A7FC980B6B6A}"/>
            </c:ext>
          </c:extLst>
        </c:ser>
        <c:ser>
          <c:idx val="2"/>
          <c:order val="1"/>
          <c:tx>
            <c:strRef>
              <c:f>Plots!$N$575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Plots!$L$1031:$L$1048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Plots!$N$1031:$N$1048</c:f>
              <c:numCache>
                <c:formatCode>General</c:formatCode>
                <c:ptCount val="18"/>
                <c:pt idx="0">
                  <c:v>1.3560000000000001</c:v>
                </c:pt>
                <c:pt idx="1">
                  <c:v>1.452</c:v>
                </c:pt>
                <c:pt idx="2">
                  <c:v>1.607</c:v>
                </c:pt>
                <c:pt idx="3">
                  <c:v>1.74</c:v>
                </c:pt>
                <c:pt idx="4">
                  <c:v>1.7789999999999999</c:v>
                </c:pt>
                <c:pt idx="5">
                  <c:v>1.794</c:v>
                </c:pt>
                <c:pt idx="6">
                  <c:v>1.6950000000000001</c:v>
                </c:pt>
                <c:pt idx="7">
                  <c:v>1.7090000000000001</c:v>
                </c:pt>
                <c:pt idx="8">
                  <c:v>1.6060000000000001</c:v>
                </c:pt>
                <c:pt idx="9">
                  <c:v>1.5680000000000001</c:v>
                </c:pt>
                <c:pt idx="10">
                  <c:v>1.6279999999999999</c:v>
                </c:pt>
                <c:pt idx="11">
                  <c:v>1.575</c:v>
                </c:pt>
                <c:pt idx="12">
                  <c:v>1.5760000000000001</c:v>
                </c:pt>
                <c:pt idx="13">
                  <c:v>1.649</c:v>
                </c:pt>
                <c:pt idx="14">
                  <c:v>1.5960000000000001</c:v>
                </c:pt>
                <c:pt idx="15">
                  <c:v>1.6240000000000001</c:v>
                </c:pt>
                <c:pt idx="16">
                  <c:v>1.66</c:v>
                </c:pt>
                <c:pt idx="17">
                  <c:v>1.7090000000000001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3-4468-8107-A7FC980B6B6A}"/>
            </c:ext>
          </c:extLst>
        </c:ser>
        <c:ser>
          <c:idx val="3"/>
          <c:order val="2"/>
          <c:tx>
            <c:strRef>
              <c:f>Plots!$O$575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Plots!$L$1031:$L$1048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Plots!$O$1031:$O$1048</c:f>
              <c:numCache>
                <c:formatCode>General</c:formatCode>
                <c:ptCount val="18"/>
                <c:pt idx="0">
                  <c:v>4.008</c:v>
                </c:pt>
                <c:pt idx="1">
                  <c:v>4.29</c:v>
                </c:pt>
                <c:pt idx="2">
                  <c:v>4.7460000000000004</c:v>
                </c:pt>
                <c:pt idx="3">
                  <c:v>5.1109999999999998</c:v>
                </c:pt>
                <c:pt idx="4">
                  <c:v>5.2149999999999999</c:v>
                </c:pt>
                <c:pt idx="5">
                  <c:v>5.3070000000000004</c:v>
                </c:pt>
                <c:pt idx="6">
                  <c:v>5.0330000000000004</c:v>
                </c:pt>
                <c:pt idx="7">
                  <c:v>5.0940000000000003</c:v>
                </c:pt>
                <c:pt idx="8">
                  <c:v>4.78</c:v>
                </c:pt>
                <c:pt idx="9">
                  <c:v>4.6559999999999997</c:v>
                </c:pt>
                <c:pt idx="10">
                  <c:v>4.8440000000000003</c:v>
                </c:pt>
                <c:pt idx="11">
                  <c:v>4.665</c:v>
                </c:pt>
                <c:pt idx="12">
                  <c:v>4.6559999999999997</c:v>
                </c:pt>
                <c:pt idx="13">
                  <c:v>4.8789999999999996</c:v>
                </c:pt>
                <c:pt idx="14">
                  <c:v>4.7439999999999998</c:v>
                </c:pt>
                <c:pt idx="15">
                  <c:v>4.8369999999999997</c:v>
                </c:pt>
                <c:pt idx="16">
                  <c:v>5.0279999999999996</c:v>
                </c:pt>
                <c:pt idx="17">
                  <c:v>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3-4468-8107-A7FC980B6B6A}"/>
            </c:ext>
          </c:extLst>
        </c:ser>
        <c:ser>
          <c:idx val="4"/>
          <c:order val="3"/>
          <c:tx>
            <c:strRef>
              <c:f>Plots!$P$575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numRef>
              <c:f>Plots!$L$1031:$L$1048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Plots!$P$1031:$P$1048</c:f>
              <c:numCache>
                <c:formatCode>General</c:formatCode>
                <c:ptCount val="18"/>
                <c:pt idx="0">
                  <c:v>3.3879999999999999</c:v>
                </c:pt>
                <c:pt idx="1">
                  <c:v>3.6339999999999999</c:v>
                </c:pt>
                <c:pt idx="2">
                  <c:v>4.0250000000000004</c:v>
                </c:pt>
                <c:pt idx="3">
                  <c:v>4.3490000000000002</c:v>
                </c:pt>
                <c:pt idx="4">
                  <c:v>4.444</c:v>
                </c:pt>
                <c:pt idx="5">
                  <c:v>4.524</c:v>
                </c:pt>
                <c:pt idx="6">
                  <c:v>4.2709999999999999</c:v>
                </c:pt>
                <c:pt idx="7">
                  <c:v>4.3209999999999997</c:v>
                </c:pt>
                <c:pt idx="8">
                  <c:v>4.0570000000000004</c:v>
                </c:pt>
                <c:pt idx="9">
                  <c:v>3.9470000000000001</c:v>
                </c:pt>
                <c:pt idx="10">
                  <c:v>4.1020000000000003</c:v>
                </c:pt>
                <c:pt idx="11">
                  <c:v>3.9740000000000002</c:v>
                </c:pt>
                <c:pt idx="12">
                  <c:v>3.9750000000000001</c:v>
                </c:pt>
                <c:pt idx="13">
                  <c:v>4.1879999999999997</c:v>
                </c:pt>
                <c:pt idx="14">
                  <c:v>4.0620000000000003</c:v>
                </c:pt>
                <c:pt idx="15">
                  <c:v>4.149</c:v>
                </c:pt>
                <c:pt idx="16">
                  <c:v>4.3040000000000003</c:v>
                </c:pt>
                <c:pt idx="17">
                  <c:v>4.431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3-4468-8107-A7FC980B6B6A}"/>
            </c:ext>
          </c:extLst>
        </c:ser>
        <c:ser>
          <c:idx val="5"/>
          <c:order val="4"/>
          <c:tx>
            <c:strRef>
              <c:f>Plots!$Q$575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Plots!$L$1031:$L$1048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Plots!$Q$1031:$Q$1048</c:f>
              <c:numCache>
                <c:formatCode>General</c:formatCode>
                <c:ptCount val="18"/>
                <c:pt idx="0">
                  <c:v>1.1479999999999999</c:v>
                </c:pt>
                <c:pt idx="1">
                  <c:v>1.2330000000000001</c:v>
                </c:pt>
                <c:pt idx="2">
                  <c:v>1.367</c:v>
                </c:pt>
                <c:pt idx="3">
                  <c:v>1.482</c:v>
                </c:pt>
                <c:pt idx="4">
                  <c:v>1.52</c:v>
                </c:pt>
                <c:pt idx="5">
                  <c:v>1.544</c:v>
                </c:pt>
                <c:pt idx="6">
                  <c:v>1.454</c:v>
                </c:pt>
                <c:pt idx="7">
                  <c:v>1.4670000000000001</c:v>
                </c:pt>
                <c:pt idx="8">
                  <c:v>1.3819999999999999</c:v>
                </c:pt>
                <c:pt idx="9">
                  <c:v>1.341</c:v>
                </c:pt>
                <c:pt idx="10">
                  <c:v>1.3959999999999999</c:v>
                </c:pt>
                <c:pt idx="11">
                  <c:v>1.3480000000000001</c:v>
                </c:pt>
                <c:pt idx="12">
                  <c:v>1.347</c:v>
                </c:pt>
                <c:pt idx="13">
                  <c:v>1.4159999999999999</c:v>
                </c:pt>
                <c:pt idx="14">
                  <c:v>1.3839999999999999</c:v>
                </c:pt>
                <c:pt idx="15">
                  <c:v>1.409</c:v>
                </c:pt>
                <c:pt idx="16">
                  <c:v>1.4770000000000001</c:v>
                </c:pt>
                <c:pt idx="17">
                  <c:v>1.5189999999999999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F3-4468-8107-A7FC980B6B6A}"/>
            </c:ext>
          </c:extLst>
        </c:ser>
        <c:ser>
          <c:idx val="6"/>
          <c:order val="5"/>
          <c:tx>
            <c:strRef>
              <c:f>Plots!$R$575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numRef>
              <c:f>Plots!$L$1031:$L$1048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Plots!$R$1031:$R$1048</c:f>
              <c:numCache>
                <c:formatCode>General</c:formatCode>
                <c:ptCount val="18"/>
                <c:pt idx="0">
                  <c:v>2.8340000000000001</c:v>
                </c:pt>
                <c:pt idx="1">
                  <c:v>3.0409999999999999</c:v>
                </c:pt>
                <c:pt idx="2">
                  <c:v>3.3690000000000002</c:v>
                </c:pt>
                <c:pt idx="3">
                  <c:v>3.6379999999999999</c:v>
                </c:pt>
                <c:pt idx="4">
                  <c:v>3.706</c:v>
                </c:pt>
                <c:pt idx="5">
                  <c:v>3.7730000000000001</c:v>
                </c:pt>
                <c:pt idx="6">
                  <c:v>3.5510000000000002</c:v>
                </c:pt>
                <c:pt idx="7">
                  <c:v>3.573</c:v>
                </c:pt>
                <c:pt idx="8">
                  <c:v>3.3439999999999999</c:v>
                </c:pt>
                <c:pt idx="9">
                  <c:v>3.242</c:v>
                </c:pt>
                <c:pt idx="10">
                  <c:v>3.3570000000000002</c:v>
                </c:pt>
                <c:pt idx="11">
                  <c:v>3.2389999999999999</c:v>
                </c:pt>
                <c:pt idx="12">
                  <c:v>3.2189999999999999</c:v>
                </c:pt>
                <c:pt idx="13">
                  <c:v>3.3809999999999998</c:v>
                </c:pt>
                <c:pt idx="14">
                  <c:v>3.2989999999999999</c:v>
                </c:pt>
                <c:pt idx="15">
                  <c:v>3.359</c:v>
                </c:pt>
                <c:pt idx="16">
                  <c:v>3.472</c:v>
                </c:pt>
                <c:pt idx="17">
                  <c:v>3.5739999999999998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F3-4468-8107-A7FC980B6B6A}"/>
            </c:ext>
          </c:extLst>
        </c:ser>
        <c:ser>
          <c:idx val="7"/>
          <c:order val="6"/>
          <c:tx>
            <c:strRef>
              <c:f>Plots!$S$575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noFill/>
            </a:ln>
            <a:effectLst/>
          </c:spPr>
          <c:invertIfNegative val="0"/>
          <c:cat>
            <c:numRef>
              <c:f>Plots!$L$1031:$L$1048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Plots!$S$1031:$S$1048</c:f>
              <c:numCache>
                <c:formatCode>General</c:formatCode>
                <c:ptCount val="18"/>
                <c:pt idx="0">
                  <c:v>1.4630000000000001</c:v>
                </c:pt>
                <c:pt idx="1">
                  <c:v>1.5720000000000001</c:v>
                </c:pt>
                <c:pt idx="2">
                  <c:v>1.7430000000000001</c:v>
                </c:pt>
                <c:pt idx="3">
                  <c:v>1.8879999999999999</c:v>
                </c:pt>
                <c:pt idx="4">
                  <c:v>1.9370000000000001</c:v>
                </c:pt>
                <c:pt idx="5">
                  <c:v>1.956</c:v>
                </c:pt>
                <c:pt idx="6">
                  <c:v>1.845</c:v>
                </c:pt>
                <c:pt idx="7">
                  <c:v>1.8660000000000001</c:v>
                </c:pt>
                <c:pt idx="8">
                  <c:v>1.7569999999999999</c:v>
                </c:pt>
                <c:pt idx="9">
                  <c:v>1.712</c:v>
                </c:pt>
                <c:pt idx="10">
                  <c:v>1.7889999999999999</c:v>
                </c:pt>
                <c:pt idx="11">
                  <c:v>1.7330000000000001</c:v>
                </c:pt>
                <c:pt idx="12">
                  <c:v>1.7410000000000001</c:v>
                </c:pt>
                <c:pt idx="13">
                  <c:v>1.8360000000000001</c:v>
                </c:pt>
                <c:pt idx="14">
                  <c:v>1.7949999999999999</c:v>
                </c:pt>
                <c:pt idx="15">
                  <c:v>1.8320000000000001</c:v>
                </c:pt>
                <c:pt idx="16">
                  <c:v>1.9339999999999999</c:v>
                </c:pt>
                <c:pt idx="17">
                  <c:v>1.988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F3-4468-8107-A7FC980B6B6A}"/>
            </c:ext>
          </c:extLst>
        </c:ser>
        <c:ser>
          <c:idx val="8"/>
          <c:order val="7"/>
          <c:tx>
            <c:strRef>
              <c:f>Plots!$T$575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noFill/>
            </a:ln>
            <a:effectLst/>
          </c:spPr>
          <c:invertIfNegative val="0"/>
          <c:cat>
            <c:numRef>
              <c:f>Plots!$L$1031:$L$1048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Plots!$T$1031:$T$1048</c:f>
              <c:numCache>
                <c:formatCode>General</c:formatCode>
                <c:ptCount val="18"/>
                <c:pt idx="0">
                  <c:v>0.752</c:v>
                </c:pt>
                <c:pt idx="1">
                  <c:v>0.80500000000000005</c:v>
                </c:pt>
                <c:pt idx="2">
                  <c:v>0.89</c:v>
                </c:pt>
                <c:pt idx="3">
                  <c:v>0.95899999999999996</c:v>
                </c:pt>
                <c:pt idx="4">
                  <c:v>0.98299999999999998</c:v>
                </c:pt>
                <c:pt idx="5">
                  <c:v>0.98399999999999999</c:v>
                </c:pt>
                <c:pt idx="6">
                  <c:v>0.93100000000000005</c:v>
                </c:pt>
                <c:pt idx="7">
                  <c:v>0.94099999999999995</c:v>
                </c:pt>
                <c:pt idx="8">
                  <c:v>0.88300000000000001</c:v>
                </c:pt>
                <c:pt idx="9">
                  <c:v>0.85899999999999999</c:v>
                </c:pt>
                <c:pt idx="10">
                  <c:v>0.89500000000000002</c:v>
                </c:pt>
                <c:pt idx="11">
                  <c:v>0.86899999999999999</c:v>
                </c:pt>
                <c:pt idx="12">
                  <c:v>0.871</c:v>
                </c:pt>
                <c:pt idx="13">
                  <c:v>0.91400000000000003</c:v>
                </c:pt>
                <c:pt idx="14">
                  <c:v>0.89600000000000002</c:v>
                </c:pt>
                <c:pt idx="15">
                  <c:v>0.91300000000000003</c:v>
                </c:pt>
                <c:pt idx="16">
                  <c:v>0.95599999999999996</c:v>
                </c:pt>
                <c:pt idx="17">
                  <c:v>0.98199999999999998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F3-4468-8107-A7FC980B6B6A}"/>
            </c:ext>
          </c:extLst>
        </c:ser>
        <c:ser>
          <c:idx val="9"/>
          <c:order val="8"/>
          <c:tx>
            <c:strRef>
              <c:f>Plots!$U$575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noFill/>
            </a:ln>
            <a:effectLst/>
          </c:spPr>
          <c:invertIfNegative val="0"/>
          <c:cat>
            <c:numRef>
              <c:f>Plots!$L$1031:$L$1048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Plots!$U$1031:$U$1048</c:f>
              <c:numCache>
                <c:formatCode>General</c:formatCode>
                <c:ptCount val="18"/>
                <c:pt idx="0">
                  <c:v>2.8639999999999999</c:v>
                </c:pt>
                <c:pt idx="1">
                  <c:v>3.0670000000000002</c:v>
                </c:pt>
                <c:pt idx="2">
                  <c:v>3.3969999999999998</c:v>
                </c:pt>
                <c:pt idx="3">
                  <c:v>3.661</c:v>
                </c:pt>
                <c:pt idx="4">
                  <c:v>3.7410000000000001</c:v>
                </c:pt>
                <c:pt idx="5">
                  <c:v>3.7970000000000002</c:v>
                </c:pt>
                <c:pt idx="6">
                  <c:v>3.5739999999999998</c:v>
                </c:pt>
                <c:pt idx="7">
                  <c:v>3.57</c:v>
                </c:pt>
                <c:pt idx="8">
                  <c:v>3.3330000000000002</c:v>
                </c:pt>
                <c:pt idx="9">
                  <c:v>3.2080000000000002</c:v>
                </c:pt>
                <c:pt idx="10">
                  <c:v>3.282</c:v>
                </c:pt>
                <c:pt idx="11">
                  <c:v>3.1549999999999998</c:v>
                </c:pt>
                <c:pt idx="12">
                  <c:v>3.1019999999999999</c:v>
                </c:pt>
                <c:pt idx="13">
                  <c:v>3.2120000000000002</c:v>
                </c:pt>
                <c:pt idx="14">
                  <c:v>3.1179999999999999</c:v>
                </c:pt>
                <c:pt idx="15">
                  <c:v>3.1440000000000001</c:v>
                </c:pt>
                <c:pt idx="16">
                  <c:v>3.266</c:v>
                </c:pt>
                <c:pt idx="17">
                  <c:v>3.3519999999999999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F3-4468-8107-A7FC980B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Plots!$P$1029</c:f>
              <c:strCache>
                <c:ptCount val="1"/>
                <c:pt idx="0">
                  <c:v>Mio t CO²-Äquivalent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THG BL Sektor Abfall Entwicklung 2000-2018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Plots!$M$575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noFill/>
            </a:ln>
            <a:effectLst/>
          </c:spPr>
          <c:invertIfNegative val="0"/>
          <c:cat>
            <c:numRef>
              <c:f>Plots!$L$1052:$L$1069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Plots!$M$1052:$M$1069</c:f>
              <c:numCache>
                <c:formatCode>General</c:formatCode>
                <c:ptCount val="18"/>
                <c:pt idx="0">
                  <c:v>0.27900000000000003</c:v>
                </c:pt>
                <c:pt idx="1">
                  <c:v>0.27800000000000002</c:v>
                </c:pt>
                <c:pt idx="2">
                  <c:v>0.26900000000000002</c:v>
                </c:pt>
                <c:pt idx="3">
                  <c:v>0.251</c:v>
                </c:pt>
                <c:pt idx="4">
                  <c:v>0.253</c:v>
                </c:pt>
                <c:pt idx="5">
                  <c:v>0.247</c:v>
                </c:pt>
                <c:pt idx="6">
                  <c:v>0.23899999999999999</c:v>
                </c:pt>
                <c:pt idx="7">
                  <c:v>0.24</c:v>
                </c:pt>
                <c:pt idx="8">
                  <c:v>0.25800000000000001</c:v>
                </c:pt>
                <c:pt idx="9">
                  <c:v>0.246</c:v>
                </c:pt>
                <c:pt idx="10">
                  <c:v>0.22900000000000001</c:v>
                </c:pt>
                <c:pt idx="11">
                  <c:v>0.24</c:v>
                </c:pt>
                <c:pt idx="12">
                  <c:v>0.23100000000000001</c:v>
                </c:pt>
                <c:pt idx="13">
                  <c:v>0.23400000000000001</c:v>
                </c:pt>
                <c:pt idx="14">
                  <c:v>0.253</c:v>
                </c:pt>
                <c:pt idx="15">
                  <c:v>0.245</c:v>
                </c:pt>
                <c:pt idx="16">
                  <c:v>0.26</c:v>
                </c:pt>
                <c:pt idx="17">
                  <c:v>0.246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3-4468-8107-A7FC980B6B6A}"/>
            </c:ext>
          </c:extLst>
        </c:ser>
        <c:ser>
          <c:idx val="2"/>
          <c:order val="1"/>
          <c:tx>
            <c:strRef>
              <c:f>Plots!$N$575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Plots!$L$1052:$L$1069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Plots!$N$1052:$N$1069</c:f>
              <c:numCache>
                <c:formatCode>General</c:formatCode>
                <c:ptCount val="18"/>
                <c:pt idx="0">
                  <c:v>0.72799999999999998</c:v>
                </c:pt>
                <c:pt idx="1">
                  <c:v>0.73299999999999998</c:v>
                </c:pt>
                <c:pt idx="2">
                  <c:v>0.70899999999999996</c:v>
                </c:pt>
                <c:pt idx="3">
                  <c:v>0.69599999999999995</c:v>
                </c:pt>
                <c:pt idx="4">
                  <c:v>0.71099999999999997</c:v>
                </c:pt>
                <c:pt idx="5">
                  <c:v>0.69799999999999995</c:v>
                </c:pt>
                <c:pt idx="6">
                  <c:v>0.69199999999999995</c:v>
                </c:pt>
                <c:pt idx="7">
                  <c:v>0.69699999999999995</c:v>
                </c:pt>
                <c:pt idx="8">
                  <c:v>0.70899999999999996</c:v>
                </c:pt>
                <c:pt idx="9">
                  <c:v>0.70299999999999996</c:v>
                </c:pt>
                <c:pt idx="10">
                  <c:v>0.69399999999999995</c:v>
                </c:pt>
                <c:pt idx="11">
                  <c:v>0.69799999999999995</c:v>
                </c:pt>
                <c:pt idx="12">
                  <c:v>0.68400000000000005</c:v>
                </c:pt>
                <c:pt idx="13">
                  <c:v>0.68</c:v>
                </c:pt>
                <c:pt idx="14">
                  <c:v>0.68899999999999995</c:v>
                </c:pt>
                <c:pt idx="15">
                  <c:v>0.67700000000000005</c:v>
                </c:pt>
                <c:pt idx="16">
                  <c:v>0.68700000000000006</c:v>
                </c:pt>
                <c:pt idx="17">
                  <c:v>0.68100000000000005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3-4468-8107-A7FC980B6B6A}"/>
            </c:ext>
          </c:extLst>
        </c:ser>
        <c:ser>
          <c:idx val="3"/>
          <c:order val="2"/>
          <c:tx>
            <c:strRef>
              <c:f>Plots!$O$575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Plots!$L$1052:$L$1069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Plots!$O$1052:$O$1069</c:f>
              <c:numCache>
                <c:formatCode>General</c:formatCode>
                <c:ptCount val="18"/>
                <c:pt idx="0">
                  <c:v>2.335</c:v>
                </c:pt>
                <c:pt idx="1">
                  <c:v>2.3199999999999998</c:v>
                </c:pt>
                <c:pt idx="2">
                  <c:v>2.2890000000000001</c:v>
                </c:pt>
                <c:pt idx="3">
                  <c:v>2.218</c:v>
                </c:pt>
                <c:pt idx="4">
                  <c:v>2.2229999999999999</c:v>
                </c:pt>
                <c:pt idx="5">
                  <c:v>2.1970000000000001</c:v>
                </c:pt>
                <c:pt idx="6">
                  <c:v>2.1850000000000001</c:v>
                </c:pt>
                <c:pt idx="7">
                  <c:v>2.1840000000000002</c:v>
                </c:pt>
                <c:pt idx="8">
                  <c:v>2.2530000000000001</c:v>
                </c:pt>
                <c:pt idx="9">
                  <c:v>2.214</c:v>
                </c:pt>
                <c:pt idx="10">
                  <c:v>2.169</c:v>
                </c:pt>
                <c:pt idx="11">
                  <c:v>2.2149999999999999</c:v>
                </c:pt>
                <c:pt idx="12">
                  <c:v>2.153</c:v>
                </c:pt>
                <c:pt idx="13">
                  <c:v>2.1419999999999999</c:v>
                </c:pt>
                <c:pt idx="14">
                  <c:v>2.2200000000000002</c:v>
                </c:pt>
                <c:pt idx="15">
                  <c:v>2.1739999999999999</c:v>
                </c:pt>
                <c:pt idx="16">
                  <c:v>2.222</c:v>
                </c:pt>
                <c:pt idx="17">
                  <c:v>2.173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3-4468-8107-A7FC980B6B6A}"/>
            </c:ext>
          </c:extLst>
        </c:ser>
        <c:ser>
          <c:idx val="4"/>
          <c:order val="3"/>
          <c:tx>
            <c:strRef>
              <c:f>Plots!$P$575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numRef>
              <c:f>Plots!$L$1052:$L$1069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Plots!$P$1052:$P$1069</c:f>
              <c:numCache>
                <c:formatCode>General</c:formatCode>
                <c:ptCount val="18"/>
                <c:pt idx="0">
                  <c:v>2.335</c:v>
                </c:pt>
                <c:pt idx="1">
                  <c:v>2.3149999999999999</c:v>
                </c:pt>
                <c:pt idx="2">
                  <c:v>2.2869999999999999</c:v>
                </c:pt>
                <c:pt idx="3">
                  <c:v>2.2679999999999998</c:v>
                </c:pt>
                <c:pt idx="4">
                  <c:v>2.222</c:v>
                </c:pt>
                <c:pt idx="5">
                  <c:v>2.198</c:v>
                </c:pt>
                <c:pt idx="6">
                  <c:v>2.198</c:v>
                </c:pt>
                <c:pt idx="7">
                  <c:v>2.194</c:v>
                </c:pt>
                <c:pt idx="8">
                  <c:v>2.222</c:v>
                </c:pt>
                <c:pt idx="9">
                  <c:v>2.2160000000000002</c:v>
                </c:pt>
                <c:pt idx="10">
                  <c:v>2.1760000000000002</c:v>
                </c:pt>
                <c:pt idx="11">
                  <c:v>2.194</c:v>
                </c:pt>
                <c:pt idx="12">
                  <c:v>2.1749999999999998</c:v>
                </c:pt>
                <c:pt idx="13">
                  <c:v>2.1640000000000001</c:v>
                </c:pt>
                <c:pt idx="14">
                  <c:v>2.2080000000000002</c:v>
                </c:pt>
                <c:pt idx="15">
                  <c:v>2.21</c:v>
                </c:pt>
                <c:pt idx="16">
                  <c:v>2.2490000000000001</c:v>
                </c:pt>
                <c:pt idx="17">
                  <c:v>2.2189999999999999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3-4468-8107-A7FC980B6B6A}"/>
            </c:ext>
          </c:extLst>
        </c:ser>
        <c:ser>
          <c:idx val="5"/>
          <c:order val="4"/>
          <c:tx>
            <c:strRef>
              <c:f>Plots!$Q$575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Plots!$L$1052:$L$1069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Plots!$Q$1052:$Q$1069</c:f>
              <c:numCache>
                <c:formatCode>General</c:formatCode>
                <c:ptCount val="18"/>
                <c:pt idx="0">
                  <c:v>0.58499999999999996</c:v>
                </c:pt>
                <c:pt idx="1">
                  <c:v>0.58599999999999997</c:v>
                </c:pt>
                <c:pt idx="2">
                  <c:v>0.57899999999999996</c:v>
                </c:pt>
                <c:pt idx="3">
                  <c:v>0.56999999999999995</c:v>
                </c:pt>
                <c:pt idx="4">
                  <c:v>0.57999999999999996</c:v>
                </c:pt>
                <c:pt idx="5">
                  <c:v>0.56499999999999995</c:v>
                </c:pt>
                <c:pt idx="6">
                  <c:v>0.56000000000000005</c:v>
                </c:pt>
                <c:pt idx="7">
                  <c:v>0.56100000000000005</c:v>
                </c:pt>
                <c:pt idx="8">
                  <c:v>0.56999999999999995</c:v>
                </c:pt>
                <c:pt idx="9">
                  <c:v>0.56799999999999995</c:v>
                </c:pt>
                <c:pt idx="10">
                  <c:v>0.56499999999999995</c:v>
                </c:pt>
                <c:pt idx="11">
                  <c:v>0.56599999999999995</c:v>
                </c:pt>
                <c:pt idx="12">
                  <c:v>0.56100000000000005</c:v>
                </c:pt>
                <c:pt idx="13">
                  <c:v>0.56299999999999994</c:v>
                </c:pt>
                <c:pt idx="14">
                  <c:v>0.57399999999999995</c:v>
                </c:pt>
                <c:pt idx="15">
                  <c:v>0.57399999999999995</c:v>
                </c:pt>
                <c:pt idx="16">
                  <c:v>0.59099999999999997</c:v>
                </c:pt>
                <c:pt idx="17">
                  <c:v>0.59599999999999997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F3-4468-8107-A7FC980B6B6A}"/>
            </c:ext>
          </c:extLst>
        </c:ser>
        <c:ser>
          <c:idx val="6"/>
          <c:order val="5"/>
          <c:tx>
            <c:strRef>
              <c:f>Plots!$R$575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numRef>
              <c:f>Plots!$L$1052:$L$1069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Plots!$R$1052:$R$1069</c:f>
              <c:numCache>
                <c:formatCode>General</c:formatCode>
                <c:ptCount val="18"/>
                <c:pt idx="0">
                  <c:v>1.4419999999999999</c:v>
                </c:pt>
                <c:pt idx="1">
                  <c:v>1.4379999999999999</c:v>
                </c:pt>
                <c:pt idx="2">
                  <c:v>1.4019999999999999</c:v>
                </c:pt>
                <c:pt idx="3">
                  <c:v>1.3759999999999999</c:v>
                </c:pt>
                <c:pt idx="4">
                  <c:v>1.3759999999999999</c:v>
                </c:pt>
                <c:pt idx="5">
                  <c:v>1.371</c:v>
                </c:pt>
                <c:pt idx="6">
                  <c:v>1.361</c:v>
                </c:pt>
                <c:pt idx="7">
                  <c:v>1.38</c:v>
                </c:pt>
                <c:pt idx="8">
                  <c:v>1.4219999999999999</c:v>
                </c:pt>
                <c:pt idx="9">
                  <c:v>1.395</c:v>
                </c:pt>
                <c:pt idx="10">
                  <c:v>1.3540000000000001</c:v>
                </c:pt>
                <c:pt idx="11">
                  <c:v>1.3879999999999999</c:v>
                </c:pt>
                <c:pt idx="12">
                  <c:v>1.3640000000000001</c:v>
                </c:pt>
                <c:pt idx="13">
                  <c:v>1.3660000000000001</c:v>
                </c:pt>
                <c:pt idx="14">
                  <c:v>1.403</c:v>
                </c:pt>
                <c:pt idx="15">
                  <c:v>1.3919999999999999</c:v>
                </c:pt>
                <c:pt idx="16">
                  <c:v>1.4259999999999999</c:v>
                </c:pt>
                <c:pt idx="17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F3-4468-8107-A7FC980B6B6A}"/>
            </c:ext>
          </c:extLst>
        </c:ser>
        <c:ser>
          <c:idx val="7"/>
          <c:order val="6"/>
          <c:tx>
            <c:strRef>
              <c:f>Plots!$S$575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noFill/>
            </a:ln>
            <a:effectLst/>
          </c:spPr>
          <c:invertIfNegative val="0"/>
          <c:cat>
            <c:numRef>
              <c:f>Plots!$L$1052:$L$1069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Plots!$S$1052:$S$1069</c:f>
              <c:numCache>
                <c:formatCode>General</c:formatCode>
                <c:ptCount val="18"/>
                <c:pt idx="0">
                  <c:v>0.66200000000000003</c:v>
                </c:pt>
                <c:pt idx="1">
                  <c:v>0.67400000000000004</c:v>
                </c:pt>
                <c:pt idx="2">
                  <c:v>0.65200000000000002</c:v>
                </c:pt>
                <c:pt idx="3">
                  <c:v>0.64400000000000002</c:v>
                </c:pt>
                <c:pt idx="4">
                  <c:v>0.65500000000000003</c:v>
                </c:pt>
                <c:pt idx="5">
                  <c:v>0.63500000000000001</c:v>
                </c:pt>
                <c:pt idx="6">
                  <c:v>0.63</c:v>
                </c:pt>
                <c:pt idx="7">
                  <c:v>0.63500000000000001</c:v>
                </c:pt>
                <c:pt idx="8">
                  <c:v>0.64100000000000001</c:v>
                </c:pt>
                <c:pt idx="9">
                  <c:v>0.63800000000000001</c:v>
                </c:pt>
                <c:pt idx="10">
                  <c:v>0.63</c:v>
                </c:pt>
                <c:pt idx="11">
                  <c:v>0.628</c:v>
                </c:pt>
                <c:pt idx="12">
                  <c:v>0.624</c:v>
                </c:pt>
                <c:pt idx="13">
                  <c:v>0.629</c:v>
                </c:pt>
                <c:pt idx="14">
                  <c:v>0.64100000000000001</c:v>
                </c:pt>
                <c:pt idx="15">
                  <c:v>0.64600000000000002</c:v>
                </c:pt>
                <c:pt idx="16">
                  <c:v>0.66100000000000003</c:v>
                </c:pt>
                <c:pt idx="17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F3-4468-8107-A7FC980B6B6A}"/>
            </c:ext>
          </c:extLst>
        </c:ser>
        <c:ser>
          <c:idx val="8"/>
          <c:order val="7"/>
          <c:tx>
            <c:strRef>
              <c:f>Plots!$T$575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noFill/>
            </a:ln>
            <a:effectLst/>
          </c:spPr>
          <c:invertIfNegative val="0"/>
          <c:cat>
            <c:numRef>
              <c:f>Plots!$L$1052:$L$1069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Plots!$T$1052:$T$1069</c:f>
              <c:numCache>
                <c:formatCode>General</c:formatCode>
                <c:ptCount val="18"/>
                <c:pt idx="0">
                  <c:v>0.222</c:v>
                </c:pt>
                <c:pt idx="1">
                  <c:v>0.22</c:v>
                </c:pt>
                <c:pt idx="2">
                  <c:v>0.218</c:v>
                </c:pt>
                <c:pt idx="3">
                  <c:v>0.217</c:v>
                </c:pt>
                <c:pt idx="4">
                  <c:v>0.222</c:v>
                </c:pt>
                <c:pt idx="5">
                  <c:v>0.217</c:v>
                </c:pt>
                <c:pt idx="6">
                  <c:v>0.217</c:v>
                </c:pt>
                <c:pt idx="7">
                  <c:v>0.219</c:v>
                </c:pt>
                <c:pt idx="8">
                  <c:v>0.22700000000000001</c:v>
                </c:pt>
                <c:pt idx="9">
                  <c:v>0.22700000000000001</c:v>
                </c:pt>
                <c:pt idx="10">
                  <c:v>0.22700000000000001</c:v>
                </c:pt>
                <c:pt idx="11">
                  <c:v>0.22700000000000001</c:v>
                </c:pt>
                <c:pt idx="12">
                  <c:v>0.22700000000000001</c:v>
                </c:pt>
                <c:pt idx="13">
                  <c:v>0.22600000000000001</c:v>
                </c:pt>
                <c:pt idx="14">
                  <c:v>0.23100000000000001</c:v>
                </c:pt>
                <c:pt idx="15">
                  <c:v>0.23300000000000001</c:v>
                </c:pt>
                <c:pt idx="16">
                  <c:v>0.23899999999999999</c:v>
                </c:pt>
                <c:pt idx="17">
                  <c:v>0.23799999999999999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F3-4468-8107-A7FC980B6B6A}"/>
            </c:ext>
          </c:extLst>
        </c:ser>
        <c:ser>
          <c:idx val="9"/>
          <c:order val="8"/>
          <c:tx>
            <c:strRef>
              <c:f>Plots!$U$575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noFill/>
            </a:ln>
            <a:effectLst/>
          </c:spPr>
          <c:invertIfNegative val="0"/>
          <c:cat>
            <c:numRef>
              <c:f>Plots!$L$1052:$L$1069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Plots!$U$1052:$U$1069</c:f>
              <c:numCache>
                <c:formatCode>General</c:formatCode>
                <c:ptCount val="18"/>
                <c:pt idx="0">
                  <c:v>2.9000000000000001E-2</c:v>
                </c:pt>
                <c:pt idx="1">
                  <c:v>2.9000000000000001E-2</c:v>
                </c:pt>
                <c:pt idx="2">
                  <c:v>2.7E-2</c:v>
                </c:pt>
                <c:pt idx="3">
                  <c:v>3.1E-2</c:v>
                </c:pt>
                <c:pt idx="4">
                  <c:v>2.9000000000000001E-2</c:v>
                </c:pt>
                <c:pt idx="5">
                  <c:v>3.2000000000000001E-2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3.1E-2</c:v>
                </c:pt>
                <c:pt idx="9">
                  <c:v>2.9000000000000001E-2</c:v>
                </c:pt>
                <c:pt idx="10">
                  <c:v>2.8000000000000001E-2</c:v>
                </c:pt>
                <c:pt idx="11">
                  <c:v>2.7E-2</c:v>
                </c:pt>
                <c:pt idx="12">
                  <c:v>2.1999999999999999E-2</c:v>
                </c:pt>
                <c:pt idx="13">
                  <c:v>2.1999999999999999E-2</c:v>
                </c:pt>
                <c:pt idx="14">
                  <c:v>2.4E-2</c:v>
                </c:pt>
                <c:pt idx="15">
                  <c:v>2.4E-2</c:v>
                </c:pt>
                <c:pt idx="16">
                  <c:v>2.5000000000000001E-2</c:v>
                </c:pt>
                <c:pt idx="17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F3-4468-8107-A7FC980B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Plots!$P$1050</c:f>
              <c:strCache>
                <c:ptCount val="1"/>
                <c:pt idx="0">
                  <c:v>Mio t CO²-Äquivalent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THG BL Sektor Landwirtschaft Entwicklung 2000-2018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Plots!$M$575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noFill/>
            </a:ln>
            <a:effectLst/>
          </c:spPr>
          <c:invertIfNegative val="0"/>
          <c:cat>
            <c:numRef>
              <c:f>Plots!$L$1073:$L$1090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Plots!$M$1073:$M$1090</c:f>
              <c:numCache>
                <c:formatCode>General</c:formatCode>
                <c:ptCount val="18"/>
                <c:pt idx="0">
                  <c:v>0.14399999999999999</c:v>
                </c:pt>
                <c:pt idx="1">
                  <c:v>0.13700000000000001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0.153</c:v>
                </c:pt>
                <c:pt idx="5">
                  <c:v>0.14799999999999999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0.123</c:v>
                </c:pt>
                <c:pt idx="9">
                  <c:v>0.11700000000000001</c:v>
                </c:pt>
                <c:pt idx="10">
                  <c:v>0.113</c:v>
                </c:pt>
                <c:pt idx="11">
                  <c:v>0.107</c:v>
                </c:pt>
                <c:pt idx="12">
                  <c:v>0.10199999999999999</c:v>
                </c:pt>
                <c:pt idx="13">
                  <c:v>9.6000000000000002E-2</c:v>
                </c:pt>
                <c:pt idx="14">
                  <c:v>9.1999999999999998E-2</c:v>
                </c:pt>
                <c:pt idx="15">
                  <c:v>8.7999999999999995E-2</c:v>
                </c:pt>
                <c:pt idx="16">
                  <c:v>8.4000000000000005E-2</c:v>
                </c:pt>
                <c:pt idx="17">
                  <c:v>8.1000000000000003E-2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3-4468-8107-A7FC980B6B6A}"/>
            </c:ext>
          </c:extLst>
        </c:ser>
        <c:ser>
          <c:idx val="2"/>
          <c:order val="1"/>
          <c:tx>
            <c:strRef>
              <c:f>Plots!$N$575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Plots!$L$1073:$L$1090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Plots!$N$1073:$N$1090</c:f>
              <c:numCache>
                <c:formatCode>General</c:formatCode>
                <c:ptCount val="18"/>
                <c:pt idx="0">
                  <c:v>0.22</c:v>
                </c:pt>
                <c:pt idx="1">
                  <c:v>0.21</c:v>
                </c:pt>
                <c:pt idx="2">
                  <c:v>0.20399999999999999</c:v>
                </c:pt>
                <c:pt idx="3">
                  <c:v>0.20300000000000001</c:v>
                </c:pt>
                <c:pt idx="4">
                  <c:v>0.20399999999999999</c:v>
                </c:pt>
                <c:pt idx="5">
                  <c:v>0.23499999999999999</c:v>
                </c:pt>
                <c:pt idx="6">
                  <c:v>0.22900000000000001</c:v>
                </c:pt>
                <c:pt idx="7">
                  <c:v>0.23799999999999999</c:v>
                </c:pt>
                <c:pt idx="8">
                  <c:v>0.23200000000000001</c:v>
                </c:pt>
                <c:pt idx="9">
                  <c:v>0.22500000000000001</c:v>
                </c:pt>
                <c:pt idx="10">
                  <c:v>0.219</c:v>
                </c:pt>
                <c:pt idx="11">
                  <c:v>0.215</c:v>
                </c:pt>
                <c:pt idx="12">
                  <c:v>0.246</c:v>
                </c:pt>
                <c:pt idx="13">
                  <c:v>0.19</c:v>
                </c:pt>
                <c:pt idx="14">
                  <c:v>0.184</c:v>
                </c:pt>
                <c:pt idx="15">
                  <c:v>0.17699999999999999</c:v>
                </c:pt>
                <c:pt idx="16">
                  <c:v>0.16700000000000001</c:v>
                </c:pt>
                <c:pt idx="17">
                  <c:v>0.16200000000000001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3-4468-8107-A7FC980B6B6A}"/>
            </c:ext>
          </c:extLst>
        </c:ser>
        <c:ser>
          <c:idx val="3"/>
          <c:order val="2"/>
          <c:tx>
            <c:strRef>
              <c:f>Plots!$O$575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Plots!$L$1073:$L$1090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Plots!$O$1073:$O$1090</c:f>
              <c:numCache>
                <c:formatCode>General</c:formatCode>
                <c:ptCount val="18"/>
                <c:pt idx="0">
                  <c:v>0.88700000000000001</c:v>
                </c:pt>
                <c:pt idx="1">
                  <c:v>0.85099999999999998</c:v>
                </c:pt>
                <c:pt idx="2">
                  <c:v>0.83499999999999996</c:v>
                </c:pt>
                <c:pt idx="3">
                  <c:v>0.84199999999999997</c:v>
                </c:pt>
                <c:pt idx="4">
                  <c:v>0.86899999999999999</c:v>
                </c:pt>
                <c:pt idx="5">
                  <c:v>0.80300000000000005</c:v>
                </c:pt>
                <c:pt idx="6">
                  <c:v>0.76500000000000001</c:v>
                </c:pt>
                <c:pt idx="7">
                  <c:v>0.71599999999999997</c:v>
                </c:pt>
                <c:pt idx="8">
                  <c:v>0.65600000000000003</c:v>
                </c:pt>
                <c:pt idx="9">
                  <c:v>0.79400000000000004</c:v>
                </c:pt>
                <c:pt idx="10">
                  <c:v>0.84399999999999997</c:v>
                </c:pt>
                <c:pt idx="11">
                  <c:v>0.82399999999999995</c:v>
                </c:pt>
                <c:pt idx="12">
                  <c:v>0.79600000000000004</c:v>
                </c:pt>
                <c:pt idx="13">
                  <c:v>0.70699999999999996</c:v>
                </c:pt>
                <c:pt idx="14">
                  <c:v>0.73599999999999999</c:v>
                </c:pt>
                <c:pt idx="15">
                  <c:v>0.72899999999999998</c:v>
                </c:pt>
                <c:pt idx="16">
                  <c:v>0.73299999999999998</c:v>
                </c:pt>
                <c:pt idx="17">
                  <c:v>0.64500000000000002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3-4468-8107-A7FC980B6B6A}"/>
            </c:ext>
          </c:extLst>
        </c:ser>
        <c:ser>
          <c:idx val="4"/>
          <c:order val="3"/>
          <c:tx>
            <c:strRef>
              <c:f>Plots!$P$575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numRef>
              <c:f>Plots!$L$1073:$L$1090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Plots!$P$1073:$P$1090</c:f>
              <c:numCache>
                <c:formatCode>General</c:formatCode>
                <c:ptCount val="18"/>
                <c:pt idx="0">
                  <c:v>0.49299999999999999</c:v>
                </c:pt>
                <c:pt idx="1">
                  <c:v>0.48599999999999999</c:v>
                </c:pt>
                <c:pt idx="2">
                  <c:v>0.47099999999999997</c:v>
                </c:pt>
                <c:pt idx="3">
                  <c:v>0.44400000000000001</c:v>
                </c:pt>
                <c:pt idx="4">
                  <c:v>0.48799999999999999</c:v>
                </c:pt>
                <c:pt idx="5">
                  <c:v>0.46200000000000002</c:v>
                </c:pt>
                <c:pt idx="6">
                  <c:v>0.55800000000000005</c:v>
                </c:pt>
                <c:pt idx="7">
                  <c:v>0.54700000000000004</c:v>
                </c:pt>
                <c:pt idx="8">
                  <c:v>0.53500000000000003</c:v>
                </c:pt>
                <c:pt idx="9">
                  <c:v>0.52300000000000002</c:v>
                </c:pt>
                <c:pt idx="10">
                  <c:v>0.47599999999999998</c:v>
                </c:pt>
                <c:pt idx="11">
                  <c:v>0.497</c:v>
                </c:pt>
                <c:pt idx="12">
                  <c:v>0.58199999999999996</c:v>
                </c:pt>
                <c:pt idx="13">
                  <c:v>0.61099999999999999</c:v>
                </c:pt>
                <c:pt idx="14">
                  <c:v>0.61499999999999999</c:v>
                </c:pt>
                <c:pt idx="15">
                  <c:v>0.61699999999999999</c:v>
                </c:pt>
                <c:pt idx="16">
                  <c:v>0.61799999999999999</c:v>
                </c:pt>
                <c:pt idx="17">
                  <c:v>0.60599999999999998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3-4468-8107-A7FC980B6B6A}"/>
            </c:ext>
          </c:extLst>
        </c:ser>
        <c:ser>
          <c:idx val="5"/>
          <c:order val="4"/>
          <c:tx>
            <c:strRef>
              <c:f>Plots!$Q$575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Plots!$L$1073:$L$1090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Plots!$Q$1073:$Q$1090</c:f>
              <c:numCache>
                <c:formatCode>General</c:formatCode>
                <c:ptCount val="18"/>
                <c:pt idx="0">
                  <c:v>0.105</c:v>
                </c:pt>
                <c:pt idx="1">
                  <c:v>0.111</c:v>
                </c:pt>
                <c:pt idx="2">
                  <c:v>0.111</c:v>
                </c:pt>
                <c:pt idx="3">
                  <c:v>0.122</c:v>
                </c:pt>
                <c:pt idx="4">
                  <c:v>0.129</c:v>
                </c:pt>
                <c:pt idx="5">
                  <c:v>0.125</c:v>
                </c:pt>
                <c:pt idx="6">
                  <c:v>0.124</c:v>
                </c:pt>
                <c:pt idx="7">
                  <c:v>0.128</c:v>
                </c:pt>
                <c:pt idx="8">
                  <c:v>0.128</c:v>
                </c:pt>
                <c:pt idx="9">
                  <c:v>0.124</c:v>
                </c:pt>
                <c:pt idx="10">
                  <c:v>0.121</c:v>
                </c:pt>
                <c:pt idx="11">
                  <c:v>0.11600000000000001</c:v>
                </c:pt>
                <c:pt idx="12">
                  <c:v>0.11899999999999999</c:v>
                </c:pt>
                <c:pt idx="13">
                  <c:v>0.115</c:v>
                </c:pt>
                <c:pt idx="14">
                  <c:v>0.106</c:v>
                </c:pt>
                <c:pt idx="15">
                  <c:v>0.10299999999999999</c:v>
                </c:pt>
                <c:pt idx="16">
                  <c:v>0.10299999999999999</c:v>
                </c:pt>
                <c:pt idx="17">
                  <c:v>0.10299999999999999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F3-4468-8107-A7FC980B6B6A}"/>
            </c:ext>
          </c:extLst>
        </c:ser>
        <c:ser>
          <c:idx val="6"/>
          <c:order val="5"/>
          <c:tx>
            <c:strRef>
              <c:f>Plots!$R$575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numRef>
              <c:f>Plots!$L$1073:$L$1090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Plots!$R$1073:$R$1090</c:f>
              <c:numCache>
                <c:formatCode>General</c:formatCode>
                <c:ptCount val="18"/>
                <c:pt idx="0">
                  <c:v>0.66700000000000004</c:v>
                </c:pt>
                <c:pt idx="1">
                  <c:v>0.629</c:v>
                </c:pt>
                <c:pt idx="2">
                  <c:v>0.63500000000000001</c:v>
                </c:pt>
                <c:pt idx="3">
                  <c:v>0.65500000000000003</c:v>
                </c:pt>
                <c:pt idx="4">
                  <c:v>0.69499999999999995</c:v>
                </c:pt>
                <c:pt idx="5">
                  <c:v>0.63800000000000001</c:v>
                </c:pt>
                <c:pt idx="6">
                  <c:v>0.59399999999999997</c:v>
                </c:pt>
                <c:pt idx="7">
                  <c:v>0.54800000000000004</c:v>
                </c:pt>
                <c:pt idx="8">
                  <c:v>0.51900000000000002</c:v>
                </c:pt>
                <c:pt idx="9">
                  <c:v>0.54800000000000004</c:v>
                </c:pt>
                <c:pt idx="10">
                  <c:v>0.53</c:v>
                </c:pt>
                <c:pt idx="11">
                  <c:v>0.499</c:v>
                </c:pt>
                <c:pt idx="12">
                  <c:v>0.48599999999999999</c:v>
                </c:pt>
                <c:pt idx="13">
                  <c:v>0.48199999999999998</c:v>
                </c:pt>
                <c:pt idx="14">
                  <c:v>0.43</c:v>
                </c:pt>
                <c:pt idx="15">
                  <c:v>0.40699999999999997</c:v>
                </c:pt>
                <c:pt idx="16">
                  <c:v>0.39700000000000002</c:v>
                </c:pt>
                <c:pt idx="17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F3-4468-8107-A7FC980B6B6A}"/>
            </c:ext>
          </c:extLst>
        </c:ser>
        <c:ser>
          <c:idx val="7"/>
          <c:order val="6"/>
          <c:tx>
            <c:strRef>
              <c:f>Plots!$S$575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noFill/>
            </a:ln>
            <a:effectLst/>
          </c:spPr>
          <c:invertIfNegative val="0"/>
          <c:cat>
            <c:numRef>
              <c:f>Plots!$L$1073:$L$1090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Plots!$S$1073:$S$1090</c:f>
              <c:numCache>
                <c:formatCode>General</c:formatCode>
                <c:ptCount val="18"/>
                <c:pt idx="0">
                  <c:v>0.27200000000000002</c:v>
                </c:pt>
                <c:pt idx="1">
                  <c:v>0.25700000000000001</c:v>
                </c:pt>
                <c:pt idx="2">
                  <c:v>0.253</c:v>
                </c:pt>
                <c:pt idx="3">
                  <c:v>0.246</c:v>
                </c:pt>
                <c:pt idx="4">
                  <c:v>0.252</c:v>
                </c:pt>
                <c:pt idx="5">
                  <c:v>0.25700000000000001</c:v>
                </c:pt>
                <c:pt idx="6">
                  <c:v>0.27300000000000002</c:v>
                </c:pt>
                <c:pt idx="7">
                  <c:v>0.27700000000000002</c:v>
                </c:pt>
                <c:pt idx="8">
                  <c:v>0.27100000000000002</c:v>
                </c:pt>
                <c:pt idx="9">
                  <c:v>0.23699999999999999</c:v>
                </c:pt>
                <c:pt idx="10">
                  <c:v>0.219</c:v>
                </c:pt>
                <c:pt idx="11">
                  <c:v>0.21199999999999999</c:v>
                </c:pt>
                <c:pt idx="12">
                  <c:v>0.19600000000000001</c:v>
                </c:pt>
                <c:pt idx="13">
                  <c:v>0.18099999999999999</c:v>
                </c:pt>
                <c:pt idx="14">
                  <c:v>0.16600000000000001</c:v>
                </c:pt>
                <c:pt idx="15">
                  <c:v>0.155</c:v>
                </c:pt>
                <c:pt idx="16">
                  <c:v>0.14299999999999999</c:v>
                </c:pt>
                <c:pt idx="17">
                  <c:v>0.13600000000000001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F3-4468-8107-A7FC980B6B6A}"/>
            </c:ext>
          </c:extLst>
        </c:ser>
        <c:ser>
          <c:idx val="8"/>
          <c:order val="7"/>
          <c:tx>
            <c:strRef>
              <c:f>Plots!$T$575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noFill/>
            </a:ln>
            <a:effectLst/>
          </c:spPr>
          <c:invertIfNegative val="0"/>
          <c:cat>
            <c:numRef>
              <c:f>Plots!$L$1073:$L$1090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Plots!$T$1073:$T$1090</c:f>
              <c:numCache>
                <c:formatCode>General</c:formatCode>
                <c:ptCount val="18"/>
                <c:pt idx="0">
                  <c:v>0.127</c:v>
                </c:pt>
                <c:pt idx="1">
                  <c:v>0.11899999999999999</c:v>
                </c:pt>
                <c:pt idx="2">
                  <c:v>0.11600000000000001</c:v>
                </c:pt>
                <c:pt idx="3">
                  <c:v>0.11600000000000001</c:v>
                </c:pt>
                <c:pt idx="4">
                  <c:v>0.122</c:v>
                </c:pt>
                <c:pt idx="5">
                  <c:v>0.123</c:v>
                </c:pt>
                <c:pt idx="6">
                  <c:v>0.11799999999999999</c:v>
                </c:pt>
                <c:pt idx="7">
                  <c:v>0.112</c:v>
                </c:pt>
                <c:pt idx="8">
                  <c:v>0.107</c:v>
                </c:pt>
                <c:pt idx="9">
                  <c:v>0.10100000000000001</c:v>
                </c:pt>
                <c:pt idx="10">
                  <c:v>9.5000000000000001E-2</c:v>
                </c:pt>
                <c:pt idx="11">
                  <c:v>0.09</c:v>
                </c:pt>
                <c:pt idx="12">
                  <c:v>8.4000000000000005E-2</c:v>
                </c:pt>
                <c:pt idx="13">
                  <c:v>7.8E-2</c:v>
                </c:pt>
                <c:pt idx="14">
                  <c:v>7.2999999999999995E-2</c:v>
                </c:pt>
                <c:pt idx="15">
                  <c:v>7.0000000000000007E-2</c:v>
                </c:pt>
                <c:pt idx="16">
                  <c:v>6.8000000000000005E-2</c:v>
                </c:pt>
                <c:pt idx="17">
                  <c:v>6.3E-2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F3-4468-8107-A7FC980B6B6A}"/>
            </c:ext>
          </c:extLst>
        </c:ser>
        <c:ser>
          <c:idx val="9"/>
          <c:order val="8"/>
          <c:tx>
            <c:strRef>
              <c:f>Plots!$U$575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noFill/>
            </a:ln>
            <a:effectLst/>
          </c:spPr>
          <c:invertIfNegative val="0"/>
          <c:cat>
            <c:numRef>
              <c:f>Plots!$L$1073:$L$1090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Plots!$U$1073:$U$1090</c:f>
              <c:numCache>
                <c:formatCode>General</c:formatCode>
                <c:ptCount val="18"/>
                <c:pt idx="0">
                  <c:v>0.37</c:v>
                </c:pt>
                <c:pt idx="1">
                  <c:v>0.39800000000000002</c:v>
                </c:pt>
                <c:pt idx="2">
                  <c:v>0.53600000000000003</c:v>
                </c:pt>
                <c:pt idx="3">
                  <c:v>0.59399999999999997</c:v>
                </c:pt>
                <c:pt idx="4">
                  <c:v>0.61899999999999999</c:v>
                </c:pt>
                <c:pt idx="5">
                  <c:v>0.6</c:v>
                </c:pt>
                <c:pt idx="6">
                  <c:v>0.62</c:v>
                </c:pt>
                <c:pt idx="7">
                  <c:v>0.60899999999999999</c:v>
                </c:pt>
                <c:pt idx="8">
                  <c:v>0.623</c:v>
                </c:pt>
                <c:pt idx="9">
                  <c:v>0.64</c:v>
                </c:pt>
                <c:pt idx="10">
                  <c:v>0.63300000000000001</c:v>
                </c:pt>
                <c:pt idx="11">
                  <c:v>0.68200000000000005</c:v>
                </c:pt>
                <c:pt idx="12">
                  <c:v>0.61599999999999999</c:v>
                </c:pt>
                <c:pt idx="13">
                  <c:v>0.63300000000000001</c:v>
                </c:pt>
                <c:pt idx="14">
                  <c:v>0.63100000000000001</c:v>
                </c:pt>
                <c:pt idx="15">
                  <c:v>0.66200000000000003</c:v>
                </c:pt>
                <c:pt idx="16">
                  <c:v>0.66900000000000004</c:v>
                </c:pt>
                <c:pt idx="17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F3-4468-8107-A7FC980B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Plots!$P$1071</c:f>
              <c:strCache>
                <c:ptCount val="1"/>
                <c:pt idx="0">
                  <c:v>Mio t CO²-Äquivalent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THG BL Sektor F-Gase Entwicklung 2000-2018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Plots!$M$575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noFill/>
            </a:ln>
            <a:effectLst/>
          </c:spPr>
          <c:invertIfNegative val="0"/>
          <c:cat>
            <c:numRef>
              <c:f>Plots!$L$1094:$L$1111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Plots!$M$1094:$M$1111</c:f>
              <c:numCache>
                <c:formatCode>General</c:formatCode>
                <c:ptCount val="18"/>
                <c:pt idx="0">
                  <c:v>3.1E-2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4.1000000000000002E-2</c:v>
                </c:pt>
                <c:pt idx="4">
                  <c:v>4.1000000000000002E-2</c:v>
                </c:pt>
                <c:pt idx="5">
                  <c:v>4.7E-2</c:v>
                </c:pt>
                <c:pt idx="6">
                  <c:v>4.4999999999999998E-2</c:v>
                </c:pt>
                <c:pt idx="7">
                  <c:v>4.5999999999999999E-2</c:v>
                </c:pt>
                <c:pt idx="8">
                  <c:v>4.8000000000000001E-2</c:v>
                </c:pt>
                <c:pt idx="9">
                  <c:v>0.05</c:v>
                </c:pt>
                <c:pt idx="10">
                  <c:v>5.3999999999999999E-2</c:v>
                </c:pt>
                <c:pt idx="11">
                  <c:v>5.0999999999999997E-2</c:v>
                </c:pt>
                <c:pt idx="12">
                  <c:v>5.1999999999999998E-2</c:v>
                </c:pt>
                <c:pt idx="13">
                  <c:v>5.1999999999999998E-2</c:v>
                </c:pt>
                <c:pt idx="14">
                  <c:v>5.2999999999999999E-2</c:v>
                </c:pt>
                <c:pt idx="15">
                  <c:v>5.2999999999999999E-2</c:v>
                </c:pt>
                <c:pt idx="16">
                  <c:v>5.6000000000000001E-2</c:v>
                </c:pt>
                <c:pt idx="17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3-4468-8107-A7FC980B6B6A}"/>
            </c:ext>
          </c:extLst>
        </c:ser>
        <c:ser>
          <c:idx val="2"/>
          <c:order val="1"/>
          <c:tx>
            <c:strRef>
              <c:f>Plots!$N$575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Plots!$L$1094:$L$1111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Plots!$N$1094:$N$1111</c:f>
              <c:numCache>
                <c:formatCode>General</c:formatCode>
                <c:ptCount val="18"/>
                <c:pt idx="0">
                  <c:v>0.48199999999999998</c:v>
                </c:pt>
                <c:pt idx="1">
                  <c:v>0.53800000000000003</c:v>
                </c:pt>
                <c:pt idx="2">
                  <c:v>0.54500000000000004</c:v>
                </c:pt>
                <c:pt idx="3">
                  <c:v>0.628</c:v>
                </c:pt>
                <c:pt idx="4">
                  <c:v>0.66500000000000004</c:v>
                </c:pt>
                <c:pt idx="5">
                  <c:v>0.48899999999999999</c:v>
                </c:pt>
                <c:pt idx="6">
                  <c:v>0.56399999999999995</c:v>
                </c:pt>
                <c:pt idx="7">
                  <c:v>0.57199999999999995</c:v>
                </c:pt>
                <c:pt idx="8">
                  <c:v>0.54700000000000004</c:v>
                </c:pt>
                <c:pt idx="9">
                  <c:v>0.316</c:v>
                </c:pt>
                <c:pt idx="10">
                  <c:v>0.40100000000000002</c:v>
                </c:pt>
                <c:pt idx="11">
                  <c:v>0.39200000000000002</c:v>
                </c:pt>
                <c:pt idx="12">
                  <c:v>0.41699999999999998</c:v>
                </c:pt>
                <c:pt idx="13">
                  <c:v>0.432</c:v>
                </c:pt>
                <c:pt idx="14">
                  <c:v>0.46200000000000002</c:v>
                </c:pt>
                <c:pt idx="15">
                  <c:v>0.48599999999999999</c:v>
                </c:pt>
                <c:pt idx="16">
                  <c:v>0.48099999999999998</c:v>
                </c:pt>
                <c:pt idx="17">
                  <c:v>0.436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3-4468-8107-A7FC980B6B6A}"/>
            </c:ext>
          </c:extLst>
        </c:ser>
        <c:ser>
          <c:idx val="3"/>
          <c:order val="2"/>
          <c:tx>
            <c:strRef>
              <c:f>Plots!$O$575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Plots!$L$1094:$L$1111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Plots!$O$1094:$O$1111</c:f>
              <c:numCache>
                <c:formatCode>General</c:formatCode>
                <c:ptCount val="18"/>
                <c:pt idx="0">
                  <c:v>0.17399999999999999</c:v>
                </c:pt>
                <c:pt idx="1">
                  <c:v>0.20899999999999999</c:v>
                </c:pt>
                <c:pt idx="2">
                  <c:v>0.23</c:v>
                </c:pt>
                <c:pt idx="3">
                  <c:v>0.22900000000000001</c:v>
                </c:pt>
                <c:pt idx="4">
                  <c:v>0.23100000000000001</c:v>
                </c:pt>
                <c:pt idx="5">
                  <c:v>0.26800000000000002</c:v>
                </c:pt>
                <c:pt idx="6">
                  <c:v>0.253</c:v>
                </c:pt>
                <c:pt idx="7">
                  <c:v>0.26300000000000001</c:v>
                </c:pt>
                <c:pt idx="8">
                  <c:v>0.27400000000000002</c:v>
                </c:pt>
                <c:pt idx="9">
                  <c:v>0.28299999999999997</c:v>
                </c:pt>
                <c:pt idx="10">
                  <c:v>0.308</c:v>
                </c:pt>
                <c:pt idx="11">
                  <c:v>0.28799999999999998</c:v>
                </c:pt>
                <c:pt idx="12">
                  <c:v>0.29499999999999998</c:v>
                </c:pt>
                <c:pt idx="13">
                  <c:v>0.29399999999999998</c:v>
                </c:pt>
                <c:pt idx="14">
                  <c:v>0.30199999999999999</c:v>
                </c:pt>
                <c:pt idx="15">
                  <c:v>0.30299999999999999</c:v>
                </c:pt>
                <c:pt idx="16">
                  <c:v>0.32200000000000001</c:v>
                </c:pt>
                <c:pt idx="17">
                  <c:v>0.34799999999999998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3-4468-8107-A7FC980B6B6A}"/>
            </c:ext>
          </c:extLst>
        </c:ser>
        <c:ser>
          <c:idx val="4"/>
          <c:order val="3"/>
          <c:tx>
            <c:strRef>
              <c:f>Plots!$P$575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numRef>
              <c:f>Plots!$L$1094:$L$1111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Plots!$P$1094:$P$1111</c:f>
              <c:numCache>
                <c:formatCode>General</c:formatCode>
                <c:ptCount val="18"/>
                <c:pt idx="0">
                  <c:v>0.191</c:v>
                </c:pt>
                <c:pt idx="1">
                  <c:v>0.215</c:v>
                </c:pt>
                <c:pt idx="2">
                  <c:v>0.21299999999999999</c:v>
                </c:pt>
                <c:pt idx="3">
                  <c:v>0.20899999999999999</c:v>
                </c:pt>
                <c:pt idx="4">
                  <c:v>0.20699999999999999</c:v>
                </c:pt>
                <c:pt idx="5">
                  <c:v>0.24299999999999999</c:v>
                </c:pt>
                <c:pt idx="6">
                  <c:v>0.23599999999999999</c:v>
                </c:pt>
                <c:pt idx="7">
                  <c:v>0.23200000000000001</c:v>
                </c:pt>
                <c:pt idx="8">
                  <c:v>0.24099999999999999</c:v>
                </c:pt>
                <c:pt idx="9">
                  <c:v>0.249</c:v>
                </c:pt>
                <c:pt idx="10">
                  <c:v>0.27</c:v>
                </c:pt>
                <c:pt idx="11">
                  <c:v>0.252</c:v>
                </c:pt>
                <c:pt idx="12">
                  <c:v>0.26200000000000001</c:v>
                </c:pt>
                <c:pt idx="13">
                  <c:v>0.26600000000000001</c:v>
                </c:pt>
                <c:pt idx="14">
                  <c:v>0.28000000000000003</c:v>
                </c:pt>
                <c:pt idx="15">
                  <c:v>0.26900000000000002</c:v>
                </c:pt>
                <c:pt idx="16">
                  <c:v>0.28599999999999998</c:v>
                </c:pt>
                <c:pt idx="17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3-4468-8107-A7FC980B6B6A}"/>
            </c:ext>
          </c:extLst>
        </c:ser>
        <c:ser>
          <c:idx val="5"/>
          <c:order val="4"/>
          <c:tx>
            <c:strRef>
              <c:f>Plots!$Q$575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Plots!$L$1094:$L$1111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Plots!$Q$1094:$Q$1111</c:f>
              <c:numCache>
                <c:formatCode>General</c:formatCode>
                <c:ptCount val="18"/>
                <c:pt idx="0">
                  <c:v>5.8000000000000003E-2</c:v>
                </c:pt>
                <c:pt idx="1">
                  <c:v>7.0000000000000007E-2</c:v>
                </c:pt>
                <c:pt idx="2">
                  <c:v>7.6999999999999999E-2</c:v>
                </c:pt>
                <c:pt idx="3">
                  <c:v>7.5999999999999998E-2</c:v>
                </c:pt>
                <c:pt idx="4">
                  <c:v>7.6999999999999999E-2</c:v>
                </c:pt>
                <c:pt idx="5">
                  <c:v>8.8999999999999996E-2</c:v>
                </c:pt>
                <c:pt idx="6">
                  <c:v>8.5000000000000006E-2</c:v>
                </c:pt>
                <c:pt idx="7">
                  <c:v>8.6999999999999994E-2</c:v>
                </c:pt>
                <c:pt idx="8">
                  <c:v>9.0999999999999998E-2</c:v>
                </c:pt>
                <c:pt idx="9">
                  <c:v>9.2999999999999999E-2</c:v>
                </c:pt>
                <c:pt idx="10">
                  <c:v>0.10199999999999999</c:v>
                </c:pt>
                <c:pt idx="11">
                  <c:v>9.5000000000000001E-2</c:v>
                </c:pt>
                <c:pt idx="12">
                  <c:v>9.7000000000000003E-2</c:v>
                </c:pt>
                <c:pt idx="13">
                  <c:v>9.7000000000000003E-2</c:v>
                </c:pt>
                <c:pt idx="14">
                  <c:v>9.9000000000000005E-2</c:v>
                </c:pt>
                <c:pt idx="15">
                  <c:v>0.1</c:v>
                </c:pt>
                <c:pt idx="16">
                  <c:v>0.106</c:v>
                </c:pt>
                <c:pt idx="17">
                  <c:v>0.115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F3-4468-8107-A7FC980B6B6A}"/>
            </c:ext>
          </c:extLst>
        </c:ser>
        <c:ser>
          <c:idx val="6"/>
          <c:order val="5"/>
          <c:tx>
            <c:strRef>
              <c:f>Plots!$R$575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numRef>
              <c:f>Plots!$L$1094:$L$1111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Plots!$R$1094:$R$1111</c:f>
              <c:numCache>
                <c:formatCode>General</c:formatCode>
                <c:ptCount val="18"/>
                <c:pt idx="0">
                  <c:v>0.159</c:v>
                </c:pt>
                <c:pt idx="1">
                  <c:v>0.19900000000000001</c:v>
                </c:pt>
                <c:pt idx="2">
                  <c:v>0.19900000000000001</c:v>
                </c:pt>
                <c:pt idx="3">
                  <c:v>0.19800000000000001</c:v>
                </c:pt>
                <c:pt idx="4">
                  <c:v>0.214</c:v>
                </c:pt>
                <c:pt idx="5">
                  <c:v>0.23599999999999999</c:v>
                </c:pt>
                <c:pt idx="6">
                  <c:v>0.19800000000000001</c:v>
                </c:pt>
                <c:pt idx="7">
                  <c:v>0.20599999999999999</c:v>
                </c:pt>
                <c:pt idx="8">
                  <c:v>0.21299999999999999</c:v>
                </c:pt>
                <c:pt idx="9">
                  <c:v>0.216</c:v>
                </c:pt>
                <c:pt idx="10">
                  <c:v>0.23699999999999999</c:v>
                </c:pt>
                <c:pt idx="11">
                  <c:v>0.222</c:v>
                </c:pt>
                <c:pt idx="12">
                  <c:v>0.22600000000000001</c:v>
                </c:pt>
                <c:pt idx="13">
                  <c:v>0.22600000000000001</c:v>
                </c:pt>
                <c:pt idx="14">
                  <c:v>0.23200000000000001</c:v>
                </c:pt>
                <c:pt idx="15">
                  <c:v>0.23499999999999999</c:v>
                </c:pt>
                <c:pt idx="16">
                  <c:v>0.251</c:v>
                </c:pt>
                <c:pt idx="17">
                  <c:v>0.26800000000000002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F3-4468-8107-A7FC980B6B6A}"/>
            </c:ext>
          </c:extLst>
        </c:ser>
        <c:ser>
          <c:idx val="7"/>
          <c:order val="6"/>
          <c:tx>
            <c:strRef>
              <c:f>Plots!$S$575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noFill/>
            </a:ln>
            <a:effectLst/>
          </c:spPr>
          <c:invertIfNegative val="0"/>
          <c:cat>
            <c:numRef>
              <c:f>Plots!$L$1094:$L$1111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Plots!$S$1094:$S$1111</c:f>
              <c:numCache>
                <c:formatCode>General</c:formatCode>
                <c:ptCount val="18"/>
                <c:pt idx="0">
                  <c:v>7.5999999999999998E-2</c:v>
                </c:pt>
                <c:pt idx="1">
                  <c:v>9.0999999999999998E-2</c:v>
                </c:pt>
                <c:pt idx="2">
                  <c:v>0.10100000000000001</c:v>
                </c:pt>
                <c:pt idx="3">
                  <c:v>0.1</c:v>
                </c:pt>
                <c:pt idx="4">
                  <c:v>0.10100000000000001</c:v>
                </c:pt>
                <c:pt idx="5">
                  <c:v>0.11799999999999999</c:v>
                </c:pt>
                <c:pt idx="6">
                  <c:v>0.111</c:v>
                </c:pt>
                <c:pt idx="7">
                  <c:v>0.115</c:v>
                </c:pt>
                <c:pt idx="8">
                  <c:v>0.12</c:v>
                </c:pt>
                <c:pt idx="9">
                  <c:v>0.124</c:v>
                </c:pt>
                <c:pt idx="10">
                  <c:v>0.13500000000000001</c:v>
                </c:pt>
                <c:pt idx="11">
                  <c:v>0.127</c:v>
                </c:pt>
                <c:pt idx="12">
                  <c:v>0.13</c:v>
                </c:pt>
                <c:pt idx="13">
                  <c:v>0.13</c:v>
                </c:pt>
                <c:pt idx="14">
                  <c:v>0.13400000000000001</c:v>
                </c:pt>
                <c:pt idx="15">
                  <c:v>0.13500000000000001</c:v>
                </c:pt>
                <c:pt idx="16">
                  <c:v>0.14399999999999999</c:v>
                </c:pt>
                <c:pt idx="17">
                  <c:v>0.156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F3-4468-8107-A7FC980B6B6A}"/>
            </c:ext>
          </c:extLst>
        </c:ser>
        <c:ser>
          <c:idx val="8"/>
          <c:order val="7"/>
          <c:tx>
            <c:strRef>
              <c:f>Plots!$T$575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noFill/>
            </a:ln>
            <a:effectLst/>
          </c:spPr>
          <c:invertIfNegative val="0"/>
          <c:cat>
            <c:numRef>
              <c:f>Plots!$L$1094:$L$1111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Plots!$T$1094:$T$1111</c:f>
              <c:numCache>
                <c:formatCode>General</c:formatCode>
                <c:ptCount val="18"/>
                <c:pt idx="0">
                  <c:v>3.9E-2</c:v>
                </c:pt>
                <c:pt idx="1">
                  <c:v>4.8000000000000001E-2</c:v>
                </c:pt>
                <c:pt idx="2">
                  <c:v>5.2999999999999999E-2</c:v>
                </c:pt>
                <c:pt idx="3">
                  <c:v>5.1999999999999998E-2</c:v>
                </c:pt>
                <c:pt idx="4">
                  <c:v>5.2999999999999999E-2</c:v>
                </c:pt>
                <c:pt idx="5">
                  <c:v>6.2E-2</c:v>
                </c:pt>
                <c:pt idx="6">
                  <c:v>5.8000000000000003E-2</c:v>
                </c:pt>
                <c:pt idx="7">
                  <c:v>0.06</c:v>
                </c:pt>
                <c:pt idx="8">
                  <c:v>6.3E-2</c:v>
                </c:pt>
                <c:pt idx="9">
                  <c:v>6.5000000000000002E-2</c:v>
                </c:pt>
                <c:pt idx="10">
                  <c:v>7.0999999999999994E-2</c:v>
                </c:pt>
                <c:pt idx="11">
                  <c:v>6.6000000000000003E-2</c:v>
                </c:pt>
                <c:pt idx="12">
                  <c:v>6.8000000000000005E-2</c:v>
                </c:pt>
                <c:pt idx="13">
                  <c:v>6.8000000000000005E-2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7.4999999999999997E-2</c:v>
                </c:pt>
                <c:pt idx="17">
                  <c:v>8.1000000000000003E-2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F3-4468-8107-A7FC980B6B6A}"/>
            </c:ext>
          </c:extLst>
        </c:ser>
        <c:ser>
          <c:idx val="9"/>
          <c:order val="8"/>
          <c:tx>
            <c:strRef>
              <c:f>Plots!$U$575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noFill/>
            </a:ln>
            <a:effectLst/>
          </c:spPr>
          <c:invertIfNegative val="0"/>
          <c:cat>
            <c:numRef>
              <c:f>Plots!$L$1094:$L$1111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Plots!$U$1094:$U$1111</c:f>
              <c:numCache>
                <c:formatCode>General</c:formatCode>
                <c:ptCount val="18"/>
                <c:pt idx="0">
                  <c:v>0.17499999999999999</c:v>
                </c:pt>
                <c:pt idx="1">
                  <c:v>0.21199999999999999</c:v>
                </c:pt>
                <c:pt idx="2">
                  <c:v>0.23599999999999999</c:v>
                </c:pt>
                <c:pt idx="3">
                  <c:v>0.23599999999999999</c:v>
                </c:pt>
                <c:pt idx="4">
                  <c:v>0.24</c:v>
                </c:pt>
                <c:pt idx="5">
                  <c:v>0.28000000000000003</c:v>
                </c:pt>
                <c:pt idx="6">
                  <c:v>0.26500000000000001</c:v>
                </c:pt>
                <c:pt idx="7">
                  <c:v>0.27500000000000002</c:v>
                </c:pt>
                <c:pt idx="8">
                  <c:v>0.28799999999999998</c:v>
                </c:pt>
                <c:pt idx="9">
                  <c:v>0.29699999999999999</c:v>
                </c:pt>
                <c:pt idx="10">
                  <c:v>0.32600000000000001</c:v>
                </c:pt>
                <c:pt idx="11">
                  <c:v>0.30599999999999999</c:v>
                </c:pt>
                <c:pt idx="12">
                  <c:v>0.316</c:v>
                </c:pt>
                <c:pt idx="13">
                  <c:v>0.31900000000000001</c:v>
                </c:pt>
                <c:pt idx="14">
                  <c:v>0.33100000000000002</c:v>
                </c:pt>
                <c:pt idx="15">
                  <c:v>0.33600000000000002</c:v>
                </c:pt>
                <c:pt idx="16">
                  <c:v>0.36</c:v>
                </c:pt>
                <c:pt idx="17">
                  <c:v>0.39200000000000002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F3-4468-8107-A7FC980B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Plots!$P$1092</c:f>
              <c:strCache>
                <c:ptCount val="1"/>
                <c:pt idx="0">
                  <c:v>Mio t CO²-Äquivalent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Plots!$L$1134</c:f>
          <c:strCache>
            <c:ptCount val="1"/>
            <c:pt idx="0">
              <c:v>THG Emissionshandel 2005-2017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Plots!$M$575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Plots!$L$1136:$L$1148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Plots!$M$1136:$M$1148</c:f>
              <c:numCache>
                <c:formatCode>General</c:formatCode>
                <c:ptCount val="13"/>
                <c:pt idx="0">
                  <c:v>0.121</c:v>
                </c:pt>
                <c:pt idx="1">
                  <c:v>0.106</c:v>
                </c:pt>
                <c:pt idx="2">
                  <c:v>0.106</c:v>
                </c:pt>
                <c:pt idx="3">
                  <c:v>9.9000000000000005E-2</c:v>
                </c:pt>
                <c:pt idx="4">
                  <c:v>9.7000000000000003E-2</c:v>
                </c:pt>
                <c:pt idx="5">
                  <c:v>9.4E-2</c:v>
                </c:pt>
                <c:pt idx="6">
                  <c:v>0.106</c:v>
                </c:pt>
                <c:pt idx="7">
                  <c:v>0.104</c:v>
                </c:pt>
                <c:pt idx="8">
                  <c:v>8.8999999999999996E-2</c:v>
                </c:pt>
                <c:pt idx="9">
                  <c:v>9.4E-2</c:v>
                </c:pt>
                <c:pt idx="10">
                  <c:v>9.2999999999999999E-2</c:v>
                </c:pt>
                <c:pt idx="11">
                  <c:v>9.8000000000000004E-2</c:v>
                </c:pt>
                <c:pt idx="12">
                  <c:v>9.6000000000000002E-2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0-4AD4-A64A-9D37E402399E}"/>
            </c:ext>
          </c:extLst>
        </c:ser>
        <c:ser>
          <c:idx val="2"/>
          <c:order val="1"/>
          <c:tx>
            <c:strRef>
              <c:f>Plots!$N$575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Plots!$L$1136:$L$1148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Plots!$N$1136:$N$1148</c:f>
              <c:numCache>
                <c:formatCode>General</c:formatCode>
                <c:ptCount val="13"/>
                <c:pt idx="0">
                  <c:v>0.61199999999999999</c:v>
                </c:pt>
                <c:pt idx="1">
                  <c:v>0.80100000000000005</c:v>
                </c:pt>
                <c:pt idx="2">
                  <c:v>0.80600000000000005</c:v>
                </c:pt>
                <c:pt idx="3">
                  <c:v>0.80600000000000005</c:v>
                </c:pt>
                <c:pt idx="4">
                  <c:v>0.623</c:v>
                </c:pt>
                <c:pt idx="5">
                  <c:v>0.61099999999999999</c:v>
                </c:pt>
                <c:pt idx="6">
                  <c:v>0.63</c:v>
                </c:pt>
                <c:pt idx="7">
                  <c:v>0.56299999999999994</c:v>
                </c:pt>
                <c:pt idx="8">
                  <c:v>0.8</c:v>
                </c:pt>
                <c:pt idx="9">
                  <c:v>0.71699999999999997</c:v>
                </c:pt>
                <c:pt idx="10">
                  <c:v>0.745</c:v>
                </c:pt>
                <c:pt idx="11">
                  <c:v>0.72599999999999998</c:v>
                </c:pt>
                <c:pt idx="12">
                  <c:v>0.745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0-4AD4-A64A-9D37E402399E}"/>
            </c:ext>
          </c:extLst>
        </c:ser>
        <c:ser>
          <c:idx val="3"/>
          <c:order val="2"/>
          <c:tx>
            <c:strRef>
              <c:f>Plots!$O$575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Plots!$L$1136:$L$1148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Plots!$O$1136:$O$1148</c:f>
              <c:numCache>
                <c:formatCode>General</c:formatCode>
                <c:ptCount val="13"/>
                <c:pt idx="0">
                  <c:v>8.7859999999999996</c:v>
                </c:pt>
                <c:pt idx="1">
                  <c:v>8.7409999999999997</c:v>
                </c:pt>
                <c:pt idx="2">
                  <c:v>8.6820000000000004</c:v>
                </c:pt>
                <c:pt idx="3">
                  <c:v>8.1389999999999993</c:v>
                </c:pt>
                <c:pt idx="4">
                  <c:v>7.2149999999999999</c:v>
                </c:pt>
                <c:pt idx="5">
                  <c:v>7.9420000000000002</c:v>
                </c:pt>
                <c:pt idx="6">
                  <c:v>7.97</c:v>
                </c:pt>
                <c:pt idx="7">
                  <c:v>7.3150000000000004</c:v>
                </c:pt>
                <c:pt idx="8">
                  <c:v>7.7389999999999999</c:v>
                </c:pt>
                <c:pt idx="9">
                  <c:v>6.6050000000000004</c:v>
                </c:pt>
                <c:pt idx="10">
                  <c:v>6.9539999999999997</c:v>
                </c:pt>
                <c:pt idx="11">
                  <c:v>6.5039999999999996</c:v>
                </c:pt>
                <c:pt idx="12">
                  <c:v>6.5869999999999997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C0-4AD4-A64A-9D37E402399E}"/>
            </c:ext>
          </c:extLst>
        </c:ser>
        <c:ser>
          <c:idx val="4"/>
          <c:order val="3"/>
          <c:tx>
            <c:strRef>
              <c:f>Plots!$P$575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Plots!$L$1136:$L$1148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Plots!$P$1136:$P$1148</c:f>
              <c:numCache>
                <c:formatCode>General</c:formatCode>
                <c:ptCount val="13"/>
                <c:pt idx="0">
                  <c:v>12.179</c:v>
                </c:pt>
                <c:pt idx="1">
                  <c:v>11.978999999999999</c:v>
                </c:pt>
                <c:pt idx="2">
                  <c:v>12.201000000000001</c:v>
                </c:pt>
                <c:pt idx="3">
                  <c:v>12.574999999999999</c:v>
                </c:pt>
                <c:pt idx="4">
                  <c:v>10.118</c:v>
                </c:pt>
                <c:pt idx="5">
                  <c:v>12.31</c:v>
                </c:pt>
                <c:pt idx="6">
                  <c:v>11.891</c:v>
                </c:pt>
                <c:pt idx="7">
                  <c:v>11.340999999999999</c:v>
                </c:pt>
                <c:pt idx="8">
                  <c:v>12.116</c:v>
                </c:pt>
                <c:pt idx="9">
                  <c:v>12.246</c:v>
                </c:pt>
                <c:pt idx="10">
                  <c:v>12.42</c:v>
                </c:pt>
                <c:pt idx="11">
                  <c:v>12.528</c:v>
                </c:pt>
                <c:pt idx="12">
                  <c:v>13.009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C0-4AD4-A64A-9D37E402399E}"/>
            </c:ext>
          </c:extLst>
        </c:ser>
        <c:ser>
          <c:idx val="5"/>
          <c:order val="4"/>
          <c:tx>
            <c:strRef>
              <c:f>Plots!$Q$575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Plots!$L$1136:$L$1148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Plots!$Q$1136:$Q$1148</c:f>
              <c:numCache>
                <c:formatCode>General</c:formatCode>
                <c:ptCount val="13"/>
                <c:pt idx="0">
                  <c:v>0.91200000000000003</c:v>
                </c:pt>
                <c:pt idx="1">
                  <c:v>0.90800000000000003</c:v>
                </c:pt>
                <c:pt idx="2">
                  <c:v>0.89</c:v>
                </c:pt>
                <c:pt idx="3">
                  <c:v>0.93600000000000005</c:v>
                </c:pt>
                <c:pt idx="4">
                  <c:v>0.82299999999999995</c:v>
                </c:pt>
                <c:pt idx="5">
                  <c:v>0.72699999999999998</c:v>
                </c:pt>
                <c:pt idx="6">
                  <c:v>0.67100000000000004</c:v>
                </c:pt>
                <c:pt idx="7">
                  <c:v>0.64</c:v>
                </c:pt>
                <c:pt idx="8">
                  <c:v>0.59199999999999997</c:v>
                </c:pt>
                <c:pt idx="9">
                  <c:v>0.53600000000000003</c:v>
                </c:pt>
                <c:pt idx="10">
                  <c:v>0.502</c:v>
                </c:pt>
                <c:pt idx="11">
                  <c:v>0.57899999999999996</c:v>
                </c:pt>
                <c:pt idx="12">
                  <c:v>0.59099999999999997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C0-4AD4-A64A-9D37E402399E}"/>
            </c:ext>
          </c:extLst>
        </c:ser>
        <c:ser>
          <c:idx val="6"/>
          <c:order val="5"/>
          <c:tx>
            <c:strRef>
              <c:f>Plots!$R$575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Plots!$L$1136:$L$1148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Plots!$R$1136:$R$1148</c:f>
              <c:numCache>
                <c:formatCode>General</c:formatCode>
                <c:ptCount val="13"/>
                <c:pt idx="0">
                  <c:v>7.1989999999999998</c:v>
                </c:pt>
                <c:pt idx="1">
                  <c:v>6.8689999999999998</c:v>
                </c:pt>
                <c:pt idx="2">
                  <c:v>6.4039999999999999</c:v>
                </c:pt>
                <c:pt idx="3">
                  <c:v>6.585</c:v>
                </c:pt>
                <c:pt idx="4">
                  <c:v>5.2679999999999998</c:v>
                </c:pt>
                <c:pt idx="5">
                  <c:v>5.7320000000000002</c:v>
                </c:pt>
                <c:pt idx="6">
                  <c:v>6.2830000000000004</c:v>
                </c:pt>
                <c:pt idx="7">
                  <c:v>5.9550000000000001</c:v>
                </c:pt>
                <c:pt idx="8">
                  <c:v>6.2270000000000003</c:v>
                </c:pt>
                <c:pt idx="9">
                  <c:v>5.8120000000000003</c:v>
                </c:pt>
                <c:pt idx="10">
                  <c:v>6.3470000000000004</c:v>
                </c:pt>
                <c:pt idx="11">
                  <c:v>5.9669999999999996</c:v>
                </c:pt>
                <c:pt idx="12">
                  <c:v>6.79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C0-4AD4-A64A-9D37E402399E}"/>
            </c:ext>
          </c:extLst>
        </c:ser>
        <c:ser>
          <c:idx val="7"/>
          <c:order val="6"/>
          <c:tx>
            <c:strRef>
              <c:f>Plots!$S$575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Plots!$L$1136:$L$1148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Plots!$S$1136:$S$1148</c:f>
              <c:numCache>
                <c:formatCode>General</c:formatCode>
                <c:ptCount val="13"/>
                <c:pt idx="0">
                  <c:v>0.57899999999999996</c:v>
                </c:pt>
                <c:pt idx="1">
                  <c:v>0.59899999999999998</c:v>
                </c:pt>
                <c:pt idx="2">
                  <c:v>0.59499999999999997</c:v>
                </c:pt>
                <c:pt idx="3">
                  <c:v>0.57299999999999995</c:v>
                </c:pt>
                <c:pt idx="4">
                  <c:v>0.499</c:v>
                </c:pt>
                <c:pt idx="5">
                  <c:v>0.50800000000000001</c:v>
                </c:pt>
                <c:pt idx="6">
                  <c:v>0.52100000000000002</c:v>
                </c:pt>
                <c:pt idx="7">
                  <c:v>0.496</c:v>
                </c:pt>
                <c:pt idx="8">
                  <c:v>0.55200000000000005</c:v>
                </c:pt>
                <c:pt idx="9">
                  <c:v>0.56799999999999995</c:v>
                </c:pt>
                <c:pt idx="10">
                  <c:v>0.57899999999999996</c:v>
                </c:pt>
                <c:pt idx="11">
                  <c:v>0.58699999999999997</c:v>
                </c:pt>
                <c:pt idx="12">
                  <c:v>0.57799999999999996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C0-4AD4-A64A-9D37E402399E}"/>
            </c:ext>
          </c:extLst>
        </c:ser>
        <c:ser>
          <c:idx val="8"/>
          <c:order val="7"/>
          <c:tx>
            <c:strRef>
              <c:f>Plots!$T$575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Plots!$L$1136:$L$1148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Plots!$T$1136:$T$1148</c:f>
              <c:numCache>
                <c:formatCode>General</c:formatCode>
                <c:ptCount val="13"/>
                <c:pt idx="0">
                  <c:v>8.1000000000000003E-2</c:v>
                </c:pt>
                <c:pt idx="1">
                  <c:v>7.6999999999999999E-2</c:v>
                </c:pt>
                <c:pt idx="2">
                  <c:v>7.6999999999999999E-2</c:v>
                </c:pt>
                <c:pt idx="3">
                  <c:v>0.06</c:v>
                </c:pt>
                <c:pt idx="4">
                  <c:v>5.2999999999999999E-2</c:v>
                </c:pt>
                <c:pt idx="5">
                  <c:v>5.1999999999999998E-2</c:v>
                </c:pt>
                <c:pt idx="6">
                  <c:v>4.8000000000000001E-2</c:v>
                </c:pt>
                <c:pt idx="7">
                  <c:v>4.2999999999999997E-2</c:v>
                </c:pt>
                <c:pt idx="8">
                  <c:v>3.7999999999999999E-2</c:v>
                </c:pt>
                <c:pt idx="9">
                  <c:v>3.9E-2</c:v>
                </c:pt>
                <c:pt idx="10">
                  <c:v>4.2000000000000003E-2</c:v>
                </c:pt>
                <c:pt idx="11">
                  <c:v>4.2999999999999997E-2</c:v>
                </c:pt>
                <c:pt idx="12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C0-4AD4-A64A-9D37E402399E}"/>
            </c:ext>
          </c:extLst>
        </c:ser>
        <c:ser>
          <c:idx val="9"/>
          <c:order val="8"/>
          <c:tx>
            <c:strRef>
              <c:f>Plots!$U$575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Plots!$L$1136:$L$1148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Plots!$U$1136:$U$1148</c:f>
              <c:numCache>
                <c:formatCode>General</c:formatCode>
                <c:ptCount val="13"/>
                <c:pt idx="0">
                  <c:v>2.9039999999999999</c:v>
                </c:pt>
                <c:pt idx="1">
                  <c:v>2.3010000000000002</c:v>
                </c:pt>
                <c:pt idx="2">
                  <c:v>1.9830000000000001</c:v>
                </c:pt>
                <c:pt idx="3">
                  <c:v>2.306</c:v>
                </c:pt>
                <c:pt idx="4">
                  <c:v>2.6640000000000001</c:v>
                </c:pt>
                <c:pt idx="5">
                  <c:v>2.9430000000000001</c:v>
                </c:pt>
                <c:pt idx="6">
                  <c:v>2.4790000000000001</c:v>
                </c:pt>
                <c:pt idx="7">
                  <c:v>1.931</c:v>
                </c:pt>
                <c:pt idx="8">
                  <c:v>1.704</c:v>
                </c:pt>
                <c:pt idx="9">
                  <c:v>1.49</c:v>
                </c:pt>
                <c:pt idx="10">
                  <c:v>1.8109999999999999</c:v>
                </c:pt>
                <c:pt idx="11">
                  <c:v>1.97</c:v>
                </c:pt>
                <c:pt idx="12">
                  <c:v>2.1139999999999999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C0-4AD4-A64A-9D37E4023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Plots!$O$1134</c:f>
              <c:strCache>
                <c:ptCount val="1"/>
                <c:pt idx="0">
                  <c:v>Mio t CO²-Äquivalent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Plots!$L$1151</c:f>
          <c:strCache>
            <c:ptCount val="1"/>
            <c:pt idx="0">
              <c:v>THG Nicht-Emissionshandel 2005-2017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Plots!$M$575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Plots!$L$1153:$L$1165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Plots!$M$1153:$M$1165</c:f>
              <c:numCache>
                <c:formatCode>General</c:formatCode>
                <c:ptCount val="13"/>
                <c:pt idx="0">
                  <c:v>1.9470000000000001</c:v>
                </c:pt>
                <c:pt idx="1">
                  <c:v>1.8949999999999998</c:v>
                </c:pt>
                <c:pt idx="2">
                  <c:v>1.847</c:v>
                </c:pt>
                <c:pt idx="3">
                  <c:v>1.784</c:v>
                </c:pt>
                <c:pt idx="4">
                  <c:v>1.73</c:v>
                </c:pt>
                <c:pt idx="5">
                  <c:v>1.7729999999999999</c:v>
                </c:pt>
                <c:pt idx="6">
                  <c:v>1.712</c:v>
                </c:pt>
                <c:pt idx="7">
                  <c:v>1.6749999999999998</c:v>
                </c:pt>
                <c:pt idx="8">
                  <c:v>1.7270000000000001</c:v>
                </c:pt>
                <c:pt idx="9">
                  <c:v>1.6679999999999999</c:v>
                </c:pt>
                <c:pt idx="10">
                  <c:v>1.6950000000000001</c:v>
                </c:pt>
                <c:pt idx="11">
                  <c:v>1.7779999999999998</c:v>
                </c:pt>
                <c:pt idx="12">
                  <c:v>1.8019999999999998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4-4B25-A22C-B95F2E638F3C}"/>
            </c:ext>
          </c:extLst>
        </c:ser>
        <c:ser>
          <c:idx val="2"/>
          <c:order val="1"/>
          <c:tx>
            <c:strRef>
              <c:f>Plots!$N$575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Plots!$L$1153:$L$1165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Plots!$N$1153:$N$1165</c:f>
              <c:numCache>
                <c:formatCode>General</c:formatCode>
                <c:ptCount val="13"/>
                <c:pt idx="0">
                  <c:v>4.7539999999999996</c:v>
                </c:pt>
                <c:pt idx="1">
                  <c:v>4.7759999999999998</c:v>
                </c:pt>
                <c:pt idx="2">
                  <c:v>4.6109999999999998</c:v>
                </c:pt>
                <c:pt idx="3">
                  <c:v>4.569</c:v>
                </c:pt>
                <c:pt idx="4">
                  <c:v>4.1549999999999994</c:v>
                </c:pt>
                <c:pt idx="5">
                  <c:v>4.2069999999999999</c:v>
                </c:pt>
                <c:pt idx="6">
                  <c:v>4.1349999999999998</c:v>
                </c:pt>
                <c:pt idx="7">
                  <c:v>4.1059999999999999</c:v>
                </c:pt>
                <c:pt idx="8">
                  <c:v>4.0070000000000006</c:v>
                </c:pt>
                <c:pt idx="9">
                  <c:v>3.8880000000000003</c:v>
                </c:pt>
                <c:pt idx="10">
                  <c:v>3.9079999999999995</c:v>
                </c:pt>
                <c:pt idx="11">
                  <c:v>3.9340000000000002</c:v>
                </c:pt>
                <c:pt idx="12">
                  <c:v>3.9790000000000001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4-4B25-A22C-B95F2E638F3C}"/>
            </c:ext>
          </c:extLst>
        </c:ser>
        <c:ser>
          <c:idx val="3"/>
          <c:order val="2"/>
          <c:tx>
            <c:strRef>
              <c:f>Plots!$O$575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Plots!$L$1153:$L$1165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Plots!$O$1153:$O$1165</c:f>
              <c:numCache>
                <c:formatCode>General</c:formatCode>
                <c:ptCount val="13"/>
                <c:pt idx="0">
                  <c:v>13.439000000000002</c:v>
                </c:pt>
                <c:pt idx="1">
                  <c:v>12.931999999999999</c:v>
                </c:pt>
                <c:pt idx="2">
                  <c:v>12.421999999999999</c:v>
                </c:pt>
                <c:pt idx="3">
                  <c:v>12.132000000000001</c:v>
                </c:pt>
                <c:pt idx="4">
                  <c:v>11.936</c:v>
                </c:pt>
                <c:pt idx="5">
                  <c:v>12.277999999999999</c:v>
                </c:pt>
                <c:pt idx="6">
                  <c:v>11.913</c:v>
                </c:pt>
                <c:pt idx="7">
                  <c:v>11.494999999999997</c:v>
                </c:pt>
                <c:pt idx="8">
                  <c:v>11.408999999999999</c:v>
                </c:pt>
                <c:pt idx="9">
                  <c:v>11.192999999999998</c:v>
                </c:pt>
                <c:pt idx="10">
                  <c:v>11.2</c:v>
                </c:pt>
                <c:pt idx="11">
                  <c:v>11.488000000000001</c:v>
                </c:pt>
                <c:pt idx="12">
                  <c:v>11.66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94-4B25-A22C-B95F2E638F3C}"/>
            </c:ext>
          </c:extLst>
        </c:ser>
        <c:ser>
          <c:idx val="4"/>
          <c:order val="3"/>
          <c:tx>
            <c:strRef>
              <c:f>Plots!$P$575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Plots!$L$1153:$L$1165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Plots!$P$1153:$P$1165</c:f>
              <c:numCache>
                <c:formatCode>General</c:formatCode>
                <c:ptCount val="13"/>
                <c:pt idx="0">
                  <c:v>12.389999999999999</c:v>
                </c:pt>
                <c:pt idx="1">
                  <c:v>12.271000000000001</c:v>
                </c:pt>
                <c:pt idx="2">
                  <c:v>11.777000000000001</c:v>
                </c:pt>
                <c:pt idx="3">
                  <c:v>11.685000000000002</c:v>
                </c:pt>
                <c:pt idx="4">
                  <c:v>11.232999999999999</c:v>
                </c:pt>
                <c:pt idx="5">
                  <c:v>11.411</c:v>
                </c:pt>
                <c:pt idx="6">
                  <c:v>10.924999999999999</c:v>
                </c:pt>
                <c:pt idx="7">
                  <c:v>11.272</c:v>
                </c:pt>
                <c:pt idx="8">
                  <c:v>10.298999999999999</c:v>
                </c:pt>
                <c:pt idx="9">
                  <c:v>9.8740000000000006</c:v>
                </c:pt>
                <c:pt idx="10">
                  <c:v>10.124000000000001</c:v>
                </c:pt>
                <c:pt idx="11">
                  <c:v>10.42</c:v>
                </c:pt>
                <c:pt idx="12">
                  <c:v>10.686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94-4B25-A22C-B95F2E638F3C}"/>
            </c:ext>
          </c:extLst>
        </c:ser>
        <c:ser>
          <c:idx val="5"/>
          <c:order val="4"/>
          <c:tx>
            <c:strRef>
              <c:f>Plots!$Q$575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Plots!$L$1153:$L$1165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Plots!$Q$1153:$Q$1165</c:f>
              <c:numCache>
                <c:formatCode>General</c:formatCode>
                <c:ptCount val="13"/>
                <c:pt idx="0">
                  <c:v>3.4020000000000001</c:v>
                </c:pt>
                <c:pt idx="1">
                  <c:v>3.3329999999999997</c:v>
                </c:pt>
                <c:pt idx="2">
                  <c:v>3.222</c:v>
                </c:pt>
                <c:pt idx="3">
                  <c:v>3.1790000000000003</c:v>
                </c:pt>
                <c:pt idx="4">
                  <c:v>3.1320000000000001</c:v>
                </c:pt>
                <c:pt idx="5">
                  <c:v>3.153</c:v>
                </c:pt>
                <c:pt idx="6">
                  <c:v>2.99</c:v>
                </c:pt>
                <c:pt idx="7">
                  <c:v>2.992</c:v>
                </c:pt>
                <c:pt idx="8">
                  <c:v>3.0569999999999999</c:v>
                </c:pt>
                <c:pt idx="9">
                  <c:v>2.9119999999999999</c:v>
                </c:pt>
                <c:pt idx="10">
                  <c:v>2.9770000000000003</c:v>
                </c:pt>
                <c:pt idx="11">
                  <c:v>3.1070000000000002</c:v>
                </c:pt>
                <c:pt idx="12">
                  <c:v>3.1609999999999996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94-4B25-A22C-B95F2E638F3C}"/>
            </c:ext>
          </c:extLst>
        </c:ser>
        <c:ser>
          <c:idx val="6"/>
          <c:order val="5"/>
          <c:tx>
            <c:strRef>
              <c:f>Plots!$R$575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Plots!$L$1153:$L$1165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Plots!$R$1153:$R$1165</c:f>
              <c:numCache>
                <c:formatCode>General</c:formatCode>
                <c:ptCount val="13"/>
                <c:pt idx="0">
                  <c:v>8.8940000000000001</c:v>
                </c:pt>
                <c:pt idx="1">
                  <c:v>8.6289999999999996</c:v>
                </c:pt>
                <c:pt idx="2">
                  <c:v>8.3930000000000007</c:v>
                </c:pt>
                <c:pt idx="3">
                  <c:v>8.218</c:v>
                </c:pt>
                <c:pt idx="4">
                  <c:v>7.8289999999999997</c:v>
                </c:pt>
                <c:pt idx="5">
                  <c:v>7.9530000000000003</c:v>
                </c:pt>
                <c:pt idx="6">
                  <c:v>7.6889999999999992</c:v>
                </c:pt>
                <c:pt idx="7">
                  <c:v>7.5169999999999995</c:v>
                </c:pt>
                <c:pt idx="8">
                  <c:v>7.2750000000000004</c:v>
                </c:pt>
                <c:pt idx="9">
                  <c:v>6.9729999999999999</c:v>
                </c:pt>
                <c:pt idx="10">
                  <c:v>7.0549999999999988</c:v>
                </c:pt>
                <c:pt idx="11">
                  <c:v>7.2139999999999995</c:v>
                </c:pt>
                <c:pt idx="12">
                  <c:v>7.3549999999999995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94-4B25-A22C-B95F2E638F3C}"/>
            </c:ext>
          </c:extLst>
        </c:ser>
        <c:ser>
          <c:idx val="7"/>
          <c:order val="6"/>
          <c:tx>
            <c:strRef>
              <c:f>Plots!$S$575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Plots!$L$1153:$L$1165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Plots!$S$1153:$S$1165</c:f>
              <c:numCache>
                <c:formatCode>General</c:formatCode>
                <c:ptCount val="13"/>
                <c:pt idx="0">
                  <c:v>4.7280000000000006</c:v>
                </c:pt>
                <c:pt idx="1">
                  <c:v>4.5779999999999994</c:v>
                </c:pt>
                <c:pt idx="2">
                  <c:v>4.468</c:v>
                </c:pt>
                <c:pt idx="3">
                  <c:v>4.42</c:v>
                </c:pt>
                <c:pt idx="4">
                  <c:v>4.2320000000000002</c:v>
                </c:pt>
                <c:pt idx="5">
                  <c:v>4.2809999999999997</c:v>
                </c:pt>
                <c:pt idx="6">
                  <c:v>4.07</c:v>
                </c:pt>
                <c:pt idx="7">
                  <c:v>4.1229999999999993</c:v>
                </c:pt>
                <c:pt idx="8">
                  <c:v>4.1969999999999992</c:v>
                </c:pt>
                <c:pt idx="9">
                  <c:v>4.0100000000000007</c:v>
                </c:pt>
                <c:pt idx="10">
                  <c:v>4.1970000000000001</c:v>
                </c:pt>
                <c:pt idx="11">
                  <c:v>4.2090000000000005</c:v>
                </c:pt>
                <c:pt idx="12">
                  <c:v>4.3439999999999994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94-4B25-A22C-B95F2E638F3C}"/>
            </c:ext>
          </c:extLst>
        </c:ser>
        <c:ser>
          <c:idx val="8"/>
          <c:order val="7"/>
          <c:tx>
            <c:strRef>
              <c:f>Plots!$T$575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Plots!$L$1153:$L$1165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Plots!$T$1153:$T$1165</c:f>
              <c:numCache>
                <c:formatCode>General</c:formatCode>
                <c:ptCount val="13"/>
                <c:pt idx="0">
                  <c:v>2.2869999999999999</c:v>
                </c:pt>
                <c:pt idx="1">
                  <c:v>2.2040000000000002</c:v>
                </c:pt>
                <c:pt idx="2">
                  <c:v>2.1280000000000001</c:v>
                </c:pt>
                <c:pt idx="3">
                  <c:v>2.1160000000000001</c:v>
                </c:pt>
                <c:pt idx="4">
                  <c:v>2.077</c:v>
                </c:pt>
                <c:pt idx="5">
                  <c:v>2.1459999999999999</c:v>
                </c:pt>
                <c:pt idx="6">
                  <c:v>1.9899999999999998</c:v>
                </c:pt>
                <c:pt idx="7">
                  <c:v>1.9970000000000001</c:v>
                </c:pt>
                <c:pt idx="8">
                  <c:v>2.0710000000000002</c:v>
                </c:pt>
                <c:pt idx="9">
                  <c:v>1.9470000000000001</c:v>
                </c:pt>
                <c:pt idx="10">
                  <c:v>1.9759999999999998</c:v>
                </c:pt>
                <c:pt idx="11">
                  <c:v>2.0179999999999998</c:v>
                </c:pt>
                <c:pt idx="12">
                  <c:v>2.0680000000000001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94-4B25-A22C-B95F2E638F3C}"/>
            </c:ext>
          </c:extLst>
        </c:ser>
        <c:ser>
          <c:idx val="9"/>
          <c:order val="8"/>
          <c:tx>
            <c:strRef>
              <c:f>Plots!$U$575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Plots!$L$1153:$L$1165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Plots!$U$1153:$U$1165</c:f>
              <c:numCache>
                <c:formatCode>General</c:formatCode>
                <c:ptCount val="13"/>
                <c:pt idx="0">
                  <c:v>7.3529999999999998</c:v>
                </c:pt>
                <c:pt idx="1">
                  <c:v>7.1180000000000003</c:v>
                </c:pt>
                <c:pt idx="2">
                  <c:v>6.8599999999999994</c:v>
                </c:pt>
                <c:pt idx="3">
                  <c:v>6.6339999999999995</c:v>
                </c:pt>
                <c:pt idx="4">
                  <c:v>6.6440000000000001</c:v>
                </c:pt>
                <c:pt idx="5">
                  <c:v>6.6330000000000009</c:v>
                </c:pt>
                <c:pt idx="6">
                  <c:v>6.4389999999999992</c:v>
                </c:pt>
                <c:pt idx="7">
                  <c:v>6.2470000000000008</c:v>
                </c:pt>
                <c:pt idx="8">
                  <c:v>6.4539999999999997</c:v>
                </c:pt>
                <c:pt idx="9">
                  <c:v>6.1070000000000002</c:v>
                </c:pt>
                <c:pt idx="10">
                  <c:v>6.2729999999999997</c:v>
                </c:pt>
                <c:pt idx="11">
                  <c:v>6.426000000000001</c:v>
                </c:pt>
                <c:pt idx="12">
                  <c:v>6.6510000000000007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94-4B25-A22C-B95F2E638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Plots!$O$1134</c:f>
              <c:strCache>
                <c:ptCount val="1"/>
                <c:pt idx="0">
                  <c:v>Mio t CO²-Äquivalent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Stromverbrauch gesamt Österreich auf Bundesländer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Plots!$M$575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noFill/>
            </a:ln>
            <a:effectLst/>
          </c:spPr>
          <c:invertIfNegative val="0"/>
          <c:cat>
            <c:numRef>
              <c:f>Plots!$L$687:$L$705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Plots!$M$687:$M$705</c:f>
              <c:numCache>
                <c:formatCode>_(* #,##0.00_);_(* \(#,##0.00\);_(* "-"??_);_(@_)</c:formatCode>
                <c:ptCount val="19"/>
                <c:pt idx="0">
                  <c:v>1259.0687087524007</c:v>
                </c:pt>
                <c:pt idx="1">
                  <c:v>1338.5265018190082</c:v>
                </c:pt>
                <c:pt idx="2">
                  <c:v>1301.9201056906434</c:v>
                </c:pt>
                <c:pt idx="3">
                  <c:v>1272.9901278646335</c:v>
                </c:pt>
                <c:pt idx="4">
                  <c:v>814.34050424247914</c:v>
                </c:pt>
                <c:pt idx="5">
                  <c:v>664.17776292826613</c:v>
                </c:pt>
                <c:pt idx="6">
                  <c:v>608.31112111628715</c:v>
                </c:pt>
                <c:pt idx="7">
                  <c:v>445.82785021400326</c:v>
                </c:pt>
                <c:pt idx="8">
                  <c:v>548.41901746728695</c:v>
                </c:pt>
                <c:pt idx="9">
                  <c:v>555.20466637473089</c:v>
                </c:pt>
                <c:pt idx="10">
                  <c:v>550.20214207210654</c:v>
                </c:pt>
                <c:pt idx="11">
                  <c:v>658.61513788362583</c:v>
                </c:pt>
                <c:pt idx="12">
                  <c:v>392.80777058181661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3-4468-8107-A7FC980B6B6A}"/>
            </c:ext>
          </c:extLst>
        </c:ser>
        <c:ser>
          <c:idx val="2"/>
          <c:order val="1"/>
          <c:tx>
            <c:strRef>
              <c:f>Plots!$N$575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Plots!$L$687:$L$705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Plots!$N$687:$N$705</c:f>
              <c:numCache>
                <c:formatCode>_(* #,##0.00_);_(* \(#,##0.00\);_(* "-"??_);_(@_)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11.52284160214351</c:v>
                </c:pt>
                <c:pt idx="4">
                  <c:v>0</c:v>
                </c:pt>
                <c:pt idx="5">
                  <c:v>327.79323072560737</c:v>
                </c:pt>
                <c:pt idx="6">
                  <c:v>764.49845487101106</c:v>
                </c:pt>
                <c:pt idx="7">
                  <c:v>681.55614570384591</c:v>
                </c:pt>
                <c:pt idx="8">
                  <c:v>328.46413827322414</c:v>
                </c:pt>
                <c:pt idx="9">
                  <c:v>0</c:v>
                </c:pt>
                <c:pt idx="10">
                  <c:v>0</c:v>
                </c:pt>
                <c:pt idx="11">
                  <c:v>490.71935941427193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372.54389954811404</c:v>
                </c:pt>
                <c:pt idx="16">
                  <c:v>0</c:v>
                </c:pt>
                <c:pt idx="17">
                  <c:v>1240.9426884554716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3-4468-8107-A7FC980B6B6A}"/>
            </c:ext>
          </c:extLst>
        </c:ser>
        <c:ser>
          <c:idx val="3"/>
          <c:order val="2"/>
          <c:tx>
            <c:strRef>
              <c:f>Plots!$O$575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Plots!$L$687:$L$705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Plots!$O$687:$O$705</c:f>
              <c:numCache>
                <c:formatCode>_(* #,##0.00_);_(* \(#,##0.00\);_(* "-"??_);_(@_)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588.74753733726857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3-4468-8107-A7FC980B6B6A}"/>
            </c:ext>
          </c:extLst>
        </c:ser>
        <c:ser>
          <c:idx val="4"/>
          <c:order val="3"/>
          <c:tx>
            <c:strRef>
              <c:f>Plots!$P$575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numRef>
              <c:f>Plots!$L$687:$L$705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Plots!$P$687:$P$705</c:f>
              <c:numCache>
                <c:formatCode>_(* #,##0.00_);_(* \(#,##0.00\);_(* "-"??_);_(@_)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412.31675801811468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958.56424824932344</c:v>
                </c:pt>
                <c:pt idx="14">
                  <c:v>2431.5719952476543</c:v>
                </c:pt>
                <c:pt idx="15">
                  <c:v>2670.3755095979882</c:v>
                </c:pt>
                <c:pt idx="16">
                  <c:v>2129.9345239213881</c:v>
                </c:pt>
                <c:pt idx="17">
                  <c:v>1619.8083988706287</c:v>
                </c:pt>
                <c:pt idx="18">
                  <c:v>3148.7482760528696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3-4468-8107-A7FC980B6B6A}"/>
            </c:ext>
          </c:extLst>
        </c:ser>
        <c:ser>
          <c:idx val="5"/>
          <c:order val="4"/>
          <c:tx>
            <c:strRef>
              <c:f>Plots!$Q$575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Plots!$L$687:$L$705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Plots!$Q$687:$Q$705</c:f>
              <c:numCache>
                <c:formatCode>_(* #,##0.00_);_(* \(#,##0.00\);_(* "-"??_);_(@_)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347.95272398414562</c:v>
                </c:pt>
                <c:pt idx="4">
                  <c:v>387.91392425691606</c:v>
                </c:pt>
                <c:pt idx="5">
                  <c:v>84.573952935246325</c:v>
                </c:pt>
                <c:pt idx="6">
                  <c:v>414.61112895871577</c:v>
                </c:pt>
                <c:pt idx="7">
                  <c:v>343.41558499766415</c:v>
                </c:pt>
                <c:pt idx="8">
                  <c:v>272.84175623134632</c:v>
                </c:pt>
                <c:pt idx="9">
                  <c:v>0</c:v>
                </c:pt>
                <c:pt idx="10">
                  <c:v>564.98731648606395</c:v>
                </c:pt>
                <c:pt idx="11">
                  <c:v>629.20994166421042</c:v>
                </c:pt>
                <c:pt idx="12">
                  <c:v>0</c:v>
                </c:pt>
                <c:pt idx="13">
                  <c:v>0</c:v>
                </c:pt>
                <c:pt idx="14">
                  <c:v>12.136308033923147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F3-4468-8107-A7FC980B6B6A}"/>
            </c:ext>
          </c:extLst>
        </c:ser>
        <c:ser>
          <c:idx val="6"/>
          <c:order val="5"/>
          <c:tx>
            <c:strRef>
              <c:f>Plots!$R$575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numRef>
              <c:f>Plots!$L$687:$L$705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Plots!$R$687:$R$705</c:f>
              <c:numCache>
                <c:formatCode>_(* #,##0.00_);_(* \(#,##0.00\);_(* "-"??_);_(@_)</c:formatCode>
                <c:ptCount val="19"/>
                <c:pt idx="0">
                  <c:v>1745.5080227518854</c:v>
                </c:pt>
                <c:pt idx="1">
                  <c:v>2086.6019283152846</c:v>
                </c:pt>
                <c:pt idx="2">
                  <c:v>2212.6012755143438</c:v>
                </c:pt>
                <c:pt idx="3">
                  <c:v>2284.7176402758669</c:v>
                </c:pt>
                <c:pt idx="4">
                  <c:v>2421.8344393849306</c:v>
                </c:pt>
                <c:pt idx="5">
                  <c:v>2728.3808021638838</c:v>
                </c:pt>
                <c:pt idx="6">
                  <c:v>3224.7538813111673</c:v>
                </c:pt>
                <c:pt idx="7">
                  <c:v>3625.3054303359768</c:v>
                </c:pt>
                <c:pt idx="8">
                  <c:v>3390.0846057385288</c:v>
                </c:pt>
                <c:pt idx="9">
                  <c:v>3133.1787106308598</c:v>
                </c:pt>
                <c:pt idx="10">
                  <c:v>3743.0445809150069</c:v>
                </c:pt>
                <c:pt idx="11">
                  <c:v>3799.602994454624</c:v>
                </c:pt>
                <c:pt idx="12">
                  <c:v>2531.7428435847801</c:v>
                </c:pt>
                <c:pt idx="13">
                  <c:v>3630.0355737323016</c:v>
                </c:pt>
                <c:pt idx="14">
                  <c:v>3513.8793927488878</c:v>
                </c:pt>
                <c:pt idx="15">
                  <c:v>3580.2782389358636</c:v>
                </c:pt>
                <c:pt idx="16">
                  <c:v>3216.9965839443657</c:v>
                </c:pt>
                <c:pt idx="17">
                  <c:v>2501.0940741855879</c:v>
                </c:pt>
                <c:pt idx="18">
                  <c:v>3247.5718559704746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F3-4468-8107-A7FC980B6B6A}"/>
            </c:ext>
          </c:extLst>
        </c:ser>
        <c:ser>
          <c:idx val="7"/>
          <c:order val="6"/>
          <c:tx>
            <c:strRef>
              <c:f>Plots!$S$575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noFill/>
            </a:ln>
            <a:effectLst/>
          </c:spPr>
          <c:invertIfNegative val="0"/>
          <c:cat>
            <c:numRef>
              <c:f>Plots!$L$687:$L$705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Plots!$S$687:$S$705</c:f>
              <c:numCache>
                <c:formatCode>_(* #,##0.00_);_(* \(#,##0.00\);_(* "-"??_);_(@_)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103.31802876889847</c:v>
                </c:pt>
                <c:pt idx="3">
                  <c:v>764.32091421711084</c:v>
                </c:pt>
                <c:pt idx="4">
                  <c:v>306.10258035651651</c:v>
                </c:pt>
                <c:pt idx="5">
                  <c:v>696.03704831798086</c:v>
                </c:pt>
                <c:pt idx="6">
                  <c:v>779.73744953423181</c:v>
                </c:pt>
                <c:pt idx="7">
                  <c:v>54.638552359996865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96.650601029100301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7.2854037411314385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F3-4468-8107-A7FC980B6B6A}"/>
            </c:ext>
          </c:extLst>
        </c:ser>
        <c:ser>
          <c:idx val="8"/>
          <c:order val="7"/>
          <c:tx>
            <c:strRef>
              <c:f>Plots!$T$575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noFill/>
            </a:ln>
            <a:effectLst/>
          </c:spPr>
          <c:invertIfNegative val="0"/>
          <c:cat>
            <c:numRef>
              <c:f>Plots!$L$687:$L$705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Plots!$T$687:$T$705</c:f>
              <c:numCache>
                <c:formatCode>_(* #,##0.00_);_(* \(#,##0.00\);_(* "-"??_);_(@_)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510.00192147112529</c:v>
                </c:pt>
                <c:pt idx="4">
                  <c:v>194.49433940878518</c:v>
                </c:pt>
                <c:pt idx="5">
                  <c:v>581.67299604900256</c:v>
                </c:pt>
                <c:pt idx="6">
                  <c:v>926.13544784262785</c:v>
                </c:pt>
                <c:pt idx="7">
                  <c:v>474.95356415773722</c:v>
                </c:pt>
                <c:pt idx="8">
                  <c:v>644.51257081734855</c:v>
                </c:pt>
                <c:pt idx="9">
                  <c:v>809.56946078213355</c:v>
                </c:pt>
                <c:pt idx="10">
                  <c:v>969.136523274718</c:v>
                </c:pt>
                <c:pt idx="11">
                  <c:v>1348.6459283738798</c:v>
                </c:pt>
                <c:pt idx="12">
                  <c:v>581.388009352219</c:v>
                </c:pt>
                <c:pt idx="13">
                  <c:v>770.65220426679286</c:v>
                </c:pt>
                <c:pt idx="14">
                  <c:v>828.44094629129506</c:v>
                </c:pt>
                <c:pt idx="15">
                  <c:v>810.27967782675705</c:v>
                </c:pt>
                <c:pt idx="16">
                  <c:v>635.03230751712954</c:v>
                </c:pt>
                <c:pt idx="17">
                  <c:v>1102.1067743708534</c:v>
                </c:pt>
                <c:pt idx="18">
                  <c:v>1153.3986267240994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F3-4468-8107-A7FC980B6B6A}"/>
            </c:ext>
          </c:extLst>
        </c:ser>
        <c:ser>
          <c:idx val="9"/>
          <c:order val="8"/>
          <c:tx>
            <c:strRef>
              <c:f>Plots!$U$575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noFill/>
            </a:ln>
            <a:effectLst/>
          </c:spPr>
          <c:invertIfNegative val="0"/>
          <c:cat>
            <c:numRef>
              <c:f>Plots!$L$687:$L$705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Plots!$U$687:$U$705</c:f>
              <c:numCache>
                <c:formatCode>_(* #,##0.00_);_(* \(#,##0.00\);_(* "-"??_);_(@_)</c:formatCode>
                <c:ptCount val="19"/>
                <c:pt idx="0">
                  <c:v>3076.4030675826716</c:v>
                </c:pt>
                <c:pt idx="1">
                  <c:v>3255.8353329061069</c:v>
                </c:pt>
                <c:pt idx="2">
                  <c:v>2814.452258604942</c:v>
                </c:pt>
                <c:pt idx="3">
                  <c:v>2373.8344447305572</c:v>
                </c:pt>
                <c:pt idx="4">
                  <c:v>2801.0949508853587</c:v>
                </c:pt>
                <c:pt idx="5">
                  <c:v>1963.9156987023687</c:v>
                </c:pt>
                <c:pt idx="6">
                  <c:v>3471.544083094328</c:v>
                </c:pt>
                <c:pt idx="7">
                  <c:v>3760.4201354851284</c:v>
                </c:pt>
                <c:pt idx="8">
                  <c:v>3364.6405491082892</c:v>
                </c:pt>
                <c:pt idx="9">
                  <c:v>2067.0546702489805</c:v>
                </c:pt>
                <c:pt idx="10">
                  <c:v>1370.7089083134572</c:v>
                </c:pt>
                <c:pt idx="11">
                  <c:v>2343.6632221982886</c:v>
                </c:pt>
                <c:pt idx="12">
                  <c:v>3937.6779103023559</c:v>
                </c:pt>
                <c:pt idx="13">
                  <c:v>4855.7544304382955</c:v>
                </c:pt>
                <c:pt idx="14">
                  <c:v>5159.8243231645029</c:v>
                </c:pt>
                <c:pt idx="15">
                  <c:v>4387.3743835480345</c:v>
                </c:pt>
                <c:pt idx="16">
                  <c:v>3961.8114841481533</c:v>
                </c:pt>
                <c:pt idx="17">
                  <c:v>3539.8723000194882</c:v>
                </c:pt>
                <c:pt idx="18">
                  <c:v>3654.1127486647156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F3-4468-8107-A7FC980B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Plots!$L$687:$L$705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BIV Gesamt 2018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Plots!$M$145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Plots!$L$164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Plots!$M$164</c:f>
              <c:numCache>
                <c:formatCode>_-* #\ ##0_-;\-* #\ ##0_-;_-* "-"??_-;_-@_-</c:formatCode>
                <c:ptCount val="1"/>
                <c:pt idx="0">
                  <c:v>39.39307482722888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7-435A-B0C8-C4DD68C6E012}"/>
            </c:ext>
          </c:extLst>
        </c:ser>
        <c:ser>
          <c:idx val="2"/>
          <c:order val="1"/>
          <c:tx>
            <c:strRef>
              <c:f>Plots!$N$145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Plots!$L$164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Plots!$N$164</c:f>
              <c:numCache>
                <c:formatCode>_-* #\ ##0_-;\-* #\ ##0_-;_-* "-"??_-;_-@_-</c:formatCode>
                <c:ptCount val="1"/>
                <c:pt idx="0">
                  <c:v>98.054801206519272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7-435A-B0C8-C4DD68C6E012}"/>
            </c:ext>
          </c:extLst>
        </c:ser>
        <c:ser>
          <c:idx val="3"/>
          <c:order val="2"/>
          <c:tx>
            <c:strRef>
              <c:f>Plots!$O$145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Plots!$L$164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Plots!$O$164</c:f>
              <c:numCache>
                <c:formatCode>_-* #\ ##0_-;\-* #\ ##0_-;_-* "-"??_-;_-@_-</c:formatCode>
                <c:ptCount val="1"/>
                <c:pt idx="0">
                  <c:v>359.3253286714654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7-435A-B0C8-C4DD68C6E012}"/>
            </c:ext>
          </c:extLst>
        </c:ser>
        <c:ser>
          <c:idx val="4"/>
          <c:order val="3"/>
          <c:tx>
            <c:strRef>
              <c:f>Plots!$P$145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Plots!$L$164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Plots!$P$164</c:f>
              <c:numCache>
                <c:formatCode>_-* #\ ##0_-;\-* #\ ##0_-;_-* "-"??_-;_-@_-</c:formatCode>
                <c:ptCount val="1"/>
                <c:pt idx="0">
                  <c:v>329.83574234408155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7-435A-B0C8-C4DD68C6E012}"/>
            </c:ext>
          </c:extLst>
        </c:ser>
        <c:ser>
          <c:idx val="5"/>
          <c:order val="4"/>
          <c:tx>
            <c:strRef>
              <c:f>Plots!$Q$145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Plots!$L$164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Plots!$Q$164</c:f>
              <c:numCache>
                <c:formatCode>_-* #\ ##0_-;\-* #\ ##0_-;_-* "-"??_-;_-@_-</c:formatCode>
                <c:ptCount val="1"/>
                <c:pt idx="0">
                  <c:v>72.110686026676959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7-435A-B0C8-C4DD68C6E012}"/>
            </c:ext>
          </c:extLst>
        </c:ser>
        <c:ser>
          <c:idx val="6"/>
          <c:order val="5"/>
          <c:tx>
            <c:strRef>
              <c:f>Plots!$R$145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Plots!$L$164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Plots!$R$164</c:f>
              <c:numCache>
                <c:formatCode>_-* #\ ##0_-;\-* #\ ##0_-;_-* "-"??_-;_-@_-</c:formatCode>
                <c:ptCount val="1"/>
                <c:pt idx="0">
                  <c:v>229.88851077014823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F7-435A-B0C8-C4DD68C6E012}"/>
            </c:ext>
          </c:extLst>
        </c:ser>
        <c:ser>
          <c:idx val="7"/>
          <c:order val="6"/>
          <c:tx>
            <c:strRef>
              <c:f>Plots!$S$145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Plots!$L$164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Plots!$S$164</c:f>
              <c:numCache>
                <c:formatCode>_-* #\ ##0_-;\-* #\ ##0_-;_-* "-"??_-;_-@_-</c:formatCode>
                <c:ptCount val="1"/>
                <c:pt idx="0">
                  <c:v>97.225796415194537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F7-435A-B0C8-C4DD68C6E012}"/>
            </c:ext>
          </c:extLst>
        </c:ser>
        <c:ser>
          <c:idx val="8"/>
          <c:order val="7"/>
          <c:tx>
            <c:strRef>
              <c:f>Plots!$T$145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Plots!$L$164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Plots!$T$164</c:f>
              <c:numCache>
                <c:formatCode>_-* #\ ##0_-;\-* #\ ##0_-;_-* "-"??_-;_-@_-</c:formatCode>
                <c:ptCount val="1"/>
                <c:pt idx="0">
                  <c:v>45.399128039605671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F7-435A-B0C8-C4DD68C6E012}"/>
            </c:ext>
          </c:extLst>
        </c:ser>
        <c:ser>
          <c:idx val="9"/>
          <c:order val="8"/>
          <c:tx>
            <c:strRef>
              <c:f>Plots!$U$145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Plots!$L$164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Plots!$U$164</c:f>
              <c:numCache>
                <c:formatCode>_-* #\ ##0_-;\-* #\ ##0_-;_-* "-"??_-;_-@_-</c:formatCode>
                <c:ptCount val="1"/>
                <c:pt idx="0">
                  <c:v>152.1374122750068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F7-435A-B0C8-C4DD68C6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Plots!$O$144</c:f>
              <c:strCache>
                <c:ptCount val="1"/>
                <c:pt idx="0">
                  <c:v>PJ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Bevölkerung Österreich 2000-2018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Plots!$M$575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noFill/>
            </a:ln>
            <a:effectLst/>
          </c:spPr>
          <c:invertIfNegative val="0"/>
          <c:cat>
            <c:strRef>
              <c:f>Plots!$L$1198:$L$1216</c:f>
              <c:strCache>
                <c:ptCount val="19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  <c:pt idx="18">
                  <c:v> 2018 </c:v>
                </c:pt>
              </c:strCache>
            </c:strRef>
          </c:cat>
          <c:val>
            <c:numRef>
              <c:f>Plots!$M$1198:$M$1216</c:f>
              <c:numCache>
                <c:formatCode>_-* #\ ##0_-;\-* #\ ##0_-;_-* "-"??_-;_-@_-</c:formatCode>
                <c:ptCount val="19"/>
                <c:pt idx="0">
                  <c:v>276226</c:v>
                </c:pt>
                <c:pt idx="1">
                  <c:v>275956</c:v>
                </c:pt>
                <c:pt idx="2">
                  <c:v>276673</c:v>
                </c:pt>
                <c:pt idx="3">
                  <c:v>276542</c:v>
                </c:pt>
                <c:pt idx="4">
                  <c:v>276792</c:v>
                </c:pt>
                <c:pt idx="5">
                  <c:v>278032</c:v>
                </c:pt>
                <c:pt idx="6">
                  <c:v>279127</c:v>
                </c:pt>
                <c:pt idx="7">
                  <c:v>280062</c:v>
                </c:pt>
                <c:pt idx="8">
                  <c:v>280977</c:v>
                </c:pt>
                <c:pt idx="9">
                  <c:v>282777</c:v>
                </c:pt>
                <c:pt idx="10">
                  <c:v>283697</c:v>
                </c:pt>
                <c:pt idx="11">
                  <c:v>284581</c:v>
                </c:pt>
                <c:pt idx="12">
                  <c:v>285782</c:v>
                </c:pt>
                <c:pt idx="13">
                  <c:v>286691</c:v>
                </c:pt>
                <c:pt idx="14">
                  <c:v>287416</c:v>
                </c:pt>
                <c:pt idx="15">
                  <c:v>288356</c:v>
                </c:pt>
                <c:pt idx="16">
                  <c:v>291011</c:v>
                </c:pt>
                <c:pt idx="17">
                  <c:v>291942</c:v>
                </c:pt>
                <c:pt idx="18">
                  <c:v>292675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3-4468-8107-A7FC980B6B6A}"/>
            </c:ext>
          </c:extLst>
        </c:ser>
        <c:ser>
          <c:idx val="2"/>
          <c:order val="1"/>
          <c:tx>
            <c:strRef>
              <c:f>Plots!$N$575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Plots!$L$1198:$L$1216</c:f>
              <c:strCache>
                <c:ptCount val="19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  <c:pt idx="18">
                  <c:v> 2018 </c:v>
                </c:pt>
              </c:strCache>
            </c:strRef>
          </c:cat>
          <c:val>
            <c:numRef>
              <c:f>Plots!$N$1198:$N$1216</c:f>
              <c:numCache>
                <c:formatCode>_-* #\ ##0_-;\-* #\ ##0_-;_-* "-"??_-;_-@_-</c:formatCode>
                <c:ptCount val="19"/>
                <c:pt idx="0">
                  <c:v>560696</c:v>
                </c:pt>
                <c:pt idx="1">
                  <c:v>559571</c:v>
                </c:pt>
                <c:pt idx="2">
                  <c:v>559933</c:v>
                </c:pt>
                <c:pt idx="3">
                  <c:v>558623</c:v>
                </c:pt>
                <c:pt idx="4">
                  <c:v>558026</c:v>
                </c:pt>
                <c:pt idx="5">
                  <c:v>558926</c:v>
                </c:pt>
                <c:pt idx="6">
                  <c:v>559277</c:v>
                </c:pt>
                <c:pt idx="7">
                  <c:v>559393</c:v>
                </c:pt>
                <c:pt idx="8">
                  <c:v>559715</c:v>
                </c:pt>
                <c:pt idx="9">
                  <c:v>559462</c:v>
                </c:pt>
                <c:pt idx="10">
                  <c:v>557998</c:v>
                </c:pt>
                <c:pt idx="11">
                  <c:v>556718</c:v>
                </c:pt>
                <c:pt idx="12">
                  <c:v>556027</c:v>
                </c:pt>
                <c:pt idx="13">
                  <c:v>555473</c:v>
                </c:pt>
                <c:pt idx="14">
                  <c:v>555881</c:v>
                </c:pt>
                <c:pt idx="15">
                  <c:v>557641</c:v>
                </c:pt>
                <c:pt idx="16">
                  <c:v>560482</c:v>
                </c:pt>
                <c:pt idx="17">
                  <c:v>561077</c:v>
                </c:pt>
                <c:pt idx="18">
                  <c:v>560898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3-4468-8107-A7FC980B6B6A}"/>
            </c:ext>
          </c:extLst>
        </c:ser>
        <c:ser>
          <c:idx val="3"/>
          <c:order val="2"/>
          <c:tx>
            <c:strRef>
              <c:f>Plots!$O$575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Plots!$L$1198:$L$1216</c:f>
              <c:strCache>
                <c:ptCount val="19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  <c:pt idx="18">
                  <c:v> 2018 </c:v>
                </c:pt>
              </c:strCache>
            </c:strRef>
          </c:cat>
          <c:val>
            <c:numRef>
              <c:f>Plots!$O$1198:$O$1216</c:f>
              <c:numCache>
                <c:formatCode>_-* #\ ##0_-;\-* #\ ##0_-;_-* "-"??_-;_-@_-</c:formatCode>
                <c:ptCount val="19"/>
                <c:pt idx="0">
                  <c:v>1535083</c:v>
                </c:pt>
                <c:pt idx="1">
                  <c:v>1539416</c:v>
                </c:pt>
                <c:pt idx="2">
                  <c:v>1544667</c:v>
                </c:pt>
                <c:pt idx="3">
                  <c:v>1549269</c:v>
                </c:pt>
                <c:pt idx="4">
                  <c:v>1557291</c:v>
                </c:pt>
                <c:pt idx="5">
                  <c:v>1568949</c:v>
                </c:pt>
                <c:pt idx="6">
                  <c:v>1580501</c:v>
                </c:pt>
                <c:pt idx="7">
                  <c:v>1588567</c:v>
                </c:pt>
                <c:pt idx="8">
                  <c:v>1595503</c:v>
                </c:pt>
                <c:pt idx="9">
                  <c:v>1602958</c:v>
                </c:pt>
                <c:pt idx="10">
                  <c:v>1605897</c:v>
                </c:pt>
                <c:pt idx="11">
                  <c:v>1609474</c:v>
                </c:pt>
                <c:pt idx="12">
                  <c:v>1614455</c:v>
                </c:pt>
                <c:pt idx="13">
                  <c:v>1618592</c:v>
                </c:pt>
                <c:pt idx="14">
                  <c:v>1625485</c:v>
                </c:pt>
                <c:pt idx="15">
                  <c:v>1636778</c:v>
                </c:pt>
                <c:pt idx="16">
                  <c:v>1653691</c:v>
                </c:pt>
                <c:pt idx="17">
                  <c:v>1665753</c:v>
                </c:pt>
                <c:pt idx="18">
                  <c:v>1670668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3-4468-8107-A7FC980B6B6A}"/>
            </c:ext>
          </c:extLst>
        </c:ser>
        <c:ser>
          <c:idx val="4"/>
          <c:order val="3"/>
          <c:tx>
            <c:strRef>
              <c:f>Plots!$P$575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strRef>
              <c:f>Plots!$L$1198:$L$1216</c:f>
              <c:strCache>
                <c:ptCount val="19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  <c:pt idx="18">
                  <c:v> 2018 </c:v>
                </c:pt>
              </c:strCache>
            </c:strRef>
          </c:cat>
          <c:val>
            <c:numRef>
              <c:f>Plots!$P$1198:$P$1216</c:f>
              <c:numCache>
                <c:formatCode>_-* #\ ##0_-;\-* #\ ##0_-;_-* "-"??_-;_-@_-</c:formatCode>
                <c:ptCount val="19"/>
                <c:pt idx="0">
                  <c:v>1370035</c:v>
                </c:pt>
                <c:pt idx="1">
                  <c:v>1373134</c:v>
                </c:pt>
                <c:pt idx="2">
                  <c:v>1377802</c:v>
                </c:pt>
                <c:pt idx="3">
                  <c:v>1382532</c:v>
                </c:pt>
                <c:pt idx="4">
                  <c:v>1387488</c:v>
                </c:pt>
                <c:pt idx="5">
                  <c:v>1394726</c:v>
                </c:pt>
                <c:pt idx="6">
                  <c:v>1400287</c:v>
                </c:pt>
                <c:pt idx="7">
                  <c:v>1403663</c:v>
                </c:pt>
                <c:pt idx="8">
                  <c:v>1405762</c:v>
                </c:pt>
                <c:pt idx="9">
                  <c:v>1408619</c:v>
                </c:pt>
                <c:pt idx="10">
                  <c:v>1409253</c:v>
                </c:pt>
                <c:pt idx="11">
                  <c:v>1410222</c:v>
                </c:pt>
                <c:pt idx="12">
                  <c:v>1413866</c:v>
                </c:pt>
                <c:pt idx="13">
                  <c:v>1418498</c:v>
                </c:pt>
                <c:pt idx="14">
                  <c:v>1425422</c:v>
                </c:pt>
                <c:pt idx="15">
                  <c:v>1437251</c:v>
                </c:pt>
                <c:pt idx="16">
                  <c:v>1453948</c:v>
                </c:pt>
                <c:pt idx="17">
                  <c:v>1465045</c:v>
                </c:pt>
                <c:pt idx="18">
                  <c:v>1473576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3-4468-8107-A7FC980B6B6A}"/>
            </c:ext>
          </c:extLst>
        </c:ser>
        <c:ser>
          <c:idx val="5"/>
          <c:order val="4"/>
          <c:tx>
            <c:strRef>
              <c:f>Plots!$Q$575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Plots!$L$1198:$L$1216</c:f>
              <c:strCache>
                <c:ptCount val="19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  <c:pt idx="18">
                  <c:v> 2018 </c:v>
                </c:pt>
              </c:strCache>
            </c:strRef>
          </c:cat>
          <c:val>
            <c:numRef>
              <c:f>Plots!$Q$1198:$Q$1216</c:f>
              <c:numCache>
                <c:formatCode>_-* #\ ##0_-;\-* #\ ##0_-;_-* "-"??_-;_-@_-</c:formatCode>
                <c:ptCount val="19"/>
                <c:pt idx="0">
                  <c:v>512854</c:v>
                </c:pt>
                <c:pt idx="1">
                  <c:v>514851</c:v>
                </c:pt>
                <c:pt idx="2">
                  <c:v>517050</c:v>
                </c:pt>
                <c:pt idx="3">
                  <c:v>517084</c:v>
                </c:pt>
                <c:pt idx="4">
                  <c:v>519691</c:v>
                </c:pt>
                <c:pt idx="5">
                  <c:v>522369</c:v>
                </c:pt>
                <c:pt idx="6">
                  <c:v>524920</c:v>
                </c:pt>
                <c:pt idx="7">
                  <c:v>526048</c:v>
                </c:pt>
                <c:pt idx="8">
                  <c:v>525944</c:v>
                </c:pt>
                <c:pt idx="9">
                  <c:v>526699</c:v>
                </c:pt>
                <c:pt idx="10">
                  <c:v>526730</c:v>
                </c:pt>
                <c:pt idx="11">
                  <c:v>527886</c:v>
                </c:pt>
                <c:pt idx="12">
                  <c:v>529704</c:v>
                </c:pt>
                <c:pt idx="13">
                  <c:v>531898</c:v>
                </c:pt>
                <c:pt idx="14">
                  <c:v>534270</c:v>
                </c:pt>
                <c:pt idx="15">
                  <c:v>538575</c:v>
                </c:pt>
                <c:pt idx="16">
                  <c:v>545815</c:v>
                </c:pt>
                <c:pt idx="17">
                  <c:v>549263</c:v>
                </c:pt>
                <c:pt idx="18">
                  <c:v>552579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F3-4468-8107-A7FC980B6B6A}"/>
            </c:ext>
          </c:extLst>
        </c:ser>
        <c:ser>
          <c:idx val="6"/>
          <c:order val="5"/>
          <c:tx>
            <c:strRef>
              <c:f>Plots!$R$575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strRef>
              <c:f>Plots!$L$1198:$L$1216</c:f>
              <c:strCache>
                <c:ptCount val="19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  <c:pt idx="18">
                  <c:v> 2018 </c:v>
                </c:pt>
              </c:strCache>
            </c:strRef>
          </c:cat>
          <c:val>
            <c:numRef>
              <c:f>Plots!$R$1198:$R$1216</c:f>
              <c:numCache>
                <c:formatCode>_-* #\ ##0_-;\-* #\ ##0_-;_-* "-"??_-;_-@_-</c:formatCode>
                <c:ptCount val="19"/>
                <c:pt idx="0">
                  <c:v>1182930</c:v>
                </c:pt>
                <c:pt idx="1">
                  <c:v>1182441</c:v>
                </c:pt>
                <c:pt idx="2">
                  <c:v>1188117</c:v>
                </c:pt>
                <c:pt idx="3">
                  <c:v>1189315</c:v>
                </c:pt>
                <c:pt idx="4">
                  <c:v>1192168</c:v>
                </c:pt>
                <c:pt idx="5">
                  <c:v>1196780</c:v>
                </c:pt>
                <c:pt idx="6">
                  <c:v>1200854</c:v>
                </c:pt>
                <c:pt idx="7">
                  <c:v>1202483</c:v>
                </c:pt>
                <c:pt idx="8">
                  <c:v>1203701</c:v>
                </c:pt>
                <c:pt idx="9">
                  <c:v>1204795</c:v>
                </c:pt>
                <c:pt idx="10">
                  <c:v>1205045</c:v>
                </c:pt>
                <c:pt idx="11">
                  <c:v>1206611</c:v>
                </c:pt>
                <c:pt idx="12">
                  <c:v>1208696</c:v>
                </c:pt>
                <c:pt idx="13">
                  <c:v>1210971</c:v>
                </c:pt>
                <c:pt idx="14">
                  <c:v>1215246</c:v>
                </c:pt>
                <c:pt idx="15">
                  <c:v>1221570</c:v>
                </c:pt>
                <c:pt idx="16">
                  <c:v>1232012</c:v>
                </c:pt>
                <c:pt idx="17">
                  <c:v>1237298</c:v>
                </c:pt>
                <c:pt idx="18">
                  <c:v>1240214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F3-4468-8107-A7FC980B6B6A}"/>
            </c:ext>
          </c:extLst>
        </c:ser>
        <c:ser>
          <c:idx val="7"/>
          <c:order val="6"/>
          <c:tx>
            <c:strRef>
              <c:f>Plots!$S$575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noFill/>
            </a:ln>
            <a:effectLst/>
          </c:spPr>
          <c:invertIfNegative val="0"/>
          <c:cat>
            <c:strRef>
              <c:f>Plots!$L$1198:$L$1216</c:f>
              <c:strCache>
                <c:ptCount val="19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  <c:pt idx="18">
                  <c:v> 2018 </c:v>
                </c:pt>
              </c:strCache>
            </c:strRef>
          </c:cat>
          <c:val>
            <c:numRef>
              <c:f>Plots!$S$1198:$S$1216</c:f>
              <c:numCache>
                <c:formatCode>_-* #\ ##0_-;\-* #\ ##0_-;_-* "-"??_-;_-@_-</c:formatCode>
                <c:ptCount val="19"/>
                <c:pt idx="0">
                  <c:v>667459</c:v>
                </c:pt>
                <c:pt idx="1">
                  <c:v>671492</c:v>
                </c:pt>
                <c:pt idx="2">
                  <c:v>675701</c:v>
                </c:pt>
                <c:pt idx="3">
                  <c:v>679457</c:v>
                </c:pt>
                <c:pt idx="4">
                  <c:v>683639</c:v>
                </c:pt>
                <c:pt idx="5">
                  <c:v>688954</c:v>
                </c:pt>
                <c:pt idx="6">
                  <c:v>694253</c:v>
                </c:pt>
                <c:pt idx="7">
                  <c:v>697253</c:v>
                </c:pt>
                <c:pt idx="8">
                  <c:v>699588</c:v>
                </c:pt>
                <c:pt idx="9">
                  <c:v>702502</c:v>
                </c:pt>
                <c:pt idx="10">
                  <c:v>704662</c:v>
                </c:pt>
                <c:pt idx="11">
                  <c:v>707517</c:v>
                </c:pt>
                <c:pt idx="12">
                  <c:v>711581</c:v>
                </c:pt>
                <c:pt idx="13">
                  <c:v>715888</c:v>
                </c:pt>
                <c:pt idx="14">
                  <c:v>722038</c:v>
                </c:pt>
                <c:pt idx="15">
                  <c:v>728826</c:v>
                </c:pt>
                <c:pt idx="16">
                  <c:v>739139</c:v>
                </c:pt>
                <c:pt idx="17">
                  <c:v>746153</c:v>
                </c:pt>
                <c:pt idx="18">
                  <c:v>751140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F3-4468-8107-A7FC980B6B6A}"/>
            </c:ext>
          </c:extLst>
        </c:ser>
        <c:ser>
          <c:idx val="8"/>
          <c:order val="7"/>
          <c:tx>
            <c:strRef>
              <c:f>Plots!$T$575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noFill/>
            </a:ln>
            <a:effectLst/>
          </c:spPr>
          <c:invertIfNegative val="0"/>
          <c:cat>
            <c:strRef>
              <c:f>Plots!$L$1198:$L$1216</c:f>
              <c:strCache>
                <c:ptCount val="19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  <c:pt idx="18">
                  <c:v> 2018 </c:v>
                </c:pt>
              </c:strCache>
            </c:strRef>
          </c:cat>
          <c:val>
            <c:numRef>
              <c:f>Plots!$T$1198:$T$1216</c:f>
              <c:numCache>
                <c:formatCode>_-* #\ ##0_-;\-* #\ ##0_-;_-* "-"??_-;_-@_-</c:formatCode>
                <c:ptCount val="19"/>
                <c:pt idx="0">
                  <c:v>348366</c:v>
                </c:pt>
                <c:pt idx="1">
                  <c:v>350129</c:v>
                </c:pt>
                <c:pt idx="2">
                  <c:v>352574</c:v>
                </c:pt>
                <c:pt idx="3">
                  <c:v>354605</c:v>
                </c:pt>
                <c:pt idx="4">
                  <c:v>357068</c:v>
                </c:pt>
                <c:pt idx="5">
                  <c:v>360054</c:v>
                </c:pt>
                <c:pt idx="6">
                  <c:v>362630</c:v>
                </c:pt>
                <c:pt idx="7">
                  <c:v>364269</c:v>
                </c:pt>
                <c:pt idx="8">
                  <c:v>365578</c:v>
                </c:pt>
                <c:pt idx="9">
                  <c:v>367056</c:v>
                </c:pt>
                <c:pt idx="10">
                  <c:v>368366</c:v>
                </c:pt>
                <c:pt idx="11">
                  <c:v>369300</c:v>
                </c:pt>
                <c:pt idx="12">
                  <c:v>370926</c:v>
                </c:pt>
                <c:pt idx="13">
                  <c:v>372603</c:v>
                </c:pt>
                <c:pt idx="14">
                  <c:v>375282</c:v>
                </c:pt>
                <c:pt idx="15">
                  <c:v>378592</c:v>
                </c:pt>
                <c:pt idx="16">
                  <c:v>384147</c:v>
                </c:pt>
                <c:pt idx="17">
                  <c:v>388752</c:v>
                </c:pt>
                <c:pt idx="18">
                  <c:v>391741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F3-4468-8107-A7FC980B6B6A}"/>
            </c:ext>
          </c:extLst>
        </c:ser>
        <c:ser>
          <c:idx val="9"/>
          <c:order val="8"/>
          <c:tx>
            <c:strRef>
              <c:f>Plots!$U$575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noFill/>
            </a:ln>
            <a:effectLst/>
          </c:spPr>
          <c:invertIfNegative val="0"/>
          <c:cat>
            <c:strRef>
              <c:f>Plots!$L$1198:$L$1216</c:f>
              <c:strCache>
                <c:ptCount val="19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  <c:pt idx="18">
                  <c:v> 2018 </c:v>
                </c:pt>
              </c:strCache>
            </c:strRef>
          </c:cat>
          <c:val>
            <c:numRef>
              <c:f>Plots!$U$1198:$U$1216</c:f>
              <c:numCache>
                <c:formatCode>_-* #\ ##0_-;\-* #\ ##0_-;_-* "-"??_-;_-@_-</c:formatCode>
                <c:ptCount val="19"/>
                <c:pt idx="0">
                  <c:v>1548537</c:v>
                </c:pt>
                <c:pt idx="1">
                  <c:v>1553956</c:v>
                </c:pt>
                <c:pt idx="2">
                  <c:v>1571123</c:v>
                </c:pt>
                <c:pt idx="3">
                  <c:v>1592846</c:v>
                </c:pt>
                <c:pt idx="4">
                  <c:v>1610410</c:v>
                </c:pt>
                <c:pt idx="5">
                  <c:v>1632569</c:v>
                </c:pt>
                <c:pt idx="6">
                  <c:v>1652449</c:v>
                </c:pt>
                <c:pt idx="7">
                  <c:v>1661246</c:v>
                </c:pt>
                <c:pt idx="8">
                  <c:v>1671221</c:v>
                </c:pt>
                <c:pt idx="9">
                  <c:v>1680135</c:v>
                </c:pt>
                <c:pt idx="10">
                  <c:v>1689995</c:v>
                </c:pt>
                <c:pt idx="11">
                  <c:v>1702855</c:v>
                </c:pt>
                <c:pt idx="12">
                  <c:v>1717084</c:v>
                </c:pt>
                <c:pt idx="13">
                  <c:v>1741246</c:v>
                </c:pt>
                <c:pt idx="14">
                  <c:v>1766746</c:v>
                </c:pt>
                <c:pt idx="15">
                  <c:v>1797337</c:v>
                </c:pt>
                <c:pt idx="16">
                  <c:v>1840226</c:v>
                </c:pt>
                <c:pt idx="17">
                  <c:v>1867582</c:v>
                </c:pt>
                <c:pt idx="18">
                  <c:v>1888776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F3-4468-8107-A7FC980B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Plots!$L$1198:$L$1216</c:f>
              <c:strCache>
                <c:ptCount val="19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  <c:pt idx="18">
                  <c:v> 2018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000" b="0" i="0" u="none" strike="noStrike" baseline="0"/>
              <a:t>Durchschnittliche Wohnfläche pro Person</a:t>
            </a:r>
            <a:r>
              <a:rPr lang="de-AT" baseline="0"/>
              <a:t>,</a:t>
            </a:r>
          </a:p>
          <a:p>
            <a:pPr>
              <a:defRPr sz="1000"/>
            </a:pPr>
            <a:r>
              <a:rPr lang="de-AT"/>
              <a:t> Österreich 2000-2018</a:t>
            </a:r>
          </a:p>
        </c:rich>
      </c:tx>
      <c:layout>
        <c:manualLayout>
          <c:xMode val="edge"/>
          <c:yMode val="edge"/>
          <c:x val="0.2790395888013999"/>
          <c:y val="2.1653677432074709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63575087489063864"/>
          <c:h val="0.64426545575002159"/>
        </c:manualLayout>
      </c:layout>
      <c:lineChart>
        <c:grouping val="standard"/>
        <c:varyColors val="0"/>
        <c:ser>
          <c:idx val="3"/>
          <c:order val="0"/>
          <c:tx>
            <c:strRef>
              <c:f>Plots!$M$575</c:f>
              <c:strCache>
                <c:ptCount val="1"/>
                <c:pt idx="0">
                  <c:v>Bgd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Plots!$L$1225:$L$1243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Plots!$M$1225:$M$1243</c:f>
              <c:numCache>
                <c:formatCode>General</c:formatCode>
                <c:ptCount val="19"/>
                <c:pt idx="0">
                  <c:v>45.2</c:v>
                </c:pt>
                <c:pt idx="1">
                  <c:v>45.7</c:v>
                </c:pt>
                <c:pt idx="2">
                  <c:v>46.2</c:v>
                </c:pt>
                <c:pt idx="3">
                  <c:v>46.7</c:v>
                </c:pt>
                <c:pt idx="4">
                  <c:v>47.2</c:v>
                </c:pt>
                <c:pt idx="5">
                  <c:v>47.7</c:v>
                </c:pt>
                <c:pt idx="6">
                  <c:v>48.2</c:v>
                </c:pt>
                <c:pt idx="7">
                  <c:v>48.7</c:v>
                </c:pt>
                <c:pt idx="8">
                  <c:v>49.2</c:v>
                </c:pt>
                <c:pt idx="9">
                  <c:v>49.7</c:v>
                </c:pt>
                <c:pt idx="10">
                  <c:v>50.2</c:v>
                </c:pt>
                <c:pt idx="11">
                  <c:v>50.7</c:v>
                </c:pt>
                <c:pt idx="12">
                  <c:v>51.2</c:v>
                </c:pt>
                <c:pt idx="13">
                  <c:v>51.6</c:v>
                </c:pt>
                <c:pt idx="14">
                  <c:v>52.1</c:v>
                </c:pt>
                <c:pt idx="15">
                  <c:v>52.6</c:v>
                </c:pt>
                <c:pt idx="16">
                  <c:v>53.1</c:v>
                </c:pt>
                <c:pt idx="17">
                  <c:v>53.6</c:v>
                </c:pt>
                <c:pt idx="18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6-47EF-891B-3D40C324D97F}"/>
            </c:ext>
          </c:extLst>
        </c:ser>
        <c:ser>
          <c:idx val="4"/>
          <c:order val="1"/>
          <c:tx>
            <c:strRef>
              <c:f>Plots!$N$575</c:f>
              <c:strCache>
                <c:ptCount val="1"/>
                <c:pt idx="0">
                  <c:v>Ktn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Plots!$L$1225:$L$1243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Plots!$N$1225:$N$1243</c:f>
              <c:numCache>
                <c:formatCode>General</c:formatCode>
                <c:ptCount val="19"/>
                <c:pt idx="0">
                  <c:v>41.2</c:v>
                </c:pt>
                <c:pt idx="1">
                  <c:v>41.7</c:v>
                </c:pt>
                <c:pt idx="2">
                  <c:v>42.1</c:v>
                </c:pt>
                <c:pt idx="3">
                  <c:v>42.6</c:v>
                </c:pt>
                <c:pt idx="4">
                  <c:v>43</c:v>
                </c:pt>
                <c:pt idx="5">
                  <c:v>43.5</c:v>
                </c:pt>
                <c:pt idx="6">
                  <c:v>43.9</c:v>
                </c:pt>
                <c:pt idx="7">
                  <c:v>44.4</c:v>
                </c:pt>
                <c:pt idx="8">
                  <c:v>44.8</c:v>
                </c:pt>
                <c:pt idx="9">
                  <c:v>45.3</c:v>
                </c:pt>
                <c:pt idx="10">
                  <c:v>45.7</c:v>
                </c:pt>
                <c:pt idx="11">
                  <c:v>46.2</c:v>
                </c:pt>
                <c:pt idx="12">
                  <c:v>46.6</c:v>
                </c:pt>
                <c:pt idx="13">
                  <c:v>47.1</c:v>
                </c:pt>
                <c:pt idx="14">
                  <c:v>47.5</c:v>
                </c:pt>
                <c:pt idx="15">
                  <c:v>48</c:v>
                </c:pt>
                <c:pt idx="16">
                  <c:v>48.4</c:v>
                </c:pt>
                <c:pt idx="17">
                  <c:v>48.9</c:v>
                </c:pt>
                <c:pt idx="18">
                  <c:v>49.3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6-47EF-891B-3D40C324D97F}"/>
            </c:ext>
          </c:extLst>
        </c:ser>
        <c:ser>
          <c:idx val="5"/>
          <c:order val="2"/>
          <c:tx>
            <c:strRef>
              <c:f>Plots!$O$575</c:f>
              <c:strCache>
                <c:ptCount val="1"/>
                <c:pt idx="0">
                  <c:v>Noe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Plots!$L$1225:$L$1243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Plots!$O$1225:$O$1243</c:f>
              <c:numCache>
                <c:formatCode>General</c:formatCode>
                <c:ptCount val="19"/>
                <c:pt idx="0">
                  <c:v>44</c:v>
                </c:pt>
                <c:pt idx="1">
                  <c:v>44.3</c:v>
                </c:pt>
                <c:pt idx="2">
                  <c:v>44.7</c:v>
                </c:pt>
                <c:pt idx="3">
                  <c:v>45.1</c:v>
                </c:pt>
                <c:pt idx="4">
                  <c:v>45.4</c:v>
                </c:pt>
                <c:pt idx="5">
                  <c:v>45.8</c:v>
                </c:pt>
                <c:pt idx="6">
                  <c:v>46.2</c:v>
                </c:pt>
                <c:pt idx="7">
                  <c:v>46.5</c:v>
                </c:pt>
                <c:pt idx="8">
                  <c:v>46.9</c:v>
                </c:pt>
                <c:pt idx="9">
                  <c:v>47.3</c:v>
                </c:pt>
                <c:pt idx="10">
                  <c:v>47.6</c:v>
                </c:pt>
                <c:pt idx="11">
                  <c:v>48</c:v>
                </c:pt>
                <c:pt idx="12">
                  <c:v>48.4</c:v>
                </c:pt>
                <c:pt idx="13">
                  <c:v>48.7</c:v>
                </c:pt>
                <c:pt idx="14">
                  <c:v>49.1</c:v>
                </c:pt>
                <c:pt idx="15">
                  <c:v>49.5</c:v>
                </c:pt>
                <c:pt idx="16">
                  <c:v>49.8</c:v>
                </c:pt>
                <c:pt idx="17">
                  <c:v>50.2</c:v>
                </c:pt>
                <c:pt idx="18">
                  <c:v>50.6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6-47EF-891B-3D40C324D97F}"/>
            </c:ext>
          </c:extLst>
        </c:ser>
        <c:ser>
          <c:idx val="6"/>
          <c:order val="3"/>
          <c:tx>
            <c:strRef>
              <c:f>Plots!$P$575</c:f>
              <c:strCache>
                <c:ptCount val="1"/>
                <c:pt idx="0">
                  <c:v>Ooe</c:v>
                </c:pt>
              </c:strCache>
            </c:strRef>
          </c:tx>
          <c:spPr>
            <a:ln w="12700" cap="rnd">
              <a:solidFill>
                <a:srgbClr val="BF8F00"/>
              </a:solidFill>
              <a:round/>
            </a:ln>
            <a:effectLst/>
          </c:spPr>
          <c:marker>
            <c:symbol val="none"/>
          </c:marker>
          <c:cat>
            <c:numRef>
              <c:f>Plots!$L$1225:$L$1243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Plots!$P$1225:$P$1243</c:f>
              <c:numCache>
                <c:formatCode>General</c:formatCode>
                <c:ptCount val="19"/>
                <c:pt idx="0">
                  <c:v>40</c:v>
                </c:pt>
                <c:pt idx="1">
                  <c:v>40.4</c:v>
                </c:pt>
                <c:pt idx="2">
                  <c:v>40.799999999999997</c:v>
                </c:pt>
                <c:pt idx="3">
                  <c:v>41.3</c:v>
                </c:pt>
                <c:pt idx="4">
                  <c:v>41.7</c:v>
                </c:pt>
                <c:pt idx="5">
                  <c:v>42.2</c:v>
                </c:pt>
                <c:pt idx="6">
                  <c:v>42.6</c:v>
                </c:pt>
                <c:pt idx="7">
                  <c:v>43.1</c:v>
                </c:pt>
                <c:pt idx="8">
                  <c:v>43.5</c:v>
                </c:pt>
                <c:pt idx="9">
                  <c:v>43.9</c:v>
                </c:pt>
                <c:pt idx="10">
                  <c:v>44.4</c:v>
                </c:pt>
                <c:pt idx="11">
                  <c:v>44.8</c:v>
                </c:pt>
                <c:pt idx="12">
                  <c:v>45.3</c:v>
                </c:pt>
                <c:pt idx="13">
                  <c:v>45.7</c:v>
                </c:pt>
                <c:pt idx="14">
                  <c:v>46.2</c:v>
                </c:pt>
                <c:pt idx="15">
                  <c:v>46.6</c:v>
                </c:pt>
                <c:pt idx="16">
                  <c:v>47.1</c:v>
                </c:pt>
                <c:pt idx="17">
                  <c:v>47.5</c:v>
                </c:pt>
                <c:pt idx="18">
                  <c:v>47.9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6-47EF-891B-3D40C324D97F}"/>
            </c:ext>
          </c:extLst>
        </c:ser>
        <c:ser>
          <c:idx val="7"/>
          <c:order val="4"/>
          <c:tx>
            <c:strRef>
              <c:f>Plots!$Q$575</c:f>
              <c:strCache>
                <c:ptCount val="1"/>
                <c:pt idx="0">
                  <c:v>Sbg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Plots!$L$1225:$L$1243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Plots!$Q$1225:$Q$1243</c:f>
              <c:numCache>
                <c:formatCode>General</c:formatCode>
                <c:ptCount val="19"/>
                <c:pt idx="0">
                  <c:v>37.700000000000003</c:v>
                </c:pt>
                <c:pt idx="1">
                  <c:v>38</c:v>
                </c:pt>
                <c:pt idx="2">
                  <c:v>38.200000000000003</c:v>
                </c:pt>
                <c:pt idx="3">
                  <c:v>38.5</c:v>
                </c:pt>
                <c:pt idx="4">
                  <c:v>38.799999999999997</c:v>
                </c:pt>
                <c:pt idx="5">
                  <c:v>39.1</c:v>
                </c:pt>
                <c:pt idx="6">
                  <c:v>39.4</c:v>
                </c:pt>
                <c:pt idx="7">
                  <c:v>39.6</c:v>
                </c:pt>
                <c:pt idx="8">
                  <c:v>39.9</c:v>
                </c:pt>
                <c:pt idx="9">
                  <c:v>40.200000000000003</c:v>
                </c:pt>
                <c:pt idx="10">
                  <c:v>40.5</c:v>
                </c:pt>
                <c:pt idx="11">
                  <c:v>40.799999999999997</c:v>
                </c:pt>
                <c:pt idx="12">
                  <c:v>41.1</c:v>
                </c:pt>
                <c:pt idx="13">
                  <c:v>41.3</c:v>
                </c:pt>
                <c:pt idx="14">
                  <c:v>41.6</c:v>
                </c:pt>
                <c:pt idx="15">
                  <c:v>41.9</c:v>
                </c:pt>
                <c:pt idx="16">
                  <c:v>42.2</c:v>
                </c:pt>
                <c:pt idx="17">
                  <c:v>42.5</c:v>
                </c:pt>
                <c:pt idx="18">
                  <c:v>42.7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6-47EF-891B-3D40C324D97F}"/>
            </c:ext>
          </c:extLst>
        </c:ser>
        <c:ser>
          <c:idx val="8"/>
          <c:order val="5"/>
          <c:tx>
            <c:strRef>
              <c:f>Plots!$R$575</c:f>
              <c:strCache>
                <c:ptCount val="1"/>
                <c:pt idx="0">
                  <c:v>Stk</c:v>
                </c:pt>
              </c:strCache>
            </c:strRef>
          </c:tx>
          <c:spPr>
            <a:ln w="12700" cap="rnd">
              <a:solidFill>
                <a:srgbClr val="548235"/>
              </a:solidFill>
              <a:round/>
            </a:ln>
            <a:effectLst/>
          </c:spPr>
          <c:marker>
            <c:symbol val="none"/>
          </c:marker>
          <c:cat>
            <c:numRef>
              <c:f>Plots!$L$1225:$L$1243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Plots!$R$1225:$R$1243</c:f>
              <c:numCache>
                <c:formatCode>General</c:formatCode>
                <c:ptCount val="19"/>
                <c:pt idx="0">
                  <c:v>40.4</c:v>
                </c:pt>
                <c:pt idx="1">
                  <c:v>40.799999999999997</c:v>
                </c:pt>
                <c:pt idx="2">
                  <c:v>41.2</c:v>
                </c:pt>
                <c:pt idx="3">
                  <c:v>41.6</c:v>
                </c:pt>
                <c:pt idx="4">
                  <c:v>42</c:v>
                </c:pt>
                <c:pt idx="5">
                  <c:v>42.4</c:v>
                </c:pt>
                <c:pt idx="6">
                  <c:v>42.8</c:v>
                </c:pt>
                <c:pt idx="7">
                  <c:v>43.2</c:v>
                </c:pt>
                <c:pt idx="8">
                  <c:v>43.6</c:v>
                </c:pt>
                <c:pt idx="9">
                  <c:v>44</c:v>
                </c:pt>
                <c:pt idx="10">
                  <c:v>44.4</c:v>
                </c:pt>
                <c:pt idx="11">
                  <c:v>44.8</c:v>
                </c:pt>
                <c:pt idx="12">
                  <c:v>45.1</c:v>
                </c:pt>
                <c:pt idx="13">
                  <c:v>45.5</c:v>
                </c:pt>
                <c:pt idx="14">
                  <c:v>45.9</c:v>
                </c:pt>
                <c:pt idx="15">
                  <c:v>46.3</c:v>
                </c:pt>
                <c:pt idx="16">
                  <c:v>46.7</c:v>
                </c:pt>
                <c:pt idx="17">
                  <c:v>47.1</c:v>
                </c:pt>
                <c:pt idx="18">
                  <c:v>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96-47EF-891B-3D40C324D97F}"/>
            </c:ext>
          </c:extLst>
        </c:ser>
        <c:ser>
          <c:idx val="9"/>
          <c:order val="6"/>
          <c:tx>
            <c:strRef>
              <c:f>Plots!$S$575</c:f>
              <c:strCache>
                <c:ptCount val="1"/>
                <c:pt idx="0">
                  <c:v>Tir</c:v>
                </c:pt>
              </c:strCache>
            </c:strRef>
          </c:tx>
          <c:spPr>
            <a:ln w="12700" cap="rnd">
              <a:solidFill>
                <a:srgbClr val="1F4C78"/>
              </a:solidFill>
              <a:round/>
            </a:ln>
            <a:effectLst/>
          </c:spPr>
          <c:marker>
            <c:symbol val="none"/>
          </c:marker>
          <c:cat>
            <c:numRef>
              <c:f>Plots!$L$1225:$L$1243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Plots!$S$1225:$S$1243</c:f>
              <c:numCache>
                <c:formatCode>General</c:formatCode>
                <c:ptCount val="19"/>
                <c:pt idx="0">
                  <c:v>37.799999999999997</c:v>
                </c:pt>
                <c:pt idx="1">
                  <c:v>38.200000000000003</c:v>
                </c:pt>
                <c:pt idx="2">
                  <c:v>38.5</c:v>
                </c:pt>
                <c:pt idx="3">
                  <c:v>38.9</c:v>
                </c:pt>
                <c:pt idx="4">
                  <c:v>39.299999999999997</c:v>
                </c:pt>
                <c:pt idx="5">
                  <c:v>39.6</c:v>
                </c:pt>
                <c:pt idx="6">
                  <c:v>40</c:v>
                </c:pt>
                <c:pt idx="7">
                  <c:v>40.4</c:v>
                </c:pt>
                <c:pt idx="8">
                  <c:v>40.700000000000003</c:v>
                </c:pt>
                <c:pt idx="9">
                  <c:v>41.1</c:v>
                </c:pt>
                <c:pt idx="10">
                  <c:v>41.4</c:v>
                </c:pt>
                <c:pt idx="11">
                  <c:v>41.8</c:v>
                </c:pt>
                <c:pt idx="12">
                  <c:v>42.2</c:v>
                </c:pt>
                <c:pt idx="13">
                  <c:v>42.5</c:v>
                </c:pt>
                <c:pt idx="14">
                  <c:v>42.9</c:v>
                </c:pt>
                <c:pt idx="15">
                  <c:v>43.3</c:v>
                </c:pt>
                <c:pt idx="16">
                  <c:v>43.6</c:v>
                </c:pt>
                <c:pt idx="17">
                  <c:v>44</c:v>
                </c:pt>
                <c:pt idx="18">
                  <c:v>44.3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6-47EF-891B-3D40C324D97F}"/>
            </c:ext>
          </c:extLst>
        </c:ser>
        <c:ser>
          <c:idx val="0"/>
          <c:order val="7"/>
          <c:tx>
            <c:strRef>
              <c:f>Plots!$T$575</c:f>
              <c:strCache>
                <c:ptCount val="1"/>
                <c:pt idx="0">
                  <c:v>Vbg</c:v>
                </c:pt>
              </c:strCache>
            </c:strRef>
          </c:tx>
          <c:spPr>
            <a:ln w="12700" cap="rnd">
              <a:solidFill>
                <a:srgbClr val="7B7B7B"/>
              </a:solidFill>
              <a:round/>
            </a:ln>
            <a:effectLst/>
          </c:spPr>
          <c:marker>
            <c:symbol val="none"/>
          </c:marker>
          <c:cat>
            <c:numRef>
              <c:f>Plots!$L$1225:$L$1243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Plots!$T$1225:$T$1243</c:f>
              <c:numCache>
                <c:formatCode>General</c:formatCode>
                <c:ptCount val="19"/>
                <c:pt idx="0">
                  <c:v>38.799999999999997</c:v>
                </c:pt>
                <c:pt idx="1">
                  <c:v>39</c:v>
                </c:pt>
                <c:pt idx="2">
                  <c:v>39.299999999999997</c:v>
                </c:pt>
                <c:pt idx="3">
                  <c:v>39.6</c:v>
                </c:pt>
                <c:pt idx="4">
                  <c:v>39.9</c:v>
                </c:pt>
                <c:pt idx="5">
                  <c:v>40.1</c:v>
                </c:pt>
                <c:pt idx="6">
                  <c:v>40.4</c:v>
                </c:pt>
                <c:pt idx="7">
                  <c:v>40.700000000000003</c:v>
                </c:pt>
                <c:pt idx="8">
                  <c:v>41</c:v>
                </c:pt>
                <c:pt idx="9">
                  <c:v>41.2</c:v>
                </c:pt>
                <c:pt idx="10">
                  <c:v>41.5</c:v>
                </c:pt>
                <c:pt idx="11">
                  <c:v>41.8</c:v>
                </c:pt>
                <c:pt idx="12">
                  <c:v>42.1</c:v>
                </c:pt>
                <c:pt idx="13">
                  <c:v>42.3</c:v>
                </c:pt>
                <c:pt idx="14">
                  <c:v>42.6</c:v>
                </c:pt>
                <c:pt idx="15">
                  <c:v>42.9</c:v>
                </c:pt>
                <c:pt idx="16">
                  <c:v>43.2</c:v>
                </c:pt>
                <c:pt idx="17">
                  <c:v>43.4</c:v>
                </c:pt>
                <c:pt idx="18">
                  <c:v>43.7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96-47EF-891B-3D40C324D97F}"/>
            </c:ext>
          </c:extLst>
        </c:ser>
        <c:ser>
          <c:idx val="1"/>
          <c:order val="8"/>
          <c:tx>
            <c:strRef>
              <c:f>Plots!$U$575</c:f>
              <c:strCache>
                <c:ptCount val="1"/>
                <c:pt idx="0">
                  <c:v>Wie</c:v>
                </c:pt>
              </c:strCache>
            </c:strRef>
          </c:tx>
          <c:spPr>
            <a:ln w="12700" cap="rnd">
              <a:solidFill>
                <a:srgbClr val="90B76B"/>
              </a:solidFill>
              <a:round/>
            </a:ln>
            <a:effectLst/>
          </c:spPr>
          <c:marker>
            <c:symbol val="none"/>
          </c:marker>
          <c:cat>
            <c:numRef>
              <c:f>Plots!$L$1225:$L$1243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Plots!$U$1225:$U$1243</c:f>
              <c:numCache>
                <c:formatCode>General</c:formatCode>
                <c:ptCount val="19"/>
                <c:pt idx="0">
                  <c:v>36.799999999999997</c:v>
                </c:pt>
                <c:pt idx="1">
                  <c:v>36.799999999999997</c:v>
                </c:pt>
                <c:pt idx="2">
                  <c:v>36.9</c:v>
                </c:pt>
                <c:pt idx="3">
                  <c:v>36.9</c:v>
                </c:pt>
                <c:pt idx="4">
                  <c:v>36.9</c:v>
                </c:pt>
                <c:pt idx="5">
                  <c:v>36.9</c:v>
                </c:pt>
                <c:pt idx="6">
                  <c:v>36.9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37.1</c:v>
                </c:pt>
                <c:pt idx="13">
                  <c:v>37.1</c:v>
                </c:pt>
                <c:pt idx="14">
                  <c:v>37.1</c:v>
                </c:pt>
                <c:pt idx="15">
                  <c:v>37.1</c:v>
                </c:pt>
                <c:pt idx="16">
                  <c:v>37.1</c:v>
                </c:pt>
                <c:pt idx="17">
                  <c:v>37.200000000000003</c:v>
                </c:pt>
                <c:pt idx="18">
                  <c:v>37.200000000000003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96-47EF-891B-3D40C324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Plots!$L$1224</c:f>
              <c:strCache>
                <c:ptCount val="1"/>
                <c:pt idx="0">
                  <c:v>m²/Person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11942257217849"/>
          <c:y val="0.16763938558949404"/>
          <c:w val="0.16193985126859142"/>
          <c:h val="0.64418056127770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Plots!$L$1113</c:f>
          <c:strCache>
            <c:ptCount val="1"/>
            <c:pt idx="0">
              <c:v>THG BL Sektor Gebäude Entwicklung 2000-2018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Plots!$M$575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Plots!$L$1115:$L$1132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Plots!$M$1115:$M$1132</c:f>
              <c:numCache>
                <c:formatCode>General</c:formatCode>
                <c:ptCount val="18"/>
                <c:pt idx="0">
                  <c:v>0.50700000000000001</c:v>
                </c:pt>
                <c:pt idx="1">
                  <c:v>0.54800000000000004</c:v>
                </c:pt>
                <c:pt idx="2">
                  <c:v>0.52600000000000002</c:v>
                </c:pt>
                <c:pt idx="3">
                  <c:v>0.52500000000000002</c:v>
                </c:pt>
                <c:pt idx="4">
                  <c:v>0.51700000000000002</c:v>
                </c:pt>
                <c:pt idx="5">
                  <c:v>0.46400000000000002</c:v>
                </c:pt>
                <c:pt idx="6">
                  <c:v>0.46300000000000002</c:v>
                </c:pt>
                <c:pt idx="7">
                  <c:v>0.40200000000000002</c:v>
                </c:pt>
                <c:pt idx="8">
                  <c:v>0.39100000000000001</c:v>
                </c:pt>
                <c:pt idx="9">
                  <c:v>0.373</c:v>
                </c:pt>
                <c:pt idx="10">
                  <c:v>0.39900000000000002</c:v>
                </c:pt>
                <c:pt idx="11">
                  <c:v>0.36</c:v>
                </c:pt>
                <c:pt idx="12">
                  <c:v>0.34300000000000003</c:v>
                </c:pt>
                <c:pt idx="13">
                  <c:v>0.32700000000000001</c:v>
                </c:pt>
                <c:pt idx="14">
                  <c:v>0.28999999999999998</c:v>
                </c:pt>
                <c:pt idx="15">
                  <c:v>0.318</c:v>
                </c:pt>
                <c:pt idx="16">
                  <c:v>0.33</c:v>
                </c:pt>
                <c:pt idx="17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4-4B03-BFD9-1DF489F3C3A3}"/>
            </c:ext>
          </c:extLst>
        </c:ser>
        <c:ser>
          <c:idx val="2"/>
          <c:order val="1"/>
          <c:tx>
            <c:strRef>
              <c:f>Plots!$N$575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Plots!$L$1115:$L$1132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Plots!$N$1115:$N$1132</c:f>
              <c:numCache>
                <c:formatCode>General</c:formatCode>
                <c:ptCount val="18"/>
                <c:pt idx="0">
                  <c:v>0.90100000000000002</c:v>
                </c:pt>
                <c:pt idx="1">
                  <c:v>0.95899999999999996</c:v>
                </c:pt>
                <c:pt idx="2">
                  <c:v>0.879</c:v>
                </c:pt>
                <c:pt idx="3">
                  <c:v>0.95699999999999996</c:v>
                </c:pt>
                <c:pt idx="4">
                  <c:v>0.91400000000000003</c:v>
                </c:pt>
                <c:pt idx="5">
                  <c:v>0.89200000000000002</c:v>
                </c:pt>
                <c:pt idx="6">
                  <c:v>0.89</c:v>
                </c:pt>
                <c:pt idx="7">
                  <c:v>0.72099999999999997</c:v>
                </c:pt>
                <c:pt idx="8">
                  <c:v>0.75900000000000001</c:v>
                </c:pt>
                <c:pt idx="9">
                  <c:v>0.63600000000000001</c:v>
                </c:pt>
                <c:pt idx="10">
                  <c:v>0.58899999999999997</c:v>
                </c:pt>
                <c:pt idx="11">
                  <c:v>0.54900000000000004</c:v>
                </c:pt>
                <c:pt idx="12">
                  <c:v>0.50900000000000001</c:v>
                </c:pt>
                <c:pt idx="13">
                  <c:v>0.51100000000000001</c:v>
                </c:pt>
                <c:pt idx="14">
                  <c:v>0.45300000000000001</c:v>
                </c:pt>
                <c:pt idx="15">
                  <c:v>0.44800000000000001</c:v>
                </c:pt>
                <c:pt idx="16">
                  <c:v>0.44</c:v>
                </c:pt>
                <c:pt idx="17">
                  <c:v>0.44800000000000001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4-4B03-BFD9-1DF489F3C3A3}"/>
            </c:ext>
          </c:extLst>
        </c:ser>
        <c:ser>
          <c:idx val="3"/>
          <c:order val="2"/>
          <c:tx>
            <c:strRef>
              <c:f>Plots!$O$575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Plots!$L$1115:$L$1132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Plots!$O$1115:$O$1132</c:f>
              <c:numCache>
                <c:formatCode>General</c:formatCode>
                <c:ptCount val="18"/>
                <c:pt idx="0">
                  <c:v>2.605</c:v>
                </c:pt>
                <c:pt idx="1">
                  <c:v>3.0019999999999998</c:v>
                </c:pt>
                <c:pt idx="2">
                  <c:v>2.7290000000000001</c:v>
                </c:pt>
                <c:pt idx="3">
                  <c:v>2.8639999999999999</c:v>
                </c:pt>
                <c:pt idx="4">
                  <c:v>2.8090000000000002</c:v>
                </c:pt>
                <c:pt idx="5">
                  <c:v>2.7229999999999999</c:v>
                </c:pt>
                <c:pt idx="6">
                  <c:v>2.6560000000000001</c:v>
                </c:pt>
                <c:pt idx="7">
                  <c:v>2.1669999999999998</c:v>
                </c:pt>
                <c:pt idx="8">
                  <c:v>2.254</c:v>
                </c:pt>
                <c:pt idx="9">
                  <c:v>2.0790000000000002</c:v>
                </c:pt>
                <c:pt idx="10">
                  <c:v>2.1859999999999999</c:v>
                </c:pt>
                <c:pt idx="11">
                  <c:v>1.9059999999999999</c:v>
                </c:pt>
                <c:pt idx="12">
                  <c:v>1.782</c:v>
                </c:pt>
                <c:pt idx="13">
                  <c:v>1.8420000000000001</c:v>
                </c:pt>
                <c:pt idx="14">
                  <c:v>1.6180000000000001</c:v>
                </c:pt>
                <c:pt idx="15">
                  <c:v>1.639</c:v>
                </c:pt>
                <c:pt idx="16">
                  <c:v>1.7290000000000001</c:v>
                </c:pt>
                <c:pt idx="17">
                  <c:v>1.7529999999999999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F4-4B03-BFD9-1DF489F3C3A3}"/>
            </c:ext>
          </c:extLst>
        </c:ser>
        <c:ser>
          <c:idx val="4"/>
          <c:order val="3"/>
          <c:tx>
            <c:strRef>
              <c:f>Plots!$P$575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Plots!$L$1115:$L$1132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Plots!$P$1115:$P$1132</c:f>
              <c:numCache>
                <c:formatCode>General</c:formatCode>
                <c:ptCount val="18"/>
                <c:pt idx="0">
                  <c:v>2.133</c:v>
                </c:pt>
                <c:pt idx="1">
                  <c:v>2.3170000000000002</c:v>
                </c:pt>
                <c:pt idx="2">
                  <c:v>2.0739999999999998</c:v>
                </c:pt>
                <c:pt idx="3">
                  <c:v>2.2229999999999999</c:v>
                </c:pt>
                <c:pt idx="4">
                  <c:v>2.1469999999999998</c:v>
                </c:pt>
                <c:pt idx="5">
                  <c:v>2.0659999999999998</c:v>
                </c:pt>
                <c:pt idx="6">
                  <c:v>2.0139999999999998</c:v>
                </c:pt>
                <c:pt idx="7">
                  <c:v>1.7789999999999999</c:v>
                </c:pt>
                <c:pt idx="8">
                  <c:v>1.8029999999999999</c:v>
                </c:pt>
                <c:pt idx="9">
                  <c:v>1.589</c:v>
                </c:pt>
                <c:pt idx="10">
                  <c:v>1.615</c:v>
                </c:pt>
                <c:pt idx="11">
                  <c:v>1.3640000000000001</c:v>
                </c:pt>
                <c:pt idx="12">
                  <c:v>1.2889999999999999</c:v>
                </c:pt>
                <c:pt idx="13">
                  <c:v>1.353</c:v>
                </c:pt>
                <c:pt idx="14">
                  <c:v>1.161</c:v>
                </c:pt>
                <c:pt idx="15">
                  <c:v>1.282</c:v>
                </c:pt>
                <c:pt idx="16">
                  <c:v>1.413</c:v>
                </c:pt>
                <c:pt idx="17">
                  <c:v>1.405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F4-4B03-BFD9-1DF489F3C3A3}"/>
            </c:ext>
          </c:extLst>
        </c:ser>
        <c:ser>
          <c:idx val="5"/>
          <c:order val="4"/>
          <c:tx>
            <c:strRef>
              <c:f>Plots!$Q$575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Plots!$L$1115:$L$1132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Plots!$Q$1115:$Q$1132</c:f>
              <c:numCache>
                <c:formatCode>General</c:formatCode>
                <c:ptCount val="18"/>
                <c:pt idx="0">
                  <c:v>0.80800000000000005</c:v>
                </c:pt>
                <c:pt idx="1">
                  <c:v>0.91800000000000004</c:v>
                </c:pt>
                <c:pt idx="2">
                  <c:v>0.90200000000000002</c:v>
                </c:pt>
                <c:pt idx="3">
                  <c:v>0.93200000000000005</c:v>
                </c:pt>
                <c:pt idx="4">
                  <c:v>0.91400000000000003</c:v>
                </c:pt>
                <c:pt idx="5">
                  <c:v>0.78900000000000003</c:v>
                </c:pt>
                <c:pt idx="6">
                  <c:v>0.81599999999999995</c:v>
                </c:pt>
                <c:pt idx="7">
                  <c:v>0.67</c:v>
                </c:pt>
                <c:pt idx="8">
                  <c:v>0.69899999999999995</c:v>
                </c:pt>
                <c:pt idx="9">
                  <c:v>0.66</c:v>
                </c:pt>
                <c:pt idx="10">
                  <c:v>0.63600000000000001</c:v>
                </c:pt>
                <c:pt idx="11">
                  <c:v>0.52500000000000002</c:v>
                </c:pt>
                <c:pt idx="12">
                  <c:v>0.52600000000000002</c:v>
                </c:pt>
                <c:pt idx="13">
                  <c:v>0.55500000000000005</c:v>
                </c:pt>
                <c:pt idx="14">
                  <c:v>0.46400000000000002</c:v>
                </c:pt>
                <c:pt idx="15">
                  <c:v>0.46700000000000003</c:v>
                </c:pt>
                <c:pt idx="16">
                  <c:v>0.48399999999999999</c:v>
                </c:pt>
                <c:pt idx="17">
                  <c:v>0.47699999999999998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F4-4B03-BFD9-1DF489F3C3A3}"/>
            </c:ext>
          </c:extLst>
        </c:ser>
        <c:ser>
          <c:idx val="6"/>
          <c:order val="5"/>
          <c:tx>
            <c:strRef>
              <c:f>Plots!$R$575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Plots!$L$1115:$L$1132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Plots!$R$1115:$R$1132</c:f>
              <c:numCache>
                <c:formatCode>General</c:formatCode>
                <c:ptCount val="18"/>
                <c:pt idx="0">
                  <c:v>1.79</c:v>
                </c:pt>
                <c:pt idx="1">
                  <c:v>1.92</c:v>
                </c:pt>
                <c:pt idx="2">
                  <c:v>1.855</c:v>
                </c:pt>
                <c:pt idx="3">
                  <c:v>1.944</c:v>
                </c:pt>
                <c:pt idx="4">
                  <c:v>1.8859999999999999</c:v>
                </c:pt>
                <c:pt idx="5">
                  <c:v>1.7569999999999999</c:v>
                </c:pt>
                <c:pt idx="6">
                  <c:v>1.764</c:v>
                </c:pt>
                <c:pt idx="7">
                  <c:v>1.4590000000000001</c:v>
                </c:pt>
                <c:pt idx="8">
                  <c:v>1.532</c:v>
                </c:pt>
                <c:pt idx="9">
                  <c:v>1.393</c:v>
                </c:pt>
                <c:pt idx="10">
                  <c:v>1.339</c:v>
                </c:pt>
                <c:pt idx="11">
                  <c:v>1.1910000000000001</c:v>
                </c:pt>
                <c:pt idx="12">
                  <c:v>1.093</c:v>
                </c:pt>
                <c:pt idx="13">
                  <c:v>1.0920000000000001</c:v>
                </c:pt>
                <c:pt idx="14">
                  <c:v>0.95199999999999996</c:v>
                </c:pt>
                <c:pt idx="15">
                  <c:v>1.004</c:v>
                </c:pt>
                <c:pt idx="16">
                  <c:v>1.0249999999999999</c:v>
                </c:pt>
                <c:pt idx="17">
                  <c:v>1.044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F4-4B03-BFD9-1DF489F3C3A3}"/>
            </c:ext>
          </c:extLst>
        </c:ser>
        <c:ser>
          <c:idx val="7"/>
          <c:order val="6"/>
          <c:tx>
            <c:strRef>
              <c:f>Plots!$S$575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Plots!$L$1115:$L$1132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Plots!$S$1115:$S$1132</c:f>
              <c:numCache>
                <c:formatCode>General</c:formatCode>
                <c:ptCount val="18"/>
                <c:pt idx="0">
                  <c:v>1.0389999999999999</c:v>
                </c:pt>
                <c:pt idx="1">
                  <c:v>1.1419999999999999</c:v>
                </c:pt>
                <c:pt idx="2">
                  <c:v>1.123</c:v>
                </c:pt>
                <c:pt idx="3">
                  <c:v>1.2370000000000001</c:v>
                </c:pt>
                <c:pt idx="4">
                  <c:v>1.17</c:v>
                </c:pt>
                <c:pt idx="5">
                  <c:v>1.214</c:v>
                </c:pt>
                <c:pt idx="6">
                  <c:v>1.2030000000000001</c:v>
                </c:pt>
                <c:pt idx="7">
                  <c:v>1.07</c:v>
                </c:pt>
                <c:pt idx="8">
                  <c:v>1.111</c:v>
                </c:pt>
                <c:pt idx="9">
                  <c:v>0.99099999999999999</c:v>
                </c:pt>
                <c:pt idx="10">
                  <c:v>0.96799999999999997</c:v>
                </c:pt>
                <c:pt idx="11">
                  <c:v>0.81100000000000005</c:v>
                </c:pt>
                <c:pt idx="12">
                  <c:v>0.879</c:v>
                </c:pt>
                <c:pt idx="13">
                  <c:v>0.94699999999999995</c:v>
                </c:pt>
                <c:pt idx="14">
                  <c:v>0.83399999999999996</c:v>
                </c:pt>
                <c:pt idx="15">
                  <c:v>0.996</c:v>
                </c:pt>
                <c:pt idx="16">
                  <c:v>0.86699999999999999</c:v>
                </c:pt>
                <c:pt idx="17">
                  <c:v>0.91100000000000003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F4-4B03-BFD9-1DF489F3C3A3}"/>
            </c:ext>
          </c:extLst>
        </c:ser>
        <c:ser>
          <c:idx val="8"/>
          <c:order val="7"/>
          <c:tx>
            <c:strRef>
              <c:f>Plots!$T$575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Plots!$L$1115:$L$1132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Plots!$T$1115:$T$1132</c:f>
              <c:numCache>
                <c:formatCode>General</c:formatCode>
                <c:ptCount val="18"/>
                <c:pt idx="0">
                  <c:v>0.67300000000000004</c:v>
                </c:pt>
                <c:pt idx="1">
                  <c:v>0.67400000000000004</c:v>
                </c:pt>
                <c:pt idx="2">
                  <c:v>0.68600000000000005</c:v>
                </c:pt>
                <c:pt idx="3">
                  <c:v>0.70899999999999996</c:v>
                </c:pt>
                <c:pt idx="4">
                  <c:v>0.66400000000000003</c:v>
                </c:pt>
                <c:pt idx="5">
                  <c:v>0.65700000000000003</c:v>
                </c:pt>
                <c:pt idx="6">
                  <c:v>0.63400000000000001</c:v>
                </c:pt>
                <c:pt idx="7">
                  <c:v>0.55600000000000005</c:v>
                </c:pt>
                <c:pt idx="8">
                  <c:v>0.58399999999999996</c:v>
                </c:pt>
                <c:pt idx="9">
                  <c:v>0.54400000000000004</c:v>
                </c:pt>
                <c:pt idx="10">
                  <c:v>0.59</c:v>
                </c:pt>
                <c:pt idx="11">
                  <c:v>0.47599999999999998</c:v>
                </c:pt>
                <c:pt idx="12">
                  <c:v>0.46</c:v>
                </c:pt>
                <c:pt idx="13">
                  <c:v>0.49</c:v>
                </c:pt>
                <c:pt idx="14">
                  <c:v>0.39</c:v>
                </c:pt>
                <c:pt idx="15">
                  <c:v>0.42499999999999999</c:v>
                </c:pt>
                <c:pt idx="16">
                  <c:v>0.40300000000000002</c:v>
                </c:pt>
                <c:pt idx="17">
                  <c:v>0.42699999999999999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F4-4B03-BFD9-1DF489F3C3A3}"/>
            </c:ext>
          </c:extLst>
        </c:ser>
        <c:ser>
          <c:idx val="9"/>
          <c:order val="8"/>
          <c:tx>
            <c:strRef>
              <c:f>Plots!$U$575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Plots!$L$1115:$L$1132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Plots!$U$1115:$U$1132</c:f>
              <c:numCache>
                <c:formatCode>General</c:formatCode>
                <c:ptCount val="18"/>
                <c:pt idx="0">
                  <c:v>1.93</c:v>
                </c:pt>
                <c:pt idx="1">
                  <c:v>2.1120000000000001</c:v>
                </c:pt>
                <c:pt idx="2">
                  <c:v>2.093</c:v>
                </c:pt>
                <c:pt idx="3">
                  <c:v>2.161</c:v>
                </c:pt>
                <c:pt idx="4">
                  <c:v>2.0019999999999998</c:v>
                </c:pt>
                <c:pt idx="5">
                  <c:v>1.921</c:v>
                </c:pt>
                <c:pt idx="6">
                  <c:v>1.855</c:v>
                </c:pt>
                <c:pt idx="7">
                  <c:v>1.5720000000000001</c:v>
                </c:pt>
                <c:pt idx="8">
                  <c:v>1.5640000000000001</c:v>
                </c:pt>
                <c:pt idx="9">
                  <c:v>1.669</c:v>
                </c:pt>
                <c:pt idx="10">
                  <c:v>1.7669999999999999</c:v>
                </c:pt>
                <c:pt idx="11">
                  <c:v>1.585</c:v>
                </c:pt>
                <c:pt idx="12">
                  <c:v>1.569</c:v>
                </c:pt>
                <c:pt idx="13">
                  <c:v>1.502</c:v>
                </c:pt>
                <c:pt idx="14">
                  <c:v>1.3520000000000001</c:v>
                </c:pt>
                <c:pt idx="15">
                  <c:v>1.506</c:v>
                </c:pt>
                <c:pt idx="16">
                  <c:v>1.512</c:v>
                </c:pt>
                <c:pt idx="17">
                  <c:v>1.552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F4-4B03-BFD9-1DF489F3C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Plots!$P$1092</c:f>
              <c:strCache>
                <c:ptCount val="1"/>
                <c:pt idx="0">
                  <c:v>Mio t CO²-Äquivalent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Plots!$L$1168</c:f>
          <c:strCache>
            <c:ptCount val="1"/>
            <c:pt idx="0">
              <c:v>THG nach Emittent Entwicklung, Bundesländer gesamt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Plots!$M$1169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rgbClr val="C86431"/>
            </a:solidFill>
            <a:ln>
              <a:noFill/>
            </a:ln>
            <a:effectLst/>
          </c:spPr>
          <c:invertIfNegative val="0"/>
          <c:cat>
            <c:numRef>
              <c:f>Plots!$L$1170:$L$1187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Plots!$M$1170:$M$1187</c:f>
              <c:numCache>
                <c:formatCode>General</c:formatCode>
                <c:ptCount val="18"/>
                <c:pt idx="0">
                  <c:v>12.913</c:v>
                </c:pt>
                <c:pt idx="1">
                  <c:v>14.428000000000001</c:v>
                </c:pt>
                <c:pt idx="2">
                  <c:v>13.787000000000001</c:v>
                </c:pt>
                <c:pt idx="3">
                  <c:v>16.547000000000001</c:v>
                </c:pt>
                <c:pt idx="4">
                  <c:v>16.23</c:v>
                </c:pt>
                <c:pt idx="5">
                  <c:v>16.593</c:v>
                </c:pt>
                <c:pt idx="6">
                  <c:v>15.414999999999999</c:v>
                </c:pt>
                <c:pt idx="7">
                  <c:v>14.215999999999999</c:v>
                </c:pt>
                <c:pt idx="8">
                  <c:v>13.965</c:v>
                </c:pt>
                <c:pt idx="9">
                  <c:v>12.744</c:v>
                </c:pt>
                <c:pt idx="10">
                  <c:v>13.864000000000001</c:v>
                </c:pt>
                <c:pt idx="11">
                  <c:v>13.606999999999999</c:v>
                </c:pt>
                <c:pt idx="12">
                  <c:v>12.05</c:v>
                </c:pt>
                <c:pt idx="13">
                  <c:v>11.131</c:v>
                </c:pt>
                <c:pt idx="14">
                  <c:v>9.2680000000000007</c:v>
                </c:pt>
                <c:pt idx="15">
                  <c:v>10.427</c:v>
                </c:pt>
                <c:pt idx="16">
                  <c:v>10.086</c:v>
                </c:pt>
                <c:pt idx="17">
                  <c:v>10.885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3-4468-8107-A7FC980B6B6A}"/>
            </c:ext>
          </c:extLst>
        </c:ser>
        <c:ser>
          <c:idx val="2"/>
          <c:order val="1"/>
          <c:tx>
            <c:strRef>
              <c:f>Plots!$N$1169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Plots!$L$1170:$L$1187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Plots!$N$1170:$N$1187</c:f>
              <c:numCache>
                <c:formatCode>General</c:formatCode>
                <c:ptCount val="18"/>
                <c:pt idx="0">
                  <c:v>23.309000000000001</c:v>
                </c:pt>
                <c:pt idx="1">
                  <c:v>23.04</c:v>
                </c:pt>
                <c:pt idx="2">
                  <c:v>24.041</c:v>
                </c:pt>
                <c:pt idx="3">
                  <c:v>24.53</c:v>
                </c:pt>
                <c:pt idx="4">
                  <c:v>24.236000000000001</c:v>
                </c:pt>
                <c:pt idx="5">
                  <c:v>25.474</c:v>
                </c:pt>
                <c:pt idx="6">
                  <c:v>25.81</c:v>
                </c:pt>
                <c:pt idx="7">
                  <c:v>26.11</c:v>
                </c:pt>
                <c:pt idx="8">
                  <c:v>26.747</c:v>
                </c:pt>
                <c:pt idx="9">
                  <c:v>23.048999999999999</c:v>
                </c:pt>
                <c:pt idx="10">
                  <c:v>25.42</c:v>
                </c:pt>
                <c:pt idx="11">
                  <c:v>25.47</c:v>
                </c:pt>
                <c:pt idx="12">
                  <c:v>24.863</c:v>
                </c:pt>
                <c:pt idx="13">
                  <c:v>25.248000000000001</c:v>
                </c:pt>
                <c:pt idx="14">
                  <c:v>24.905999999999999</c:v>
                </c:pt>
                <c:pt idx="15">
                  <c:v>25.07</c:v>
                </c:pt>
                <c:pt idx="16">
                  <c:v>24.873000000000001</c:v>
                </c:pt>
                <c:pt idx="17">
                  <c:v>26.071000000000002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3-4468-8107-A7FC980B6B6A}"/>
            </c:ext>
          </c:extLst>
        </c:ser>
        <c:ser>
          <c:idx val="3"/>
          <c:order val="2"/>
          <c:tx>
            <c:strRef>
              <c:f>Plots!$O$1169</c:f>
              <c:strCache>
                <c:ptCount val="1"/>
                <c:pt idx="0">
                  <c:v>Verkehr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Plots!$L$1170:$L$1187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Plots!$O$1170:$O$1187</c:f>
              <c:numCache>
                <c:formatCode>General</c:formatCode>
                <c:ptCount val="18"/>
                <c:pt idx="0">
                  <c:v>18.52</c:v>
                </c:pt>
                <c:pt idx="1">
                  <c:v>19.855</c:v>
                </c:pt>
                <c:pt idx="2">
                  <c:v>21.988</c:v>
                </c:pt>
                <c:pt idx="3">
                  <c:v>23.745999999999999</c:v>
                </c:pt>
                <c:pt idx="4">
                  <c:v>24.262</c:v>
                </c:pt>
                <c:pt idx="5">
                  <c:v>24.63</c:v>
                </c:pt>
                <c:pt idx="6">
                  <c:v>23.253</c:v>
                </c:pt>
                <c:pt idx="7">
                  <c:v>23.449000000000002</c:v>
                </c:pt>
                <c:pt idx="8">
                  <c:v>21.994</c:v>
                </c:pt>
                <c:pt idx="9">
                  <c:v>21.363</c:v>
                </c:pt>
                <c:pt idx="10">
                  <c:v>22.155999999999999</c:v>
                </c:pt>
                <c:pt idx="11">
                  <c:v>21.390999999999998</c:v>
                </c:pt>
                <c:pt idx="12">
                  <c:v>21.32</c:v>
                </c:pt>
                <c:pt idx="13">
                  <c:v>22.353000000000002</c:v>
                </c:pt>
                <c:pt idx="14">
                  <c:v>21.753</c:v>
                </c:pt>
                <c:pt idx="15">
                  <c:v>22.143999999999998</c:v>
                </c:pt>
                <c:pt idx="16">
                  <c:v>23.013999999999999</c:v>
                </c:pt>
                <c:pt idx="17">
                  <c:v>23.681000000000001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3-4468-8107-A7FC980B6B6A}"/>
            </c:ext>
          </c:extLst>
        </c:ser>
        <c:ser>
          <c:idx val="4"/>
          <c:order val="3"/>
          <c:tx>
            <c:strRef>
              <c:f>Plots!$P$1169</c:f>
              <c:strCache>
                <c:ptCount val="1"/>
                <c:pt idx="0">
                  <c:v>Gebäude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numRef>
              <c:f>Plots!$L$1170:$L$1187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Plots!$P$1170:$P$1187</c:f>
              <c:numCache>
                <c:formatCode>General</c:formatCode>
                <c:ptCount val="18"/>
                <c:pt idx="0">
                  <c:v>12.385999999999999</c:v>
                </c:pt>
                <c:pt idx="1">
                  <c:v>13.592000000000001</c:v>
                </c:pt>
                <c:pt idx="2">
                  <c:v>12.867000000000001</c:v>
                </c:pt>
                <c:pt idx="3">
                  <c:v>13.552</c:v>
                </c:pt>
                <c:pt idx="4">
                  <c:v>13.023</c:v>
                </c:pt>
                <c:pt idx="5">
                  <c:v>12.483000000000001</c:v>
                </c:pt>
                <c:pt idx="6">
                  <c:v>12.295</c:v>
                </c:pt>
                <c:pt idx="7">
                  <c:v>10.396000000000001</c:v>
                </c:pt>
                <c:pt idx="8">
                  <c:v>10.696999999999999</c:v>
                </c:pt>
                <c:pt idx="9">
                  <c:v>9.9339999999999993</c:v>
                </c:pt>
                <c:pt idx="10">
                  <c:v>10.089</c:v>
                </c:pt>
                <c:pt idx="11">
                  <c:v>8.7669999999999995</c:v>
                </c:pt>
                <c:pt idx="12">
                  <c:v>8.4499999999999993</c:v>
                </c:pt>
                <c:pt idx="13">
                  <c:v>8.6189999999999998</c:v>
                </c:pt>
                <c:pt idx="14">
                  <c:v>7.5140000000000002</c:v>
                </c:pt>
                <c:pt idx="15">
                  <c:v>8.0850000000000009</c:v>
                </c:pt>
                <c:pt idx="16">
                  <c:v>8.2029999999999994</c:v>
                </c:pt>
                <c:pt idx="17">
                  <c:v>8.3469999999999995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3-4468-8107-A7FC980B6B6A}"/>
            </c:ext>
          </c:extLst>
        </c:ser>
        <c:ser>
          <c:idx val="5"/>
          <c:order val="4"/>
          <c:tx>
            <c:strRef>
              <c:f>Plots!$Q$1169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Plots!$L$1170:$L$1187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Plots!$Q$1170:$Q$1187</c:f>
              <c:numCache>
                <c:formatCode>General</c:formatCode>
                <c:ptCount val="18"/>
                <c:pt idx="0">
                  <c:v>8.6170000000000009</c:v>
                </c:pt>
                <c:pt idx="1">
                  <c:v>8.593</c:v>
                </c:pt>
                <c:pt idx="2">
                  <c:v>8.4320000000000004</c:v>
                </c:pt>
                <c:pt idx="3">
                  <c:v>8.2710000000000008</c:v>
                </c:pt>
                <c:pt idx="4">
                  <c:v>8.2710000000000008</c:v>
                </c:pt>
                <c:pt idx="5">
                  <c:v>8.16</c:v>
                </c:pt>
                <c:pt idx="6">
                  <c:v>8.1120000000000001</c:v>
                </c:pt>
                <c:pt idx="7">
                  <c:v>8.14</c:v>
                </c:pt>
                <c:pt idx="8">
                  <c:v>8.3330000000000002</c:v>
                </c:pt>
                <c:pt idx="9">
                  <c:v>8.2360000000000007</c:v>
                </c:pt>
                <c:pt idx="10">
                  <c:v>8.0719999999999992</c:v>
                </c:pt>
                <c:pt idx="11">
                  <c:v>8.1829999999999998</c:v>
                </c:pt>
                <c:pt idx="12">
                  <c:v>8.0410000000000004</c:v>
                </c:pt>
                <c:pt idx="13">
                  <c:v>8.0259999999999998</c:v>
                </c:pt>
                <c:pt idx="14">
                  <c:v>8.2430000000000003</c:v>
                </c:pt>
                <c:pt idx="15">
                  <c:v>8.1750000000000007</c:v>
                </c:pt>
                <c:pt idx="16">
                  <c:v>8.36</c:v>
                </c:pt>
                <c:pt idx="17">
                  <c:v>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F3-4468-8107-A7FC980B6B6A}"/>
            </c:ext>
          </c:extLst>
        </c:ser>
        <c:ser>
          <c:idx val="6"/>
          <c:order val="5"/>
          <c:tx>
            <c:strRef>
              <c:f>Plots!$R$1169</c:f>
              <c:strCache>
                <c:ptCount val="1"/>
                <c:pt idx="0">
                  <c:v>Abfallwirtschaft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numRef>
              <c:f>Plots!$L$1170:$L$1187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Plots!$R$1170:$R$1187</c:f>
              <c:numCache>
                <c:formatCode>General</c:formatCode>
                <c:ptCount val="18"/>
                <c:pt idx="0">
                  <c:v>3.2850000000000001</c:v>
                </c:pt>
                <c:pt idx="1">
                  <c:v>3.198</c:v>
                </c:pt>
                <c:pt idx="2">
                  <c:v>3.3010000000000002</c:v>
                </c:pt>
                <c:pt idx="3">
                  <c:v>3.3719999999999999</c:v>
                </c:pt>
                <c:pt idx="4">
                  <c:v>3.5310000000000001</c:v>
                </c:pt>
                <c:pt idx="5">
                  <c:v>3.391</c:v>
                </c:pt>
                <c:pt idx="6">
                  <c:v>3.4209999999999998</c:v>
                </c:pt>
                <c:pt idx="7">
                  <c:v>3.3050000000000002</c:v>
                </c:pt>
                <c:pt idx="8">
                  <c:v>3.194</c:v>
                </c:pt>
                <c:pt idx="9">
                  <c:v>3.3090000000000002</c:v>
                </c:pt>
                <c:pt idx="10">
                  <c:v>3.25</c:v>
                </c:pt>
                <c:pt idx="11">
                  <c:v>3.242</c:v>
                </c:pt>
                <c:pt idx="12">
                  <c:v>3.2269999999999999</c:v>
                </c:pt>
                <c:pt idx="13">
                  <c:v>3.093</c:v>
                </c:pt>
                <c:pt idx="14">
                  <c:v>3.0329999999999999</c:v>
                </c:pt>
                <c:pt idx="15">
                  <c:v>3.008</c:v>
                </c:pt>
                <c:pt idx="16">
                  <c:v>2.9820000000000002</c:v>
                </c:pt>
                <c:pt idx="17">
                  <c:v>2.8559999999999999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F3-4468-8107-A7FC980B6B6A}"/>
            </c:ext>
          </c:extLst>
        </c:ser>
        <c:ser>
          <c:idx val="7"/>
          <c:order val="6"/>
          <c:tx>
            <c:strRef>
              <c:f>Plots!$S$1169</c:f>
              <c:strCache>
                <c:ptCount val="1"/>
                <c:pt idx="0">
                  <c:v>Fluorierte Gase</c:v>
                </c:pt>
              </c:strCache>
            </c:strRef>
          </c:tx>
          <c:spPr>
            <a:solidFill>
              <a:srgbClr val="1F4C78"/>
            </a:solidFill>
            <a:ln>
              <a:noFill/>
            </a:ln>
            <a:effectLst/>
          </c:spPr>
          <c:invertIfNegative val="0"/>
          <c:cat>
            <c:numRef>
              <c:f>Plots!$L$1170:$L$1187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Plots!$S$1170:$S$1187</c:f>
              <c:numCache>
                <c:formatCode>General</c:formatCode>
                <c:ptCount val="18"/>
                <c:pt idx="0">
                  <c:v>1.385</c:v>
                </c:pt>
                <c:pt idx="1">
                  <c:v>1.619</c:v>
                </c:pt>
                <c:pt idx="2">
                  <c:v>1.6950000000000001</c:v>
                </c:pt>
                <c:pt idx="3">
                  <c:v>1.7689999999999999</c:v>
                </c:pt>
                <c:pt idx="4">
                  <c:v>1.829</c:v>
                </c:pt>
                <c:pt idx="5">
                  <c:v>1.8320000000000001</c:v>
                </c:pt>
                <c:pt idx="6">
                  <c:v>1.8149999999999999</c:v>
                </c:pt>
                <c:pt idx="7">
                  <c:v>1.8560000000000001</c:v>
                </c:pt>
                <c:pt idx="8">
                  <c:v>1.885</c:v>
                </c:pt>
                <c:pt idx="9">
                  <c:v>1.6930000000000001</c:v>
                </c:pt>
                <c:pt idx="10">
                  <c:v>1.9039999999999999</c:v>
                </c:pt>
                <c:pt idx="11">
                  <c:v>1.7989999999999999</c:v>
                </c:pt>
                <c:pt idx="12">
                  <c:v>1.863</c:v>
                </c:pt>
                <c:pt idx="13">
                  <c:v>1.8839999999999999</c:v>
                </c:pt>
                <c:pt idx="14">
                  <c:v>1.9630000000000001</c:v>
                </c:pt>
                <c:pt idx="15">
                  <c:v>1.9870000000000001</c:v>
                </c:pt>
                <c:pt idx="16">
                  <c:v>2.081</c:v>
                </c:pt>
                <c:pt idx="17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F3-4468-8107-A7FC980B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Plots!$P$1168</c:f>
              <c:strCache>
                <c:ptCount val="1"/>
                <c:pt idx="0">
                  <c:v>Mio t CO²-Äquivalent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Plots!$AK$1253</c:f>
          <c:strCache>
            <c:ptCount val="1"/>
            <c:pt idx="0">
              <c:v>Energieintensität - Bgd</c:v>
            </c:pt>
          </c:strCache>
        </c:strRef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64426545575002159"/>
        </c:manualLayout>
      </c:layout>
      <c:lineChart>
        <c:grouping val="standard"/>
        <c:varyColors val="0"/>
        <c:ser>
          <c:idx val="2"/>
          <c:order val="0"/>
          <c:tx>
            <c:strRef>
              <c:f>Plots!$AK$1255</c:f>
              <c:strCache>
                <c:ptCount val="1"/>
                <c:pt idx="0">
                  <c:v>Rel.Energieverbrauch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Plots!$X$1256:$X$1274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Plots!$AK$1256:$AK$1274</c:f>
              <c:numCache>
                <c:formatCode>0%</c:formatCode>
                <c:ptCount val="19"/>
                <c:pt idx="0">
                  <c:v>1</c:v>
                </c:pt>
                <c:pt idx="1">
                  <c:v>1.0496342344982124</c:v>
                </c:pt>
                <c:pt idx="2">
                  <c:v>1.0390876531973297</c:v>
                </c:pt>
                <c:pt idx="3">
                  <c:v>1.0775391956905807</c:v>
                </c:pt>
                <c:pt idx="4">
                  <c:v>1.0523078384145654</c:v>
                </c:pt>
                <c:pt idx="5">
                  <c:v>1.0746265407592215</c:v>
                </c:pt>
                <c:pt idx="6">
                  <c:v>1.1231472024326683</c:v>
                </c:pt>
                <c:pt idx="7">
                  <c:v>1.0854513816625697</c:v>
                </c:pt>
                <c:pt idx="8">
                  <c:v>1.082488887093715</c:v>
                </c:pt>
                <c:pt idx="9">
                  <c:v>1.1074943438460974</c:v>
                </c:pt>
                <c:pt idx="10">
                  <c:v>1.1040357311618036</c:v>
                </c:pt>
                <c:pt idx="11">
                  <c:v>1.0747659028366119</c:v>
                </c:pt>
                <c:pt idx="12">
                  <c:v>1.02782089552232</c:v>
                </c:pt>
                <c:pt idx="13">
                  <c:v>1.0139244117506763</c:v>
                </c:pt>
                <c:pt idx="14">
                  <c:v>0.99940585019387196</c:v>
                </c:pt>
                <c:pt idx="15">
                  <c:v>1.0363268542680575</c:v>
                </c:pt>
                <c:pt idx="16">
                  <c:v>1.0488160353982396</c:v>
                </c:pt>
                <c:pt idx="17">
                  <c:v>1.0333415268496504</c:v>
                </c:pt>
                <c:pt idx="18">
                  <c:v>1.0120776624607921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5-4F37-B9A4-6A242312154E}"/>
            </c:ext>
          </c:extLst>
        </c:ser>
        <c:ser>
          <c:idx val="3"/>
          <c:order val="1"/>
          <c:tx>
            <c:strRef>
              <c:f>Plots!$Y$1255</c:f>
              <c:strCache>
                <c:ptCount val="1"/>
                <c:pt idx="0">
                  <c:v>Bruttoninlandsverbrauch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Plots!$X$1256:$X$1274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Plots!$Y$1256:$Y$1274</c:f>
              <c:numCache>
                <c:formatCode>0%</c:formatCode>
                <c:ptCount val="19"/>
                <c:pt idx="0">
                  <c:v>1</c:v>
                </c:pt>
                <c:pt idx="1">
                  <c:v>1.072726187657173</c:v>
                </c:pt>
                <c:pt idx="2">
                  <c:v>1.0931202111635909</c:v>
                </c:pt>
                <c:pt idx="3">
                  <c:v>1.135726312257872</c:v>
                </c:pt>
                <c:pt idx="4">
                  <c:v>1.1470155438718763</c:v>
                </c:pt>
                <c:pt idx="5">
                  <c:v>1.1638205436422369</c:v>
                </c:pt>
                <c:pt idx="6">
                  <c:v>1.2253535978540411</c:v>
                </c:pt>
                <c:pt idx="7">
                  <c:v>1.2211328043703908</c:v>
                </c:pt>
                <c:pt idx="8">
                  <c:v>1.2264599090771793</c:v>
                </c:pt>
                <c:pt idx="9">
                  <c:v>1.238178676419937</c:v>
                </c:pt>
                <c:pt idx="10">
                  <c:v>1.2574966977932944</c:v>
                </c:pt>
                <c:pt idx="11">
                  <c:v>1.2564013404159993</c:v>
                </c:pt>
                <c:pt idx="12">
                  <c:v>1.2189955820894716</c:v>
                </c:pt>
                <c:pt idx="13">
                  <c:v>1.2177232185125622</c:v>
                </c:pt>
                <c:pt idx="14">
                  <c:v>1.2042840494836158</c:v>
                </c:pt>
                <c:pt idx="15">
                  <c:v>1.25913712793569</c:v>
                </c:pt>
                <c:pt idx="16">
                  <c:v>1.2952878037168258</c:v>
                </c:pt>
                <c:pt idx="17">
                  <c:v>1.3082103729916574</c:v>
                </c:pt>
                <c:pt idx="18">
                  <c:v>1.2944473302873531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5-4F37-B9A4-6A242312154E}"/>
            </c:ext>
          </c:extLst>
        </c:ser>
        <c:ser>
          <c:idx val="4"/>
          <c:order val="2"/>
          <c:tx>
            <c:v>Bruttoregionalprodukt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Plots!$N$1256:$N$1274</c:f>
              <c:numCache>
                <c:formatCode>0%</c:formatCode>
                <c:ptCount val="19"/>
                <c:pt idx="0">
                  <c:v>1</c:v>
                </c:pt>
                <c:pt idx="1">
                  <c:v>1.022</c:v>
                </c:pt>
                <c:pt idx="2">
                  <c:v>1.052</c:v>
                </c:pt>
                <c:pt idx="3">
                  <c:v>1.054</c:v>
                </c:pt>
                <c:pt idx="4">
                  <c:v>1.0900000000000001</c:v>
                </c:pt>
                <c:pt idx="5">
                  <c:v>1.083</c:v>
                </c:pt>
                <c:pt idx="6">
                  <c:v>1.091</c:v>
                </c:pt>
                <c:pt idx="7">
                  <c:v>1.125</c:v>
                </c:pt>
                <c:pt idx="8">
                  <c:v>1.133</c:v>
                </c:pt>
                <c:pt idx="9">
                  <c:v>1.1180000000000001</c:v>
                </c:pt>
                <c:pt idx="10">
                  <c:v>1.139</c:v>
                </c:pt>
                <c:pt idx="11">
                  <c:v>1.169</c:v>
                </c:pt>
                <c:pt idx="12">
                  <c:v>1.1859999999999999</c:v>
                </c:pt>
                <c:pt idx="13">
                  <c:v>1.2010000000000001</c:v>
                </c:pt>
                <c:pt idx="14">
                  <c:v>1.2050000000000001</c:v>
                </c:pt>
                <c:pt idx="15">
                  <c:v>1.2150000000000001</c:v>
                </c:pt>
                <c:pt idx="16">
                  <c:v>1.2349999999999999</c:v>
                </c:pt>
                <c:pt idx="17">
                  <c:v>1.266</c:v>
                </c:pt>
                <c:pt idx="18">
                  <c:v>1.2789999999999999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5-4F37-B9A4-6A242312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91462205612104597"/>
          <c:w val="0.89999993589931238"/>
          <c:h val="7.2490783650962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Energieintensität - Ktn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64426545575002159"/>
        </c:manualLayout>
      </c:layout>
      <c:lineChart>
        <c:grouping val="standard"/>
        <c:varyColors val="0"/>
        <c:ser>
          <c:idx val="2"/>
          <c:order val="0"/>
          <c:tx>
            <c:strRef>
              <c:f>Plots!$AK$1255</c:f>
              <c:strCache>
                <c:ptCount val="1"/>
                <c:pt idx="0">
                  <c:v>Rel.Energieverbrauch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Plots!$M$1256:$M$1274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20183)</c:v>
                </c:pt>
              </c:strCache>
            </c:strRef>
          </c:cat>
          <c:val>
            <c:numRef>
              <c:f>Plots!$AL$1256:$AL$1274</c:f>
              <c:numCache>
                <c:formatCode>0%</c:formatCode>
                <c:ptCount val="19"/>
                <c:pt idx="0">
                  <c:v>1</c:v>
                </c:pt>
                <c:pt idx="1">
                  <c:v>1.0377442983857461</c:v>
                </c:pt>
                <c:pt idx="2">
                  <c:v>1.0662501914206177</c:v>
                </c:pt>
                <c:pt idx="3">
                  <c:v>1.1323916010581523</c:v>
                </c:pt>
                <c:pt idx="4">
                  <c:v>1.0903323829200897</c:v>
                </c:pt>
                <c:pt idx="5">
                  <c:v>1.1153219910191359</c:v>
                </c:pt>
                <c:pt idx="6">
                  <c:v>1.1133241523040398</c:v>
                </c:pt>
                <c:pt idx="7">
                  <c:v>1.0413420443993222</c:v>
                </c:pt>
                <c:pt idx="8">
                  <c:v>1.0401572500895357</c:v>
                </c:pt>
                <c:pt idx="9">
                  <c:v>1.0050688997302508</c:v>
                </c:pt>
                <c:pt idx="10">
                  <c:v>1.0371529241538087</c:v>
                </c:pt>
                <c:pt idx="11">
                  <c:v>0.98696724421308191</c:v>
                </c:pt>
                <c:pt idx="12">
                  <c:v>1.0003495539789993</c:v>
                </c:pt>
                <c:pt idx="13">
                  <c:v>1.0503821501204584</c:v>
                </c:pt>
                <c:pt idx="14">
                  <c:v>0.97220567770453969</c:v>
                </c:pt>
                <c:pt idx="15">
                  <c:v>1.0008182955961951</c:v>
                </c:pt>
                <c:pt idx="16">
                  <c:v>0.97482961689008241</c:v>
                </c:pt>
                <c:pt idx="17">
                  <c:v>0.99304684919283759</c:v>
                </c:pt>
                <c:pt idx="18">
                  <c:v>0.96021979287848147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5-4F37-B9A4-6A242312154E}"/>
            </c:ext>
          </c:extLst>
        </c:ser>
        <c:ser>
          <c:idx val="3"/>
          <c:order val="1"/>
          <c:tx>
            <c:strRef>
              <c:f>Plots!$Y$1255</c:f>
              <c:strCache>
                <c:ptCount val="1"/>
                <c:pt idx="0">
                  <c:v>Bruttoninlandsverbrauch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strRef>
              <c:f>Plots!$M$1256:$M$1274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20183)</c:v>
                </c:pt>
              </c:strCache>
            </c:strRef>
          </c:cat>
          <c:val>
            <c:numRef>
              <c:f>Plots!$Z$1256:$Z$1274</c:f>
              <c:numCache>
                <c:formatCode>0%</c:formatCode>
                <c:ptCount val="19"/>
                <c:pt idx="0">
                  <c:v>1</c:v>
                </c:pt>
                <c:pt idx="1">
                  <c:v>1.07095211593409</c:v>
                </c:pt>
                <c:pt idx="2">
                  <c:v>1.0641176910377765</c:v>
                </c:pt>
                <c:pt idx="3">
                  <c:v>1.1391859506645012</c:v>
                </c:pt>
                <c:pt idx="4">
                  <c:v>1.1448490020660942</c:v>
                </c:pt>
                <c:pt idx="5">
                  <c:v>1.1867025984443607</c:v>
                </c:pt>
                <c:pt idx="6">
                  <c:v>1.22910986414366</c:v>
                </c:pt>
                <c:pt idx="7">
                  <c:v>1.2037914033256167</c:v>
                </c:pt>
                <c:pt idx="8">
                  <c:v>1.2419477566069057</c:v>
                </c:pt>
                <c:pt idx="9">
                  <c:v>1.1688951303862818</c:v>
                </c:pt>
                <c:pt idx="10">
                  <c:v>1.2124317683358024</c:v>
                </c:pt>
                <c:pt idx="11">
                  <c:v>1.182386758567272</c:v>
                </c:pt>
                <c:pt idx="12">
                  <c:v>1.198418765666841</c:v>
                </c:pt>
                <c:pt idx="13">
                  <c:v>1.2625593444447911</c:v>
                </c:pt>
                <c:pt idx="14">
                  <c:v>1.1831743097664249</c:v>
                </c:pt>
                <c:pt idx="15">
                  <c:v>1.232007321878916</c:v>
                </c:pt>
                <c:pt idx="16">
                  <c:v>1.2156125322619327</c:v>
                </c:pt>
                <c:pt idx="17">
                  <c:v>1.2661347327208679</c:v>
                </c:pt>
                <c:pt idx="18">
                  <c:v>1.2550072692921752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5-4F37-B9A4-6A242312154E}"/>
            </c:ext>
          </c:extLst>
        </c:ser>
        <c:ser>
          <c:idx val="4"/>
          <c:order val="2"/>
          <c:tx>
            <c:strRef>
              <c:f>Plots!$O$1254</c:f>
              <c:strCache>
                <c:ptCount val="1"/>
                <c:pt idx="0">
                  <c:v>Bruttoregionalprodukt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Plots!$M$1256:$M$1274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20183)</c:v>
                </c:pt>
              </c:strCache>
            </c:strRef>
          </c:cat>
          <c:val>
            <c:numRef>
              <c:f>Plots!$O$1256:$O$1274</c:f>
              <c:numCache>
                <c:formatCode>0%</c:formatCode>
                <c:ptCount val="19"/>
                <c:pt idx="0">
                  <c:v>1</c:v>
                </c:pt>
                <c:pt idx="1">
                  <c:v>1.032</c:v>
                </c:pt>
                <c:pt idx="2">
                  <c:v>0.998</c:v>
                </c:pt>
                <c:pt idx="3">
                  <c:v>1.006</c:v>
                </c:pt>
                <c:pt idx="4">
                  <c:v>1.05</c:v>
                </c:pt>
                <c:pt idx="5">
                  <c:v>1.0640000000000001</c:v>
                </c:pt>
                <c:pt idx="6">
                  <c:v>1.1040000000000001</c:v>
                </c:pt>
                <c:pt idx="7">
                  <c:v>1.1560000000000001</c:v>
                </c:pt>
                <c:pt idx="8">
                  <c:v>1.194</c:v>
                </c:pt>
                <c:pt idx="9">
                  <c:v>1.163</c:v>
                </c:pt>
                <c:pt idx="10">
                  <c:v>1.169</c:v>
                </c:pt>
                <c:pt idx="11">
                  <c:v>1.198</c:v>
                </c:pt>
                <c:pt idx="12">
                  <c:v>1.198</c:v>
                </c:pt>
                <c:pt idx="13">
                  <c:v>1.202</c:v>
                </c:pt>
                <c:pt idx="14">
                  <c:v>1.2170000000000001</c:v>
                </c:pt>
                <c:pt idx="15">
                  <c:v>1.2309999999999999</c:v>
                </c:pt>
                <c:pt idx="16">
                  <c:v>1.2469999999999999</c:v>
                </c:pt>
                <c:pt idx="17">
                  <c:v>1.2749999999999999</c:v>
                </c:pt>
                <c:pt idx="18">
                  <c:v>1.3069999999999999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5-4F37-B9A4-6A242312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baseline="0">
                    <a:effectLst/>
                  </a:rPr>
                  <a:t>Prozent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91462205612104597"/>
          <c:w val="0.89999982941201306"/>
          <c:h val="7.2490783650962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Energieintensität - Noe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64426545575002159"/>
        </c:manualLayout>
      </c:layout>
      <c:lineChart>
        <c:grouping val="standard"/>
        <c:varyColors val="0"/>
        <c:ser>
          <c:idx val="2"/>
          <c:order val="0"/>
          <c:tx>
            <c:strRef>
              <c:f>Plots!$AK$1255</c:f>
              <c:strCache>
                <c:ptCount val="1"/>
                <c:pt idx="0">
                  <c:v>Rel.Energieverbrauch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Plots!$X$1256:$X$1274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Plots!$AM$1256:$AM$1274</c:f>
              <c:numCache>
                <c:formatCode>0%</c:formatCode>
                <c:ptCount val="19"/>
                <c:pt idx="0">
                  <c:v>1</c:v>
                </c:pt>
                <c:pt idx="1">
                  <c:v>1.0355993796470395</c:v>
                </c:pt>
                <c:pt idx="2">
                  <c:v>1.0128622917093866</c:v>
                </c:pt>
                <c:pt idx="3">
                  <c:v>1.0608713586348775</c:v>
                </c:pt>
                <c:pt idx="4">
                  <c:v>1.1124180004891753</c:v>
                </c:pt>
                <c:pt idx="5">
                  <c:v>1.1195819673134475</c:v>
                </c:pt>
                <c:pt idx="6">
                  <c:v>1.1203406658658208</c:v>
                </c:pt>
                <c:pt idx="7">
                  <c:v>1.0808946745934405</c:v>
                </c:pt>
                <c:pt idx="8">
                  <c:v>1.0657980011233221</c:v>
                </c:pt>
                <c:pt idx="9">
                  <c:v>1.028097148012848</c:v>
                </c:pt>
                <c:pt idx="10">
                  <c:v>1.1079609673328219</c:v>
                </c:pt>
                <c:pt idx="11">
                  <c:v>1.0543124259321106</c:v>
                </c:pt>
                <c:pt idx="12">
                  <c:v>1.0489289719885218</c:v>
                </c:pt>
                <c:pt idx="13">
                  <c:v>1.0689774485491736</c:v>
                </c:pt>
                <c:pt idx="14">
                  <c:v>1.0325559880580435</c:v>
                </c:pt>
                <c:pt idx="15">
                  <c:v>1.0488227119313098</c:v>
                </c:pt>
                <c:pt idx="16">
                  <c:v>1.020759652906124</c:v>
                </c:pt>
                <c:pt idx="17">
                  <c:v>1.0200623775572668</c:v>
                </c:pt>
                <c:pt idx="18">
                  <c:v>1.0074579390234386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5-4F37-B9A4-6A242312154E}"/>
            </c:ext>
          </c:extLst>
        </c:ser>
        <c:ser>
          <c:idx val="3"/>
          <c:order val="1"/>
          <c:tx>
            <c:strRef>
              <c:f>Plots!$Y$1255</c:f>
              <c:strCache>
                <c:ptCount val="1"/>
                <c:pt idx="0">
                  <c:v>Bruttoninlandsverbrauch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Plots!$X$1256:$X$1274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Plots!$AA$1256:$AA$1274</c:f>
              <c:numCache>
                <c:formatCode>0%</c:formatCode>
                <c:ptCount val="19"/>
                <c:pt idx="0">
                  <c:v>1</c:v>
                </c:pt>
                <c:pt idx="1">
                  <c:v>1.0790945535922152</c:v>
                </c:pt>
                <c:pt idx="2">
                  <c:v>1.0483124719192149</c:v>
                </c:pt>
                <c:pt idx="3">
                  <c:v>1.089514885318019</c:v>
                </c:pt>
                <c:pt idx="4">
                  <c:v>1.1524650485067855</c:v>
                </c:pt>
                <c:pt idx="5">
                  <c:v>1.1800393935483737</c:v>
                </c:pt>
                <c:pt idx="6">
                  <c:v>1.2189306444620132</c:v>
                </c:pt>
                <c:pt idx="7">
                  <c:v>1.2008739834733124</c:v>
                </c:pt>
                <c:pt idx="8">
                  <c:v>1.1904963672547508</c:v>
                </c:pt>
                <c:pt idx="9">
                  <c:v>1.1360473485541971</c:v>
                </c:pt>
                <c:pt idx="10">
                  <c:v>1.2398083224454277</c:v>
                </c:pt>
                <c:pt idx="11">
                  <c:v>1.1998075407107418</c:v>
                </c:pt>
                <c:pt idx="12">
                  <c:v>1.1926322411509491</c:v>
                </c:pt>
                <c:pt idx="13">
                  <c:v>1.2100824717576646</c:v>
                </c:pt>
                <c:pt idx="14">
                  <c:v>1.163690598541415</c:v>
                </c:pt>
                <c:pt idx="15">
                  <c:v>1.1883161326181741</c:v>
                </c:pt>
                <c:pt idx="16">
                  <c:v>1.1810189184123856</c:v>
                </c:pt>
                <c:pt idx="17">
                  <c:v>1.1944930441195594</c:v>
                </c:pt>
                <c:pt idx="18">
                  <c:v>1.1998824053769155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5-4F37-B9A4-6A242312154E}"/>
            </c:ext>
          </c:extLst>
        </c:ser>
        <c:ser>
          <c:idx val="4"/>
          <c:order val="2"/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Plots!$P$1256:$P$1274</c:f>
              <c:numCache>
                <c:formatCode>0%</c:formatCode>
                <c:ptCount val="19"/>
                <c:pt idx="0">
                  <c:v>1</c:v>
                </c:pt>
                <c:pt idx="1">
                  <c:v>1.042</c:v>
                </c:pt>
                <c:pt idx="2">
                  <c:v>1.0349999999999999</c:v>
                </c:pt>
                <c:pt idx="3">
                  <c:v>1.0269999999999999</c:v>
                </c:pt>
                <c:pt idx="4">
                  <c:v>1.036</c:v>
                </c:pt>
                <c:pt idx="5">
                  <c:v>1.054</c:v>
                </c:pt>
                <c:pt idx="6">
                  <c:v>1.0880000000000001</c:v>
                </c:pt>
                <c:pt idx="7">
                  <c:v>1.111</c:v>
                </c:pt>
                <c:pt idx="8">
                  <c:v>1.117</c:v>
                </c:pt>
                <c:pt idx="9">
                  <c:v>1.105</c:v>
                </c:pt>
                <c:pt idx="10">
                  <c:v>1.119</c:v>
                </c:pt>
                <c:pt idx="11">
                  <c:v>1.1379999999999999</c:v>
                </c:pt>
                <c:pt idx="12">
                  <c:v>1.137</c:v>
                </c:pt>
                <c:pt idx="13">
                  <c:v>1.1320000000000001</c:v>
                </c:pt>
                <c:pt idx="14">
                  <c:v>1.127</c:v>
                </c:pt>
                <c:pt idx="15">
                  <c:v>1.133</c:v>
                </c:pt>
                <c:pt idx="16">
                  <c:v>1.157</c:v>
                </c:pt>
                <c:pt idx="17">
                  <c:v>1.171</c:v>
                </c:pt>
                <c:pt idx="18">
                  <c:v>1.1910000000000001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5-4F37-B9A4-6A242312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baseline="0">
                    <a:effectLst/>
                  </a:rPr>
                  <a:t>Prozent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91462205612104597"/>
          <c:w val="0.89999982941201306"/>
          <c:h val="7.2490783650962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Energieintensität - Ooe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Plots!$AK$1255</c:f>
              <c:strCache>
                <c:ptCount val="1"/>
                <c:pt idx="0">
                  <c:v>Rel.Energieverbrauch</c:v>
                </c:pt>
              </c:strCache>
            </c:strRef>
          </c:tx>
          <c:spPr>
            <a:ln w="12700" cap="rnd">
              <a:solidFill>
                <a:srgbClr val="BF8F00"/>
              </a:solidFill>
              <a:round/>
            </a:ln>
            <a:effectLst/>
          </c:spPr>
          <c:marker>
            <c:symbol val="none"/>
          </c:marker>
          <c:cat>
            <c:numRef>
              <c:f>Plots!$X$1256:$X$1274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Plots!$AN$1256:$AN$1274</c:f>
              <c:numCache>
                <c:formatCode>0%</c:formatCode>
                <c:ptCount val="19"/>
                <c:pt idx="0">
                  <c:v>1</c:v>
                </c:pt>
                <c:pt idx="1">
                  <c:v>0.98131161981969928</c:v>
                </c:pt>
                <c:pt idx="2">
                  <c:v>1.0059722090411083</c:v>
                </c:pt>
                <c:pt idx="3">
                  <c:v>1.0435747729995217</c:v>
                </c:pt>
                <c:pt idx="4">
                  <c:v>1.0047648555729054</c:v>
                </c:pt>
                <c:pt idx="5">
                  <c:v>1.0387941821603077</c:v>
                </c:pt>
                <c:pt idx="6">
                  <c:v>1.0190826035505698</c:v>
                </c:pt>
                <c:pt idx="7">
                  <c:v>0.97451903370033011</c:v>
                </c:pt>
                <c:pt idx="8">
                  <c:v>0.99282022030701789</c:v>
                </c:pt>
                <c:pt idx="9">
                  <c:v>0.9463137308430899</c:v>
                </c:pt>
                <c:pt idx="10">
                  <c:v>1.0237482768064174</c:v>
                </c:pt>
                <c:pt idx="11">
                  <c:v>0.95358013656902807</c:v>
                </c:pt>
                <c:pt idx="12">
                  <c:v>0.9709403141856312</c:v>
                </c:pt>
                <c:pt idx="13">
                  <c:v>0.9729093894139017</c:v>
                </c:pt>
                <c:pt idx="14">
                  <c:v>0.96250673691053767</c:v>
                </c:pt>
                <c:pt idx="15">
                  <c:v>0.9659755309921112</c:v>
                </c:pt>
                <c:pt idx="16">
                  <c:v>0.98709934535212185</c:v>
                </c:pt>
                <c:pt idx="17">
                  <c:v>0.97925703604393899</c:v>
                </c:pt>
                <c:pt idx="18">
                  <c:v>0.89256725873889975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5-4F37-B9A4-6A242312154E}"/>
            </c:ext>
          </c:extLst>
        </c:ser>
        <c:ser>
          <c:idx val="3"/>
          <c:order val="1"/>
          <c:tx>
            <c:strRef>
              <c:f>Plots!$Y$1255</c:f>
              <c:strCache>
                <c:ptCount val="1"/>
                <c:pt idx="0">
                  <c:v>Bruttoninlandsverbrauch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Plots!$X$1256:$X$1274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Plots!$AB$1256:$AB$1274</c:f>
              <c:numCache>
                <c:formatCode>0%</c:formatCode>
                <c:ptCount val="19"/>
                <c:pt idx="0">
                  <c:v>1</c:v>
                </c:pt>
                <c:pt idx="1">
                  <c:v>1.0323398240503237</c:v>
                </c:pt>
                <c:pt idx="2">
                  <c:v>1.0361513753123415</c:v>
                </c:pt>
                <c:pt idx="3">
                  <c:v>1.0915792125574997</c:v>
                </c:pt>
                <c:pt idx="4">
                  <c:v>1.0841412791631648</c:v>
                </c:pt>
                <c:pt idx="5">
                  <c:v>1.1395572178298576</c:v>
                </c:pt>
                <c:pt idx="6">
                  <c:v>1.1434106811837392</c:v>
                </c:pt>
                <c:pt idx="7">
                  <c:v>1.1401872694293862</c:v>
                </c:pt>
                <c:pt idx="8">
                  <c:v>1.1745063206232023</c:v>
                </c:pt>
                <c:pt idx="9">
                  <c:v>1.0712271433143778</c:v>
                </c:pt>
                <c:pt idx="10">
                  <c:v>1.179358014880993</c:v>
                </c:pt>
                <c:pt idx="11">
                  <c:v>1.1347603625171434</c:v>
                </c:pt>
                <c:pt idx="12">
                  <c:v>1.1476514513674161</c:v>
                </c:pt>
                <c:pt idx="13">
                  <c:v>1.1441414419507483</c:v>
                </c:pt>
                <c:pt idx="14">
                  <c:v>1.1367204562913451</c:v>
                </c:pt>
                <c:pt idx="15">
                  <c:v>1.1369531999777149</c:v>
                </c:pt>
                <c:pt idx="16">
                  <c:v>1.1697127242422645</c:v>
                </c:pt>
                <c:pt idx="17">
                  <c:v>1.188818041757342</c:v>
                </c:pt>
                <c:pt idx="18">
                  <c:v>1.1174942079411025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5-4F37-B9A4-6A242312154E}"/>
            </c:ext>
          </c:extLst>
        </c:ser>
        <c:ser>
          <c:idx val="4"/>
          <c:order val="2"/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Plots!$Q$1256:$Q$1274</c:f>
              <c:numCache>
                <c:formatCode>0%</c:formatCode>
                <c:ptCount val="19"/>
                <c:pt idx="0">
                  <c:v>1</c:v>
                </c:pt>
                <c:pt idx="1">
                  <c:v>1.052</c:v>
                </c:pt>
                <c:pt idx="2">
                  <c:v>1.03</c:v>
                </c:pt>
                <c:pt idx="3">
                  <c:v>1.046</c:v>
                </c:pt>
                <c:pt idx="4">
                  <c:v>1.079</c:v>
                </c:pt>
                <c:pt idx="5">
                  <c:v>1.097</c:v>
                </c:pt>
                <c:pt idx="6">
                  <c:v>1.1219999999999999</c:v>
                </c:pt>
                <c:pt idx="7">
                  <c:v>1.17</c:v>
                </c:pt>
                <c:pt idx="8">
                  <c:v>1.1830000000000001</c:v>
                </c:pt>
                <c:pt idx="9">
                  <c:v>1.1320000000000001</c:v>
                </c:pt>
                <c:pt idx="10">
                  <c:v>1.1520000000000001</c:v>
                </c:pt>
                <c:pt idx="11">
                  <c:v>1.19</c:v>
                </c:pt>
                <c:pt idx="12">
                  <c:v>1.1819999999999999</c:v>
                </c:pt>
                <c:pt idx="13">
                  <c:v>1.1759999999999999</c:v>
                </c:pt>
                <c:pt idx="14">
                  <c:v>1.181</c:v>
                </c:pt>
                <c:pt idx="15">
                  <c:v>1.177</c:v>
                </c:pt>
                <c:pt idx="16">
                  <c:v>1.1850000000000001</c:v>
                </c:pt>
                <c:pt idx="17">
                  <c:v>1.214</c:v>
                </c:pt>
                <c:pt idx="18">
                  <c:v>1.252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5-4F37-B9A4-6A242312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baseline="0">
                    <a:effectLst/>
                  </a:rPr>
                  <a:t>Prozent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Energieintensität - Sbg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Plots!$AK$1255</c:f>
              <c:strCache>
                <c:ptCount val="1"/>
                <c:pt idx="0">
                  <c:v>Rel.Energieverbrauch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Plots!$X$1256:$X$1274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Plots!$AO$1256:$AO$1274</c:f>
              <c:numCache>
                <c:formatCode>0%</c:formatCode>
                <c:ptCount val="19"/>
                <c:pt idx="0">
                  <c:v>1</c:v>
                </c:pt>
                <c:pt idx="1">
                  <c:v>0.9872353202482308</c:v>
                </c:pt>
                <c:pt idx="2">
                  <c:v>1.0577223211004705</c:v>
                </c:pt>
                <c:pt idx="3">
                  <c:v>1.0904442428852634</c:v>
                </c:pt>
                <c:pt idx="4">
                  <c:v>1.082376108622086</c:v>
                </c:pt>
                <c:pt idx="5">
                  <c:v>1.1243067550432029</c:v>
                </c:pt>
                <c:pt idx="6">
                  <c:v>1.0978809029304188</c:v>
                </c:pt>
                <c:pt idx="7">
                  <c:v>1.0370089275973966</c:v>
                </c:pt>
                <c:pt idx="8">
                  <c:v>1.0494199730742448</c:v>
                </c:pt>
                <c:pt idx="9">
                  <c:v>1.0546414314140957</c:v>
                </c:pt>
                <c:pt idx="10">
                  <c:v>1.0711478125400096</c:v>
                </c:pt>
                <c:pt idx="11">
                  <c:v>0.99627226700072047</c:v>
                </c:pt>
                <c:pt idx="12">
                  <c:v>0.95423238728539717</c:v>
                </c:pt>
                <c:pt idx="13">
                  <c:v>1.0072723850521905</c:v>
                </c:pt>
                <c:pt idx="14">
                  <c:v>0.95136956819189589</c:v>
                </c:pt>
                <c:pt idx="15">
                  <c:v>0.96466160839746773</c:v>
                </c:pt>
                <c:pt idx="16">
                  <c:v>0.95163654037717227</c:v>
                </c:pt>
                <c:pt idx="17">
                  <c:v>0.93368127859563255</c:v>
                </c:pt>
                <c:pt idx="18">
                  <c:v>0.88467549162826487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5-4F37-B9A4-6A242312154E}"/>
            </c:ext>
          </c:extLst>
        </c:ser>
        <c:ser>
          <c:idx val="3"/>
          <c:order val="1"/>
          <c:tx>
            <c:strRef>
              <c:f>Plots!$Y$1255</c:f>
              <c:strCache>
                <c:ptCount val="1"/>
                <c:pt idx="0">
                  <c:v>Bruttoninlandsverbrauch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Plots!$X$1256:$X$1274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Plots!$AC$1256:$AC$1274</c:f>
              <c:numCache>
                <c:formatCode>0%</c:formatCode>
                <c:ptCount val="19"/>
                <c:pt idx="0">
                  <c:v>1</c:v>
                </c:pt>
                <c:pt idx="1">
                  <c:v>1.0484439101036211</c:v>
                </c:pt>
                <c:pt idx="2">
                  <c:v>1.0873385460912837</c:v>
                </c:pt>
                <c:pt idx="3">
                  <c:v>1.1460568992724118</c:v>
                </c:pt>
                <c:pt idx="4">
                  <c:v>1.1852018389411842</c:v>
                </c:pt>
                <c:pt idx="5">
                  <c:v>1.2536020318731713</c:v>
                </c:pt>
                <c:pt idx="6">
                  <c:v>1.2570736338553297</c:v>
                </c:pt>
                <c:pt idx="7">
                  <c:v>1.2350776327684994</c:v>
                </c:pt>
                <c:pt idx="8">
                  <c:v>1.2561557077698711</c:v>
                </c:pt>
                <c:pt idx="9">
                  <c:v>1.1991273075178268</c:v>
                </c:pt>
                <c:pt idx="10">
                  <c:v>1.2414603147338712</c:v>
                </c:pt>
                <c:pt idx="11">
                  <c:v>1.190545359065861</c:v>
                </c:pt>
                <c:pt idx="12">
                  <c:v>1.1622550477136138</c:v>
                </c:pt>
                <c:pt idx="13">
                  <c:v>1.2177923135280984</c:v>
                </c:pt>
                <c:pt idx="14">
                  <c:v>1.1587681340577292</c:v>
                </c:pt>
                <c:pt idx="15">
                  <c:v>1.1768871622449106</c:v>
                </c:pt>
                <c:pt idx="16">
                  <c:v>1.1857391293099566</c:v>
                </c:pt>
                <c:pt idx="17">
                  <c:v>1.1951120366024097</c:v>
                </c:pt>
                <c:pt idx="18">
                  <c:v>1.1562708675581421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5-4F37-B9A4-6A242312154E}"/>
            </c:ext>
          </c:extLst>
        </c:ser>
        <c:ser>
          <c:idx val="4"/>
          <c:order val="2"/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Plots!$R$1256:$R$1274</c:f>
              <c:numCache>
                <c:formatCode>0%</c:formatCode>
                <c:ptCount val="19"/>
                <c:pt idx="0">
                  <c:v>1</c:v>
                </c:pt>
                <c:pt idx="1">
                  <c:v>1.0620000000000001</c:v>
                </c:pt>
                <c:pt idx="2">
                  <c:v>1.028</c:v>
                </c:pt>
                <c:pt idx="3">
                  <c:v>1.0509999999999999</c:v>
                </c:pt>
                <c:pt idx="4">
                  <c:v>1.095</c:v>
                </c:pt>
                <c:pt idx="5">
                  <c:v>1.115</c:v>
                </c:pt>
                <c:pt idx="6">
                  <c:v>1.145</c:v>
                </c:pt>
                <c:pt idx="7">
                  <c:v>1.1910000000000001</c:v>
                </c:pt>
                <c:pt idx="8">
                  <c:v>1.1970000000000001</c:v>
                </c:pt>
                <c:pt idx="9">
                  <c:v>1.137</c:v>
                </c:pt>
                <c:pt idx="10">
                  <c:v>1.159</c:v>
                </c:pt>
                <c:pt idx="11">
                  <c:v>1.1950000000000001</c:v>
                </c:pt>
                <c:pt idx="12">
                  <c:v>1.218</c:v>
                </c:pt>
                <c:pt idx="13">
                  <c:v>1.2090000000000001</c:v>
                </c:pt>
                <c:pt idx="14">
                  <c:v>1.218</c:v>
                </c:pt>
                <c:pt idx="15">
                  <c:v>1.22</c:v>
                </c:pt>
                <c:pt idx="16">
                  <c:v>1.246</c:v>
                </c:pt>
                <c:pt idx="17">
                  <c:v>1.28</c:v>
                </c:pt>
                <c:pt idx="18">
                  <c:v>1.3069999999999999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5-4F37-B9A4-6A242312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baseline="0">
                    <a:effectLst/>
                  </a:rPr>
                  <a:t>Prozent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Energieintensität - Stk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Plots!$AK$1255</c:f>
              <c:strCache>
                <c:ptCount val="1"/>
                <c:pt idx="0">
                  <c:v>Rel.Energieverbrauch</c:v>
                </c:pt>
              </c:strCache>
            </c:strRef>
          </c:tx>
          <c:spPr>
            <a:ln w="12700" cap="rnd">
              <a:solidFill>
                <a:srgbClr val="548235"/>
              </a:solidFill>
              <a:round/>
            </a:ln>
            <a:effectLst/>
          </c:spPr>
          <c:marker>
            <c:symbol val="none"/>
          </c:marker>
          <c:cat>
            <c:numRef>
              <c:f>Plots!$X$1256:$X$1274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Plots!$AP$1256:$AP$1274</c:f>
              <c:numCache>
                <c:formatCode>0%</c:formatCode>
                <c:ptCount val="19"/>
                <c:pt idx="0">
                  <c:v>1</c:v>
                </c:pt>
                <c:pt idx="1">
                  <c:v>0.98253326580026112</c:v>
                </c:pt>
                <c:pt idx="2">
                  <c:v>1.0302678058240089</c:v>
                </c:pt>
                <c:pt idx="3">
                  <c:v>1.0570646831265071</c:v>
                </c:pt>
                <c:pt idx="4">
                  <c:v>1.0700540549154736</c:v>
                </c:pt>
                <c:pt idx="5">
                  <c:v>1.0553505405573849</c:v>
                </c:pt>
                <c:pt idx="6">
                  <c:v>1.0276325571194311</c:v>
                </c:pt>
                <c:pt idx="7">
                  <c:v>0.97591266376397501</c:v>
                </c:pt>
                <c:pt idx="8">
                  <c:v>0.94064166254888182</c:v>
                </c:pt>
                <c:pt idx="9">
                  <c:v>0.92178737085020535</c:v>
                </c:pt>
                <c:pt idx="10">
                  <c:v>0.95975823492581425</c:v>
                </c:pt>
                <c:pt idx="11">
                  <c:v>0.92785724903450395</c:v>
                </c:pt>
                <c:pt idx="12">
                  <c:v>0.90701677767432132</c:v>
                </c:pt>
                <c:pt idx="13">
                  <c:v>0.91529752259787267</c:v>
                </c:pt>
                <c:pt idx="14">
                  <c:v>0.86617705976664017</c:v>
                </c:pt>
                <c:pt idx="15">
                  <c:v>0.88829234532203383</c:v>
                </c:pt>
                <c:pt idx="16">
                  <c:v>0.8924420174541311</c:v>
                </c:pt>
                <c:pt idx="17">
                  <c:v>0.90376003557317031</c:v>
                </c:pt>
                <c:pt idx="18">
                  <c:v>0.87309917859341024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5-4F37-B9A4-6A242312154E}"/>
            </c:ext>
          </c:extLst>
        </c:ser>
        <c:ser>
          <c:idx val="3"/>
          <c:order val="1"/>
          <c:tx>
            <c:strRef>
              <c:f>Plots!$Y$1255</c:f>
              <c:strCache>
                <c:ptCount val="1"/>
                <c:pt idx="0">
                  <c:v>Bruttoninlandsverbrauch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Plots!$X$1256:$X$1274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Plots!$AD$1256:$AD$1274</c:f>
              <c:numCache>
                <c:formatCode>0%</c:formatCode>
                <c:ptCount val="19"/>
                <c:pt idx="0">
                  <c:v>1</c:v>
                </c:pt>
                <c:pt idx="1">
                  <c:v>1.0532756609378799</c:v>
                </c:pt>
                <c:pt idx="2">
                  <c:v>1.0549942331637852</c:v>
                </c:pt>
                <c:pt idx="3">
                  <c:v>1.1035755291840734</c:v>
                </c:pt>
                <c:pt idx="4">
                  <c:v>1.1363974063202329</c:v>
                </c:pt>
                <c:pt idx="5">
                  <c:v>1.1587748935320086</c:v>
                </c:pt>
                <c:pt idx="6">
                  <c:v>1.1622524221020767</c:v>
                </c:pt>
                <c:pt idx="7">
                  <c:v>1.1388900786125589</c:v>
                </c:pt>
                <c:pt idx="8">
                  <c:v>1.1297106367212071</c:v>
                </c:pt>
                <c:pt idx="9">
                  <c:v>1.0462286659149831</c:v>
                </c:pt>
                <c:pt idx="10">
                  <c:v>1.1171585854536479</c:v>
                </c:pt>
                <c:pt idx="11">
                  <c:v>1.1152844133394737</c:v>
                </c:pt>
                <c:pt idx="12">
                  <c:v>1.0938622338752315</c:v>
                </c:pt>
                <c:pt idx="13">
                  <c:v>1.1139170850016111</c:v>
                </c:pt>
                <c:pt idx="14">
                  <c:v>1.0627992523336676</c:v>
                </c:pt>
                <c:pt idx="15">
                  <c:v>1.0970410464727118</c:v>
                </c:pt>
                <c:pt idx="16">
                  <c:v>1.1191222898874804</c:v>
                </c:pt>
                <c:pt idx="17">
                  <c:v>1.1586203656048044</c:v>
                </c:pt>
                <c:pt idx="18">
                  <c:v>1.1402675272429939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5-4F37-B9A4-6A242312154E}"/>
            </c:ext>
          </c:extLst>
        </c:ser>
        <c:ser>
          <c:idx val="4"/>
          <c:order val="2"/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Plots!$S$1256:$S$1274</c:f>
              <c:numCache>
                <c:formatCode>0%</c:formatCode>
                <c:ptCount val="19"/>
                <c:pt idx="0">
                  <c:v>1</c:v>
                </c:pt>
                <c:pt idx="1">
                  <c:v>1.0720000000000001</c:v>
                </c:pt>
                <c:pt idx="2">
                  <c:v>1.024</c:v>
                </c:pt>
                <c:pt idx="3">
                  <c:v>1.044</c:v>
                </c:pt>
                <c:pt idx="4">
                  <c:v>1.0620000000000001</c:v>
                </c:pt>
                <c:pt idx="5">
                  <c:v>1.0980000000000001</c:v>
                </c:pt>
                <c:pt idx="6">
                  <c:v>1.131</c:v>
                </c:pt>
                <c:pt idx="7">
                  <c:v>1.167</c:v>
                </c:pt>
                <c:pt idx="8">
                  <c:v>1.2010000000000001</c:v>
                </c:pt>
                <c:pt idx="9">
                  <c:v>1.135</c:v>
                </c:pt>
                <c:pt idx="10">
                  <c:v>1.1640000000000001</c:v>
                </c:pt>
                <c:pt idx="11">
                  <c:v>1.202</c:v>
                </c:pt>
                <c:pt idx="12">
                  <c:v>1.206</c:v>
                </c:pt>
                <c:pt idx="13">
                  <c:v>1.2170000000000001</c:v>
                </c:pt>
                <c:pt idx="14">
                  <c:v>1.2270000000000001</c:v>
                </c:pt>
                <c:pt idx="15">
                  <c:v>1.2350000000000001</c:v>
                </c:pt>
                <c:pt idx="16">
                  <c:v>1.254</c:v>
                </c:pt>
                <c:pt idx="17">
                  <c:v>1.282</c:v>
                </c:pt>
                <c:pt idx="18">
                  <c:v>1.306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5-4F37-B9A4-6A242312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baseline="0">
                    <a:effectLst/>
                  </a:rPr>
                  <a:t>Prozent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Plots!$L$6</c:f>
          <c:strCache>
            <c:ptCount val="1"/>
            <c:pt idx="0">
              <c:v>EEV Gesamt 2018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Plots!$M$7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Plots!$M$26</c:f>
              <c:numCache>
                <c:formatCode>_-* #\ ##0_-;\-* #\ ##0_-;_-* "-"??_-;_-@_-</c:formatCode>
                <c:ptCount val="1"/>
                <c:pt idx="0">
                  <c:v>34.826861532975904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7-435A-B0C8-C4DD68C6E012}"/>
            </c:ext>
          </c:extLst>
        </c:ser>
        <c:ser>
          <c:idx val="2"/>
          <c:order val="1"/>
          <c:tx>
            <c:strRef>
              <c:f>Plots!$N$7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Plots!$L$26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Plots!$N$26</c:f>
              <c:numCache>
                <c:formatCode>_-* #\ ##0_-;\-* #\ ##0_-;_-* "-"??_-;_-@_-</c:formatCode>
                <c:ptCount val="1"/>
                <c:pt idx="0">
                  <c:v>86.636362041329591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7-435A-B0C8-C4DD68C6E012}"/>
            </c:ext>
          </c:extLst>
        </c:ser>
        <c:ser>
          <c:idx val="3"/>
          <c:order val="2"/>
          <c:tx>
            <c:strRef>
              <c:f>Plots!$O$7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Plots!$O$26</c:f>
              <c:numCache>
                <c:formatCode>_-* #\ ##0_-;\-* #\ ##0_-;_-* "-"??_-;_-@_-</c:formatCode>
                <c:ptCount val="1"/>
                <c:pt idx="0">
                  <c:v>253.71139221318202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7-435A-B0C8-C4DD68C6E012}"/>
            </c:ext>
          </c:extLst>
        </c:ser>
        <c:ser>
          <c:idx val="4"/>
          <c:order val="3"/>
          <c:tx>
            <c:strRef>
              <c:f>Plots!$P$7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Plots!$P$26</c:f>
              <c:numCache>
                <c:formatCode>_-* #\ ##0_-;\-* #\ ##0_-;_-* "-"??_-;_-@_-</c:formatCode>
                <c:ptCount val="1"/>
                <c:pt idx="0">
                  <c:v>235.51684933534074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7-435A-B0C8-C4DD68C6E012}"/>
            </c:ext>
          </c:extLst>
        </c:ser>
        <c:ser>
          <c:idx val="5"/>
          <c:order val="4"/>
          <c:tx>
            <c:strRef>
              <c:f>Plots!$Q$7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Plots!$Q$26</c:f>
              <c:numCache>
                <c:formatCode>_-* #\ ##0_-;\-* #\ ##0_-;_-* "-"??_-;_-@_-</c:formatCode>
                <c:ptCount val="1"/>
                <c:pt idx="0">
                  <c:v>65.483092593665305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7-435A-B0C8-C4DD68C6E012}"/>
            </c:ext>
          </c:extLst>
        </c:ser>
        <c:ser>
          <c:idx val="6"/>
          <c:order val="5"/>
          <c:tx>
            <c:strRef>
              <c:f>Plots!$R$7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Plots!$R$26</c:f>
              <c:numCache>
                <c:formatCode>_-* #\ ##0_-;\-* #\ ##0_-;_-* "-"??_-;_-@_-</c:formatCode>
                <c:ptCount val="1"/>
                <c:pt idx="0">
                  <c:v>187.89318387593281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F7-435A-B0C8-C4DD68C6E012}"/>
            </c:ext>
          </c:extLst>
        </c:ser>
        <c:ser>
          <c:idx val="7"/>
          <c:order val="6"/>
          <c:tx>
            <c:strRef>
              <c:f>Plots!$S$7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Plots!$S$26</c:f>
              <c:numCache>
                <c:formatCode>_-* #\ ##0_-;\-* #\ ##0_-;_-* "-"??_-;_-@_-</c:formatCode>
                <c:ptCount val="1"/>
                <c:pt idx="0">
                  <c:v>87.194621916483399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F7-435A-B0C8-C4DD68C6E012}"/>
            </c:ext>
          </c:extLst>
        </c:ser>
        <c:ser>
          <c:idx val="8"/>
          <c:order val="7"/>
          <c:tx>
            <c:strRef>
              <c:f>Plots!$T$7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Plots!$T$26</c:f>
              <c:numCache>
                <c:formatCode>_-* #\ ##0_-;\-* #\ ##0_-;_-* "-"??_-;_-@_-</c:formatCode>
                <c:ptCount val="1"/>
                <c:pt idx="0">
                  <c:v>40.941017308818545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F7-435A-B0C8-C4DD68C6E012}"/>
            </c:ext>
          </c:extLst>
        </c:ser>
        <c:ser>
          <c:idx val="9"/>
          <c:order val="8"/>
          <c:tx>
            <c:strRef>
              <c:f>Plots!$U$7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Plots!$U$26</c:f>
              <c:numCache>
                <c:formatCode>_-* #\ ##0_-;\-* #\ ##0_-;_-* "-"??_-;_-@_-</c:formatCode>
                <c:ptCount val="1"/>
                <c:pt idx="0">
                  <c:v>133.74388928936665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F7-435A-B0C8-C4DD68C6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Plots!$O$6</c:f>
              <c:strCache>
                <c:ptCount val="1"/>
                <c:pt idx="0">
                  <c:v>PJ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Energieintensität - Tir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Plots!$AK$1255</c:f>
              <c:strCache>
                <c:ptCount val="1"/>
                <c:pt idx="0">
                  <c:v>Rel.Energieverbrauch</c:v>
                </c:pt>
              </c:strCache>
            </c:strRef>
          </c:tx>
          <c:spPr>
            <a:ln w="12700" cap="rnd">
              <a:solidFill>
                <a:srgbClr val="1F4C78"/>
              </a:solidFill>
              <a:round/>
            </a:ln>
            <a:effectLst/>
          </c:spPr>
          <c:marker>
            <c:symbol val="none"/>
          </c:marker>
          <c:cat>
            <c:numRef>
              <c:f>Plots!$X$1256:$X$1274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Plots!$AQ$1256:$AQ$1274</c:f>
              <c:numCache>
                <c:formatCode>0%</c:formatCode>
                <c:ptCount val="19"/>
                <c:pt idx="0">
                  <c:v>1</c:v>
                </c:pt>
                <c:pt idx="1">
                  <c:v>0.97212678397591701</c:v>
                </c:pt>
                <c:pt idx="2">
                  <c:v>1.0575790325369965</c:v>
                </c:pt>
                <c:pt idx="3">
                  <c:v>1.1018794146351301</c:v>
                </c:pt>
                <c:pt idx="4">
                  <c:v>1.0757306183797299</c:v>
                </c:pt>
                <c:pt idx="5">
                  <c:v>1.1051836150943906</c:v>
                </c:pt>
                <c:pt idx="6">
                  <c:v>1.067907871314518</c:v>
                </c:pt>
                <c:pt idx="7">
                  <c:v>0.99525100953878054</c:v>
                </c:pt>
                <c:pt idx="8">
                  <c:v>0.99511931164643874</c:v>
                </c:pt>
                <c:pt idx="9">
                  <c:v>0.98811863899016195</c:v>
                </c:pt>
                <c:pt idx="10">
                  <c:v>0.98732246157236181</c:v>
                </c:pt>
                <c:pt idx="11">
                  <c:v>0.95123496211399117</c:v>
                </c:pt>
                <c:pt idx="12">
                  <c:v>0.96541725244007925</c:v>
                </c:pt>
                <c:pt idx="13">
                  <c:v>1.0114187916536808</c:v>
                </c:pt>
                <c:pt idx="14">
                  <c:v>0.97390823454212305</c:v>
                </c:pt>
                <c:pt idx="15">
                  <c:v>0.98250246426784726</c:v>
                </c:pt>
                <c:pt idx="16">
                  <c:v>0.95069085666332798</c:v>
                </c:pt>
                <c:pt idx="17">
                  <c:v>0.97043546619378662</c:v>
                </c:pt>
                <c:pt idx="18">
                  <c:v>0.92647482560716066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5-4F37-B9A4-6A242312154E}"/>
            </c:ext>
          </c:extLst>
        </c:ser>
        <c:ser>
          <c:idx val="3"/>
          <c:order val="1"/>
          <c:tx>
            <c:strRef>
              <c:f>Plots!$Y$1255</c:f>
              <c:strCache>
                <c:ptCount val="1"/>
                <c:pt idx="0">
                  <c:v>Bruttoninlandsverbrauch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Plots!$X$1256:$X$1274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Plots!$AE$1256:$AE$1274</c:f>
              <c:numCache>
                <c:formatCode>0%</c:formatCode>
                <c:ptCount val="19"/>
                <c:pt idx="0">
                  <c:v>1</c:v>
                </c:pt>
                <c:pt idx="1">
                  <c:v>1.0518411802619423</c:v>
                </c:pt>
                <c:pt idx="2">
                  <c:v>1.0861336664154952</c:v>
                </c:pt>
                <c:pt idx="3">
                  <c:v>1.1503621088790759</c:v>
                </c:pt>
                <c:pt idx="4">
                  <c:v>1.171470643415526</c:v>
                </c:pt>
                <c:pt idx="5">
                  <c:v>1.2267538127547737</c:v>
                </c:pt>
                <c:pt idx="6">
                  <c:v>1.2334335913682684</c:v>
                </c:pt>
                <c:pt idx="7">
                  <c:v>1.1982822154846917</c:v>
                </c:pt>
                <c:pt idx="8">
                  <c:v>1.1971285319106657</c:v>
                </c:pt>
                <c:pt idx="9">
                  <c:v>1.1501700957845484</c:v>
                </c:pt>
                <c:pt idx="10">
                  <c:v>1.1877489212715511</c:v>
                </c:pt>
                <c:pt idx="11">
                  <c:v>1.1709702383623231</c:v>
                </c:pt>
                <c:pt idx="12">
                  <c:v>1.2009790620354586</c:v>
                </c:pt>
                <c:pt idx="13">
                  <c:v>1.2460679513173347</c:v>
                </c:pt>
                <c:pt idx="14">
                  <c:v>1.2018027614249798</c:v>
                </c:pt>
                <c:pt idx="15">
                  <c:v>1.2320580901918805</c:v>
                </c:pt>
                <c:pt idx="16">
                  <c:v>1.2225884416690398</c:v>
                </c:pt>
                <c:pt idx="17">
                  <c:v>1.2703000252476666</c:v>
                </c:pt>
                <c:pt idx="18">
                  <c:v>1.2322115180575237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5-4F37-B9A4-6A242312154E}"/>
            </c:ext>
          </c:extLst>
        </c:ser>
        <c:ser>
          <c:idx val="4"/>
          <c:order val="2"/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Plots!$T$1256:$T$1274</c:f>
              <c:numCache>
                <c:formatCode>0%</c:formatCode>
                <c:ptCount val="19"/>
                <c:pt idx="0">
                  <c:v>1</c:v>
                </c:pt>
                <c:pt idx="1">
                  <c:v>1.0820000000000001</c:v>
                </c:pt>
                <c:pt idx="2">
                  <c:v>1.0269999999999999</c:v>
                </c:pt>
                <c:pt idx="3">
                  <c:v>1.044</c:v>
                </c:pt>
                <c:pt idx="4">
                  <c:v>1.089</c:v>
                </c:pt>
                <c:pt idx="5">
                  <c:v>1.1100000000000001</c:v>
                </c:pt>
                <c:pt idx="6">
                  <c:v>1.155</c:v>
                </c:pt>
                <c:pt idx="7">
                  <c:v>1.204</c:v>
                </c:pt>
                <c:pt idx="8">
                  <c:v>1.2029999999999998</c:v>
                </c:pt>
                <c:pt idx="9">
                  <c:v>1.1639999999999999</c:v>
                </c:pt>
                <c:pt idx="10">
                  <c:v>1.2029999999999998</c:v>
                </c:pt>
                <c:pt idx="11">
                  <c:v>1.2309999999999999</c:v>
                </c:pt>
                <c:pt idx="12">
                  <c:v>1.244</c:v>
                </c:pt>
                <c:pt idx="13">
                  <c:v>1.232</c:v>
                </c:pt>
                <c:pt idx="14">
                  <c:v>1.234</c:v>
                </c:pt>
                <c:pt idx="15">
                  <c:v>1.254</c:v>
                </c:pt>
                <c:pt idx="16">
                  <c:v>1.286</c:v>
                </c:pt>
                <c:pt idx="17">
                  <c:v>1.3089999999999999</c:v>
                </c:pt>
                <c:pt idx="18">
                  <c:v>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5-4F37-B9A4-6A242312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baseline="0">
                    <a:effectLst/>
                  </a:rPr>
                  <a:t>Prozent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Energieintensität - Vbg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Plots!$AK$1255</c:f>
              <c:strCache>
                <c:ptCount val="1"/>
                <c:pt idx="0">
                  <c:v>Rel.Energieverbrauch</c:v>
                </c:pt>
              </c:strCache>
            </c:strRef>
          </c:tx>
          <c:spPr>
            <a:ln w="12700" cap="rnd">
              <a:solidFill>
                <a:srgbClr val="7B7B7B"/>
              </a:solidFill>
              <a:round/>
            </a:ln>
            <a:effectLst/>
          </c:spPr>
          <c:marker>
            <c:symbol val="none"/>
          </c:marker>
          <c:cat>
            <c:numRef>
              <c:f>Plots!$X$1256:$X$1274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Plots!$AR$1256:$AR$1274</c:f>
              <c:numCache>
                <c:formatCode>0%</c:formatCode>
                <c:ptCount val="19"/>
                <c:pt idx="0">
                  <c:v>1</c:v>
                </c:pt>
                <c:pt idx="1">
                  <c:v>0.96591243783350889</c:v>
                </c:pt>
                <c:pt idx="2">
                  <c:v>1.0009006309017243</c:v>
                </c:pt>
                <c:pt idx="3">
                  <c:v>1.0321730566458132</c:v>
                </c:pt>
                <c:pt idx="4">
                  <c:v>1.0408111544203669</c:v>
                </c:pt>
                <c:pt idx="5">
                  <c:v>1.0394394969293472</c:v>
                </c:pt>
                <c:pt idx="6">
                  <c:v>1.0048376730582369</c:v>
                </c:pt>
                <c:pt idx="7">
                  <c:v>0.96699924717874031</c:v>
                </c:pt>
                <c:pt idx="8">
                  <c:v>0.98759849036626091</c:v>
                </c:pt>
                <c:pt idx="9">
                  <c:v>1.0128307015804383</c:v>
                </c:pt>
                <c:pt idx="10">
                  <c:v>1.0677978122664109</c:v>
                </c:pt>
                <c:pt idx="11">
                  <c:v>0.97964055915792159</c:v>
                </c:pt>
                <c:pt idx="12">
                  <c:v>0.97910601265920849</c:v>
                </c:pt>
                <c:pt idx="13">
                  <c:v>0.99662128799309435</c:v>
                </c:pt>
                <c:pt idx="14">
                  <c:v>0.93094798398154588</c:v>
                </c:pt>
                <c:pt idx="15">
                  <c:v>0.93423160790137316</c:v>
                </c:pt>
                <c:pt idx="16">
                  <c:v>0.93623028346883563</c:v>
                </c:pt>
                <c:pt idx="17">
                  <c:v>0.94961184675609622</c:v>
                </c:pt>
                <c:pt idx="18">
                  <c:v>0.9283667331193608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5-4F37-B9A4-6A242312154E}"/>
            </c:ext>
          </c:extLst>
        </c:ser>
        <c:ser>
          <c:idx val="3"/>
          <c:order val="1"/>
          <c:tx>
            <c:strRef>
              <c:f>Plots!$Y$1255</c:f>
              <c:strCache>
                <c:ptCount val="1"/>
                <c:pt idx="0">
                  <c:v>Bruttoninlandsverbrauch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Plots!$X$1256:$X$1274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Plots!$AF$1256:$AF$1274</c:f>
              <c:numCache>
                <c:formatCode>0%</c:formatCode>
                <c:ptCount val="19"/>
                <c:pt idx="0">
                  <c:v>1</c:v>
                </c:pt>
                <c:pt idx="1">
                  <c:v>1.0547763821141918</c:v>
                </c:pt>
                <c:pt idx="2">
                  <c:v>1.0649582712794348</c:v>
                </c:pt>
                <c:pt idx="3">
                  <c:v>1.121972112573999</c:v>
                </c:pt>
                <c:pt idx="4">
                  <c:v>1.1511371367889258</c:v>
                </c:pt>
                <c:pt idx="5">
                  <c:v>1.1911976634810317</c:v>
                </c:pt>
                <c:pt idx="6">
                  <c:v>1.1927423179201273</c:v>
                </c:pt>
                <c:pt idx="7">
                  <c:v>1.1729700868278121</c:v>
                </c:pt>
                <c:pt idx="8">
                  <c:v>1.1880809839106119</c:v>
                </c:pt>
                <c:pt idx="9">
                  <c:v>1.1880504129538543</c:v>
                </c:pt>
                <c:pt idx="10">
                  <c:v>1.2632048119111641</c:v>
                </c:pt>
                <c:pt idx="11">
                  <c:v>1.1824261549036115</c:v>
                </c:pt>
                <c:pt idx="12">
                  <c:v>1.2062586075961448</c:v>
                </c:pt>
                <c:pt idx="13">
                  <c:v>1.2308272906714715</c:v>
                </c:pt>
                <c:pt idx="14">
                  <c:v>1.1580992920730431</c:v>
                </c:pt>
                <c:pt idx="15">
                  <c:v>1.1827372156031384</c:v>
                </c:pt>
                <c:pt idx="16">
                  <c:v>1.2021196839739849</c:v>
                </c:pt>
                <c:pt idx="17">
                  <c:v>1.2401930718634617</c:v>
                </c:pt>
                <c:pt idx="18">
                  <c:v>1.2282291879169143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5-4F37-B9A4-6A242312154E}"/>
            </c:ext>
          </c:extLst>
        </c:ser>
        <c:ser>
          <c:idx val="4"/>
          <c:order val="2"/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Plots!$U$1256:$U$1274</c:f>
              <c:numCache>
                <c:formatCode>0%</c:formatCode>
                <c:ptCount val="19"/>
                <c:pt idx="0">
                  <c:v>1</c:v>
                </c:pt>
                <c:pt idx="1">
                  <c:v>1.0920000000000001</c:v>
                </c:pt>
                <c:pt idx="2">
                  <c:v>1.0640000000000001</c:v>
                </c:pt>
                <c:pt idx="3">
                  <c:v>1.087</c:v>
                </c:pt>
                <c:pt idx="4">
                  <c:v>1.1060000000000001</c:v>
                </c:pt>
                <c:pt idx="5">
                  <c:v>1.1459999999999999</c:v>
                </c:pt>
                <c:pt idx="6">
                  <c:v>1.1870000000000001</c:v>
                </c:pt>
                <c:pt idx="7">
                  <c:v>1.2130000000000001</c:v>
                </c:pt>
                <c:pt idx="8">
                  <c:v>1.2030000000000001</c:v>
                </c:pt>
                <c:pt idx="9">
                  <c:v>1.173</c:v>
                </c:pt>
                <c:pt idx="10">
                  <c:v>1.1830000000000001</c:v>
                </c:pt>
                <c:pt idx="11">
                  <c:v>1.2070000000000001</c:v>
                </c:pt>
                <c:pt idx="12">
                  <c:v>1.232</c:v>
                </c:pt>
                <c:pt idx="13">
                  <c:v>1.2349999999999999</c:v>
                </c:pt>
                <c:pt idx="14">
                  <c:v>1.244</c:v>
                </c:pt>
                <c:pt idx="15">
                  <c:v>1.266</c:v>
                </c:pt>
                <c:pt idx="16">
                  <c:v>1.284</c:v>
                </c:pt>
                <c:pt idx="17">
                  <c:v>1.306</c:v>
                </c:pt>
                <c:pt idx="18">
                  <c:v>1.323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5-4F37-B9A4-6A242312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baseline="0">
                    <a:effectLst/>
                  </a:rPr>
                  <a:t>Prozent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Energieintensität - Wie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Plots!$AK$1255</c:f>
              <c:strCache>
                <c:ptCount val="1"/>
                <c:pt idx="0">
                  <c:v>Rel.Energieverbrauch</c:v>
                </c:pt>
              </c:strCache>
            </c:strRef>
          </c:tx>
          <c:spPr>
            <a:ln w="12700" cap="rnd">
              <a:solidFill>
                <a:srgbClr val="90B76B"/>
              </a:solidFill>
              <a:round/>
            </a:ln>
            <a:effectLst/>
          </c:spPr>
          <c:marker>
            <c:symbol val="none"/>
          </c:marker>
          <c:cat>
            <c:numRef>
              <c:f>Plots!$X$1256:$X$1274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Plots!$AS$1256:$AS$1274</c:f>
              <c:numCache>
                <c:formatCode>0%</c:formatCode>
                <c:ptCount val="19"/>
                <c:pt idx="0">
                  <c:v>1</c:v>
                </c:pt>
                <c:pt idx="1">
                  <c:v>0.95256318293411735</c:v>
                </c:pt>
                <c:pt idx="2">
                  <c:v>1.0245836360343312</c:v>
                </c:pt>
                <c:pt idx="3">
                  <c:v>1.0899525091962854</c:v>
                </c:pt>
                <c:pt idx="4">
                  <c:v>1.0467643981444379</c:v>
                </c:pt>
                <c:pt idx="5">
                  <c:v>1.0496758387786507</c:v>
                </c:pt>
                <c:pt idx="6">
                  <c:v>0.97810897209103487</c:v>
                </c:pt>
                <c:pt idx="7">
                  <c:v>0.91025151889160882</c:v>
                </c:pt>
                <c:pt idx="8">
                  <c:v>0.91156881750832208</c:v>
                </c:pt>
                <c:pt idx="9">
                  <c:v>0.9629185403742454</c:v>
                </c:pt>
                <c:pt idx="10">
                  <c:v>0.96424964619888287</c:v>
                </c:pt>
                <c:pt idx="11">
                  <c:v>0.89562497706099831</c:v>
                </c:pt>
                <c:pt idx="12">
                  <c:v>0.86700559188514881</c:v>
                </c:pt>
                <c:pt idx="13">
                  <c:v>0.84783014602937556</c:v>
                </c:pt>
                <c:pt idx="14">
                  <c:v>0.7778372350822309</c:v>
                </c:pt>
                <c:pt idx="15">
                  <c:v>0.80578670794036078</c:v>
                </c:pt>
                <c:pt idx="16">
                  <c:v>0.81272675778110171</c:v>
                </c:pt>
                <c:pt idx="17">
                  <c:v>0.81119646037934401</c:v>
                </c:pt>
                <c:pt idx="18">
                  <c:v>0.77926064944470252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5-4F37-B9A4-6A242312154E}"/>
            </c:ext>
          </c:extLst>
        </c:ser>
        <c:ser>
          <c:idx val="3"/>
          <c:order val="1"/>
          <c:tx>
            <c:strRef>
              <c:f>Plots!$Y$1255</c:f>
              <c:strCache>
                <c:ptCount val="1"/>
                <c:pt idx="0">
                  <c:v>Bruttoninlandsverbrauch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Plots!$X$1256:$X$1274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Plots!$AG$1256:$AG$1274</c:f>
              <c:numCache>
                <c:formatCode>0%</c:formatCode>
                <c:ptCount val="19"/>
                <c:pt idx="0">
                  <c:v>1</c:v>
                </c:pt>
                <c:pt idx="1">
                  <c:v>1.0497246275933974</c:v>
                </c:pt>
                <c:pt idx="2">
                  <c:v>1.0850340705603567</c:v>
                </c:pt>
                <c:pt idx="3">
                  <c:v>1.1575295647664552</c:v>
                </c:pt>
                <c:pt idx="4">
                  <c:v>1.1535343667551707</c:v>
                </c:pt>
                <c:pt idx="5">
                  <c:v>1.1819349944647606</c:v>
                </c:pt>
                <c:pt idx="6">
                  <c:v>1.1365626255697825</c:v>
                </c:pt>
                <c:pt idx="7">
                  <c:v>1.0941223257077137</c:v>
                </c:pt>
                <c:pt idx="8">
                  <c:v>1.1084676820901196</c:v>
                </c:pt>
                <c:pt idx="9">
                  <c:v>1.1237259366167445</c:v>
                </c:pt>
                <c:pt idx="10">
                  <c:v>1.1484213286228693</c:v>
                </c:pt>
                <c:pt idx="11">
                  <c:v>1.1025143467620888</c:v>
                </c:pt>
                <c:pt idx="12">
                  <c:v>1.0716189115700439</c:v>
                </c:pt>
                <c:pt idx="13">
                  <c:v>1.0623311729748075</c:v>
                </c:pt>
                <c:pt idx="14">
                  <c:v>0.99796517261050222</c:v>
                </c:pt>
                <c:pt idx="15">
                  <c:v>1.0531632272780516</c:v>
                </c:pt>
                <c:pt idx="16">
                  <c:v>1.0727993202710542</c:v>
                </c:pt>
                <c:pt idx="17">
                  <c:v>1.0991712038140111</c:v>
                </c:pt>
                <c:pt idx="18">
                  <c:v>1.0730419142853553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5-4F37-B9A4-6A242312154E}"/>
            </c:ext>
          </c:extLst>
        </c:ser>
        <c:ser>
          <c:idx val="4"/>
          <c:order val="2"/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Plots!$V$1256:$V$1274</c:f>
              <c:numCache>
                <c:formatCode>0%</c:formatCode>
                <c:ptCount val="19"/>
                <c:pt idx="0">
                  <c:v>1</c:v>
                </c:pt>
                <c:pt idx="1">
                  <c:v>1.1020000000000001</c:v>
                </c:pt>
                <c:pt idx="2">
                  <c:v>1.0589999999999999</c:v>
                </c:pt>
                <c:pt idx="3">
                  <c:v>1.0620000000000001</c:v>
                </c:pt>
                <c:pt idx="4">
                  <c:v>1.1020000000000001</c:v>
                </c:pt>
                <c:pt idx="5">
                  <c:v>1.1259999999999999</c:v>
                </c:pt>
                <c:pt idx="6">
                  <c:v>1.1619999999999999</c:v>
                </c:pt>
                <c:pt idx="7">
                  <c:v>1.202</c:v>
                </c:pt>
                <c:pt idx="8">
                  <c:v>1.216</c:v>
                </c:pt>
                <c:pt idx="9">
                  <c:v>1.167</c:v>
                </c:pt>
                <c:pt idx="10">
                  <c:v>1.1909999999999998</c:v>
                </c:pt>
                <c:pt idx="11">
                  <c:v>1.2309999999999999</c:v>
                </c:pt>
                <c:pt idx="12">
                  <c:v>1.236</c:v>
                </c:pt>
                <c:pt idx="13">
                  <c:v>1.2529999999999999</c:v>
                </c:pt>
                <c:pt idx="14">
                  <c:v>1.2829999999999999</c:v>
                </c:pt>
                <c:pt idx="15">
                  <c:v>1.3069999999999999</c:v>
                </c:pt>
                <c:pt idx="16">
                  <c:v>1.3199999999999998</c:v>
                </c:pt>
                <c:pt idx="17">
                  <c:v>1.355</c:v>
                </c:pt>
                <c:pt idx="18">
                  <c:v>1.377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5-4F37-B9A4-6A242312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baseline="0">
                    <a:effectLst/>
                  </a:rPr>
                  <a:t>Prozent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Heizintensität private Haushalte - Bgd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Plots!$BA$1320</c:f>
              <c:strCache>
                <c:ptCount val="1"/>
                <c:pt idx="0">
                  <c:v>EEV-RW/NF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Plots!$BA$1321:$BA$1338</c:f>
              <c:numCache>
                <c:formatCode>0%</c:formatCode>
                <c:ptCount val="18"/>
                <c:pt idx="0">
                  <c:v>1</c:v>
                </c:pt>
                <c:pt idx="1">
                  <c:v>1.0220750471134392</c:v>
                </c:pt>
                <c:pt idx="2">
                  <c:v>0.92794074201610244</c:v>
                </c:pt>
                <c:pt idx="3">
                  <c:v>0.89184872012479566</c:v>
                </c:pt>
                <c:pt idx="4">
                  <c:v>0.86080652572983141</c:v>
                </c:pt>
                <c:pt idx="5">
                  <c:v>0.8423595994211911</c:v>
                </c:pt>
                <c:pt idx="6">
                  <c:v>0.86140038743406933</c:v>
                </c:pt>
                <c:pt idx="7">
                  <c:v>0.82258511539901857</c:v>
                </c:pt>
                <c:pt idx="8">
                  <c:v>0.79667237568244031</c:v>
                </c:pt>
                <c:pt idx="9">
                  <c:v>0.79426978095564915</c:v>
                </c:pt>
                <c:pt idx="10">
                  <c:v>0.89583492387615604</c:v>
                </c:pt>
                <c:pt idx="11">
                  <c:v>0.88204567065695005</c:v>
                </c:pt>
                <c:pt idx="12">
                  <c:v>0.8390324776098389</c:v>
                </c:pt>
                <c:pt idx="13">
                  <c:v>0.81280033429264675</c:v>
                </c:pt>
                <c:pt idx="14">
                  <c:v>0.69489639967192074</c:v>
                </c:pt>
                <c:pt idx="15">
                  <c:v>0.83823847004689978</c:v>
                </c:pt>
                <c:pt idx="16">
                  <c:v>0.87220663759512751</c:v>
                </c:pt>
                <c:pt idx="17">
                  <c:v>0.86229121081866089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5-4F37-B9A4-6A242312154E}"/>
            </c:ext>
          </c:extLst>
        </c:ser>
        <c:ser>
          <c:idx val="3"/>
          <c:order val="1"/>
          <c:tx>
            <c:strRef>
              <c:f>Plots!$AP$1320</c:f>
              <c:strCache>
                <c:ptCount val="1"/>
                <c:pt idx="0">
                  <c:v>Raumwärmeverbrauch (EEV-RW)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Plots!$AP$1321:$AP$1338</c:f>
              <c:numCache>
                <c:formatCode>0%</c:formatCode>
                <c:ptCount val="18"/>
                <c:pt idx="0">
                  <c:v>1</c:v>
                </c:pt>
                <c:pt idx="1">
                  <c:v>1.0333811870151366</c:v>
                </c:pt>
                <c:pt idx="2">
                  <c:v>0.9484704044500869</c:v>
                </c:pt>
                <c:pt idx="3">
                  <c:v>0.92144546968645924</c:v>
                </c:pt>
                <c:pt idx="4">
                  <c:v>0.89889531005416035</c:v>
                </c:pt>
                <c:pt idx="5">
                  <c:v>0.88895028522988528</c:v>
                </c:pt>
                <c:pt idx="6">
                  <c:v>0.9185729795204014</c:v>
                </c:pt>
                <c:pt idx="7">
                  <c:v>0.88628086548522578</c:v>
                </c:pt>
                <c:pt idx="8">
                  <c:v>0.86717435583132874</c:v>
                </c:pt>
                <c:pt idx="9">
                  <c:v>0.87334531224548151</c:v>
                </c:pt>
                <c:pt idx="10">
                  <c:v>0.99493170749077509</c:v>
                </c:pt>
                <c:pt idx="11">
                  <c:v>0.98937423677671166</c:v>
                </c:pt>
                <c:pt idx="12">
                  <c:v>0.95040847021291486</c:v>
                </c:pt>
                <c:pt idx="13">
                  <c:v>0.9278871072898357</c:v>
                </c:pt>
                <c:pt idx="14">
                  <c:v>0.80097571732095274</c:v>
                </c:pt>
                <c:pt idx="15">
                  <c:v>0.97547220186873729</c:v>
                </c:pt>
                <c:pt idx="16">
                  <c:v>1.0246498331040104</c:v>
                </c:pt>
                <c:pt idx="17">
                  <c:v>1.0225400199088546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5-4F37-B9A4-6A242312154E}"/>
            </c:ext>
          </c:extLst>
        </c:ser>
        <c:ser>
          <c:idx val="4"/>
          <c:order val="2"/>
          <c:tx>
            <c:strRef>
              <c:f>Plots!$AA$1320</c:f>
              <c:strCache>
                <c:ptCount val="1"/>
                <c:pt idx="0">
                  <c:v>Heizgradtage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Plots!$AA$1321:$AA$1338</c:f>
              <c:numCache>
                <c:formatCode>0%</c:formatCode>
                <c:ptCount val="18"/>
                <c:pt idx="0">
                  <c:v>0.88652904529222343</c:v>
                </c:pt>
                <c:pt idx="1">
                  <c:v>0.98719584127788418</c:v>
                </c:pt>
                <c:pt idx="2">
                  <c:v>0.95627855723237853</c:v>
                </c:pt>
                <c:pt idx="3">
                  <c:v>1.0379696773638625</c:v>
                </c:pt>
                <c:pt idx="4">
                  <c:v>0.99554644206625353</c:v>
                </c:pt>
                <c:pt idx="5">
                  <c:v>1.0571002447315525</c:v>
                </c:pt>
                <c:pt idx="6">
                  <c:v>0.99361477587738278</c:v>
                </c:pt>
                <c:pt idx="7">
                  <c:v>0.90673625931182467</c:v>
                </c:pt>
                <c:pt idx="8">
                  <c:v>0.9384796426833103</c:v>
                </c:pt>
                <c:pt idx="9">
                  <c:v>0.94041461566966977</c:v>
                </c:pt>
                <c:pt idx="10">
                  <c:v>1.0659833503130662</c:v>
                </c:pt>
                <c:pt idx="11">
                  <c:v>0.93384275823732887</c:v>
                </c:pt>
                <c:pt idx="12">
                  <c:v>0.97630948647942883</c:v>
                </c:pt>
                <c:pt idx="13">
                  <c:v>0.98946389890400099</c:v>
                </c:pt>
                <c:pt idx="14">
                  <c:v>0.79987143218736778</c:v>
                </c:pt>
                <c:pt idx="15">
                  <c:v>0.89237078048806073</c:v>
                </c:pt>
                <c:pt idx="16">
                  <c:v>0.93345616501878792</c:v>
                </c:pt>
                <c:pt idx="17">
                  <c:v>0.93857815855530968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5-4F37-B9A4-6A242312154E}"/>
            </c:ext>
          </c:extLst>
        </c:ser>
        <c:ser>
          <c:idx val="0"/>
          <c:order val="3"/>
          <c:tx>
            <c:strRef>
              <c:f>Plots!$N$1320</c:f>
              <c:strCache>
                <c:ptCount val="1"/>
                <c:pt idx="0">
                  <c:v>Nutzfläche(NF)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Plots!$N$1321:$N$1338</c:f>
              <c:numCache>
                <c:formatCode>0%</c:formatCode>
                <c:ptCount val="18"/>
                <c:pt idx="0">
                  <c:v>1</c:v>
                </c:pt>
                <c:pt idx="1">
                  <c:v>1.0110619469026549</c:v>
                </c:pt>
                <c:pt idx="2">
                  <c:v>1.0221238938053097</c:v>
                </c:pt>
                <c:pt idx="3">
                  <c:v>1.0331858407079646</c:v>
                </c:pt>
                <c:pt idx="4">
                  <c:v>1.0442477876106195</c:v>
                </c:pt>
                <c:pt idx="5">
                  <c:v>1.0553097345132743</c:v>
                </c:pt>
                <c:pt idx="6">
                  <c:v>1.0663716814159292</c:v>
                </c:pt>
                <c:pt idx="7">
                  <c:v>1.0774336283185841</c:v>
                </c:pt>
                <c:pt idx="8">
                  <c:v>1.0884955752212389</c:v>
                </c:pt>
                <c:pt idx="9">
                  <c:v>1.0995575221238938</c:v>
                </c:pt>
                <c:pt idx="10">
                  <c:v>1.1106194690265487</c:v>
                </c:pt>
                <c:pt idx="11">
                  <c:v>1.1216814159292035</c:v>
                </c:pt>
                <c:pt idx="12">
                  <c:v>1.1327433628318584</c:v>
                </c:pt>
                <c:pt idx="13">
                  <c:v>1.1415929203539823</c:v>
                </c:pt>
                <c:pt idx="14">
                  <c:v>1.152654867256637</c:v>
                </c:pt>
                <c:pt idx="15">
                  <c:v>1.163716814159292</c:v>
                </c:pt>
                <c:pt idx="16">
                  <c:v>1.1747787610619469</c:v>
                </c:pt>
                <c:pt idx="17">
                  <c:v>1.1858407079646018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75F-4F7E-A1B2-839495D9C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Heizintensität private Haushalte - Ktn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Plots!$BA$1320</c:f>
              <c:strCache>
                <c:ptCount val="1"/>
                <c:pt idx="0">
                  <c:v>EEV-RW/NF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Plots!$BB$1321:$BB$1338</c:f>
              <c:numCache>
                <c:formatCode>0%</c:formatCode>
                <c:ptCount val="18"/>
                <c:pt idx="0">
                  <c:v>1</c:v>
                </c:pt>
                <c:pt idx="1">
                  <c:v>1.0039786522953666</c:v>
                </c:pt>
                <c:pt idx="2">
                  <c:v>0.95193684923328747</c:v>
                </c:pt>
                <c:pt idx="3">
                  <c:v>0.94847310074729785</c:v>
                </c:pt>
                <c:pt idx="4">
                  <c:v>0.93512934986375629</c:v>
                </c:pt>
                <c:pt idx="5">
                  <c:v>0.90311432642003076</c:v>
                </c:pt>
                <c:pt idx="6">
                  <c:v>0.87732854359721324</c:v>
                </c:pt>
                <c:pt idx="7">
                  <c:v>0.78453521955122973</c:v>
                </c:pt>
                <c:pt idx="8">
                  <c:v>0.83161128443368215</c:v>
                </c:pt>
                <c:pt idx="9">
                  <c:v>0.85287998999367887</c:v>
                </c:pt>
                <c:pt idx="10">
                  <c:v>0.91941000676610318</c:v>
                </c:pt>
                <c:pt idx="11">
                  <c:v>0.82949401944014833</c:v>
                </c:pt>
                <c:pt idx="12">
                  <c:v>0.8176390485477909</c:v>
                </c:pt>
                <c:pt idx="13">
                  <c:v>0.89030230172660496</c:v>
                </c:pt>
                <c:pt idx="14">
                  <c:v>0.77044384691376722</c:v>
                </c:pt>
                <c:pt idx="15">
                  <c:v>0.79677309894071213</c:v>
                </c:pt>
                <c:pt idx="16">
                  <c:v>0.7561652970249847</c:v>
                </c:pt>
                <c:pt idx="17">
                  <c:v>0.82816181180454429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5-4F37-B9A4-6A242312154E}"/>
            </c:ext>
          </c:extLst>
        </c:ser>
        <c:ser>
          <c:idx val="3"/>
          <c:order val="1"/>
          <c:tx>
            <c:strRef>
              <c:f>Plots!$AP$1320</c:f>
              <c:strCache>
                <c:ptCount val="1"/>
                <c:pt idx="0">
                  <c:v>Raumwärmeverbrauch (EEV-RW)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Plots!$AQ$1321:$AQ$1338</c:f>
              <c:numCache>
                <c:formatCode>0%</c:formatCode>
                <c:ptCount val="18"/>
                <c:pt idx="0">
                  <c:v>1</c:v>
                </c:pt>
                <c:pt idx="1">
                  <c:v>1.0161628592406988</c:v>
                </c:pt>
                <c:pt idx="2">
                  <c:v>0.9727315862311019</c:v>
                </c:pt>
                <c:pt idx="3">
                  <c:v>0.98070276921929334</c:v>
                </c:pt>
                <c:pt idx="4">
                  <c:v>0.97598451563450295</c:v>
                </c:pt>
                <c:pt idx="5">
                  <c:v>0.95353090289493525</c:v>
                </c:pt>
                <c:pt idx="6">
                  <c:v>0.93482337533780724</c:v>
                </c:pt>
                <c:pt idx="7">
                  <c:v>0.84546999388530586</c:v>
                </c:pt>
                <c:pt idx="8">
                  <c:v>0.90427634812206215</c:v>
                </c:pt>
                <c:pt idx="9">
                  <c:v>0.93775396958042834</c:v>
                </c:pt>
                <c:pt idx="10">
                  <c:v>1.0198310026507504</c:v>
                </c:pt>
                <c:pt idx="11">
                  <c:v>0.93016076937220515</c:v>
                </c:pt>
                <c:pt idx="12">
                  <c:v>0.92480533160987999</c:v>
                </c:pt>
                <c:pt idx="13">
                  <c:v>1.0177970488185217</c:v>
                </c:pt>
                <c:pt idx="14">
                  <c:v>0.88825443515543534</c:v>
                </c:pt>
                <c:pt idx="15">
                  <c:v>0.92827933857170342</c:v>
                </c:pt>
                <c:pt idx="16">
                  <c:v>0.88831068873808872</c:v>
                </c:pt>
                <c:pt idx="17">
                  <c:v>0.98293962614665553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5-4F37-B9A4-6A242312154E}"/>
            </c:ext>
          </c:extLst>
        </c:ser>
        <c:ser>
          <c:idx val="4"/>
          <c:order val="2"/>
          <c:tx>
            <c:strRef>
              <c:f>Plots!$AA$1320</c:f>
              <c:strCache>
                <c:ptCount val="1"/>
                <c:pt idx="0">
                  <c:v>Heizgradtage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Plots!$AA$1321:$AA$1338</c:f>
              <c:numCache>
                <c:formatCode>0%</c:formatCode>
                <c:ptCount val="18"/>
                <c:pt idx="0">
                  <c:v>0.88652904529222343</c:v>
                </c:pt>
                <c:pt idx="1">
                  <c:v>0.98719584127788418</c:v>
                </c:pt>
                <c:pt idx="2">
                  <c:v>0.95627855723237853</c:v>
                </c:pt>
                <c:pt idx="3">
                  <c:v>1.0379696773638625</c:v>
                </c:pt>
                <c:pt idx="4">
                  <c:v>0.99554644206625353</c:v>
                </c:pt>
                <c:pt idx="5">
                  <c:v>1.0571002447315525</c:v>
                </c:pt>
                <c:pt idx="6">
                  <c:v>0.99361477587738278</c:v>
                </c:pt>
                <c:pt idx="7">
                  <c:v>0.90673625931182467</c:v>
                </c:pt>
                <c:pt idx="8">
                  <c:v>0.9384796426833103</c:v>
                </c:pt>
                <c:pt idx="9">
                  <c:v>0.94041461566966977</c:v>
                </c:pt>
                <c:pt idx="10">
                  <c:v>1.0659833503130662</c:v>
                </c:pt>
                <c:pt idx="11">
                  <c:v>0.93384275823732887</c:v>
                </c:pt>
                <c:pt idx="12">
                  <c:v>0.97630948647942883</c:v>
                </c:pt>
                <c:pt idx="13">
                  <c:v>0.98946389890400099</c:v>
                </c:pt>
                <c:pt idx="14">
                  <c:v>0.79987143218736778</c:v>
                </c:pt>
                <c:pt idx="15">
                  <c:v>0.89237078048806073</c:v>
                </c:pt>
                <c:pt idx="16">
                  <c:v>0.93345616501878792</c:v>
                </c:pt>
                <c:pt idx="17">
                  <c:v>0.93857815855530968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5-4F37-B9A4-6A242312154E}"/>
            </c:ext>
          </c:extLst>
        </c:ser>
        <c:ser>
          <c:idx val="0"/>
          <c:order val="3"/>
          <c:tx>
            <c:strRef>
              <c:f>Plots!$N$1320</c:f>
              <c:strCache>
                <c:ptCount val="1"/>
                <c:pt idx="0">
                  <c:v>Nutzfläche(NF)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Plots!$O$1321:$O$1338</c:f>
              <c:numCache>
                <c:formatCode>0%</c:formatCode>
                <c:ptCount val="18"/>
                <c:pt idx="0">
                  <c:v>1</c:v>
                </c:pt>
                <c:pt idx="1">
                  <c:v>1.0121359223300972</c:v>
                </c:pt>
                <c:pt idx="2">
                  <c:v>1.0218446601941746</c:v>
                </c:pt>
                <c:pt idx="3">
                  <c:v>1.0339805825242718</c:v>
                </c:pt>
                <c:pt idx="4">
                  <c:v>1.0436893203883495</c:v>
                </c:pt>
                <c:pt idx="5">
                  <c:v>1.0558252427184465</c:v>
                </c:pt>
                <c:pt idx="6">
                  <c:v>1.0655339805825241</c:v>
                </c:pt>
                <c:pt idx="7">
                  <c:v>1.0776699029126213</c:v>
                </c:pt>
                <c:pt idx="8">
                  <c:v>1.087378640776699</c:v>
                </c:pt>
                <c:pt idx="9">
                  <c:v>1.099514563106796</c:v>
                </c:pt>
                <c:pt idx="10">
                  <c:v>1.1092233009708738</c:v>
                </c:pt>
                <c:pt idx="11">
                  <c:v>1.1213592233009708</c:v>
                </c:pt>
                <c:pt idx="12">
                  <c:v>1.1310679611650485</c:v>
                </c:pt>
                <c:pt idx="13">
                  <c:v>1.1432038834951457</c:v>
                </c:pt>
                <c:pt idx="14">
                  <c:v>1.1529126213592231</c:v>
                </c:pt>
                <c:pt idx="15">
                  <c:v>1.1650485436893203</c:v>
                </c:pt>
                <c:pt idx="16">
                  <c:v>1.174757281553398</c:v>
                </c:pt>
                <c:pt idx="17">
                  <c:v>1.186893203883495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75F-4F7E-A1B2-839495D9C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baseline="0">
                    <a:effectLst/>
                  </a:rPr>
                  <a:t>Prozent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Heizintensität private Haushalte - Ooe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Plots!$BA$1320</c:f>
              <c:strCache>
                <c:ptCount val="1"/>
                <c:pt idx="0">
                  <c:v>EEV-RW/NF</c:v>
                </c:pt>
              </c:strCache>
            </c:strRef>
          </c:tx>
          <c:spPr>
            <a:ln w="12700" cap="rnd">
              <a:solidFill>
                <a:srgbClr val="BF8F00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Plots!$BD$1321:$BD$1338</c:f>
              <c:numCache>
                <c:formatCode>0%</c:formatCode>
                <c:ptCount val="18"/>
                <c:pt idx="0">
                  <c:v>1</c:v>
                </c:pt>
                <c:pt idx="1">
                  <c:v>1.0518248854012064</c:v>
                </c:pt>
                <c:pt idx="2">
                  <c:v>0.99545364916931434</c:v>
                </c:pt>
                <c:pt idx="3">
                  <c:v>0.99366801958090156</c:v>
                </c:pt>
                <c:pt idx="4">
                  <c:v>0.95624813943992881</c:v>
                </c:pt>
                <c:pt idx="5">
                  <c:v>1.0083181350753971</c:v>
                </c:pt>
                <c:pt idx="6">
                  <c:v>0.96125635707047674</c:v>
                </c:pt>
                <c:pt idx="7">
                  <c:v>0.9217072048610202</c:v>
                </c:pt>
                <c:pt idx="8">
                  <c:v>0.95750126940130353</c:v>
                </c:pt>
                <c:pt idx="9">
                  <c:v>0.90622431764970857</c:v>
                </c:pt>
                <c:pt idx="10">
                  <c:v>1.0077342970109362</c:v>
                </c:pt>
                <c:pt idx="11">
                  <c:v>0.91627074996761548</c:v>
                </c:pt>
                <c:pt idx="12">
                  <c:v>0.95305608451057822</c:v>
                </c:pt>
                <c:pt idx="13">
                  <c:v>0.97413753204182307</c:v>
                </c:pt>
                <c:pt idx="14">
                  <c:v>0.81825087488832315</c:v>
                </c:pt>
                <c:pt idx="15">
                  <c:v>0.86001010244307585</c:v>
                </c:pt>
                <c:pt idx="16">
                  <c:v>0.94256171832015545</c:v>
                </c:pt>
                <c:pt idx="17">
                  <c:v>0.96480186118873024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5-4F37-B9A4-6A242312154E}"/>
            </c:ext>
          </c:extLst>
        </c:ser>
        <c:ser>
          <c:idx val="3"/>
          <c:order val="1"/>
          <c:tx>
            <c:strRef>
              <c:f>Plots!$AP$1320</c:f>
              <c:strCache>
                <c:ptCount val="1"/>
                <c:pt idx="0">
                  <c:v>Raumwärmeverbrauch (EEV-RW)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Plots!$AS$1321:$AS$1338</c:f>
              <c:numCache>
                <c:formatCode>0%</c:formatCode>
                <c:ptCount val="18"/>
                <c:pt idx="0">
                  <c:v>1</c:v>
                </c:pt>
                <c:pt idx="1">
                  <c:v>1.0623431342552185</c:v>
                </c:pt>
                <c:pt idx="2">
                  <c:v>1.0153627221527006</c:v>
                </c:pt>
                <c:pt idx="3">
                  <c:v>1.0259622302172808</c:v>
                </c:pt>
                <c:pt idx="4">
                  <c:v>0.99688868536612574</c:v>
                </c:pt>
                <c:pt idx="5">
                  <c:v>1.0637756325045442</c:v>
                </c:pt>
                <c:pt idx="6">
                  <c:v>1.0237380202800577</c:v>
                </c:pt>
                <c:pt idx="7">
                  <c:v>0.99313951323774941</c:v>
                </c:pt>
                <c:pt idx="8">
                  <c:v>1.0412826304739176</c:v>
                </c:pt>
                <c:pt idx="9">
                  <c:v>0.99458118862055511</c:v>
                </c:pt>
                <c:pt idx="10">
                  <c:v>1.1185850696821391</c:v>
                </c:pt>
                <c:pt idx="11">
                  <c:v>1.0262232399637292</c:v>
                </c:pt>
                <c:pt idx="12">
                  <c:v>1.0793360157082297</c:v>
                </c:pt>
                <c:pt idx="13">
                  <c:v>1.112952130357783</c:v>
                </c:pt>
                <c:pt idx="14">
                  <c:v>0.94507976049601328</c:v>
                </c:pt>
                <c:pt idx="15">
                  <c:v>1.0019117693461834</c:v>
                </c:pt>
                <c:pt idx="16">
                  <c:v>1.109866423321983</c:v>
                </c:pt>
                <c:pt idx="17">
                  <c:v>1.1457022101616172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5-4F37-B9A4-6A242312154E}"/>
            </c:ext>
          </c:extLst>
        </c:ser>
        <c:ser>
          <c:idx val="4"/>
          <c:order val="2"/>
          <c:tx>
            <c:strRef>
              <c:f>Plots!$AA$1320</c:f>
              <c:strCache>
                <c:ptCount val="1"/>
                <c:pt idx="0">
                  <c:v>Heizgradtage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Plots!$AA$1321:$AA$1338</c:f>
              <c:numCache>
                <c:formatCode>0%</c:formatCode>
                <c:ptCount val="18"/>
                <c:pt idx="0">
                  <c:v>0.88652904529222343</c:v>
                </c:pt>
                <c:pt idx="1">
                  <c:v>0.98719584127788418</c:v>
                </c:pt>
                <c:pt idx="2">
                  <c:v>0.95627855723237853</c:v>
                </c:pt>
                <c:pt idx="3">
                  <c:v>1.0379696773638625</c:v>
                </c:pt>
                <c:pt idx="4">
                  <c:v>0.99554644206625353</c:v>
                </c:pt>
                <c:pt idx="5">
                  <c:v>1.0571002447315525</c:v>
                </c:pt>
                <c:pt idx="6">
                  <c:v>0.99361477587738278</c:v>
                </c:pt>
                <c:pt idx="7">
                  <c:v>0.90673625931182467</c:v>
                </c:pt>
                <c:pt idx="8">
                  <c:v>0.9384796426833103</c:v>
                </c:pt>
                <c:pt idx="9">
                  <c:v>0.94041461566966977</c:v>
                </c:pt>
                <c:pt idx="10">
                  <c:v>1.0659833503130662</c:v>
                </c:pt>
                <c:pt idx="11">
                  <c:v>0.93384275823732887</c:v>
                </c:pt>
                <c:pt idx="12">
                  <c:v>0.97630948647942883</c:v>
                </c:pt>
                <c:pt idx="13">
                  <c:v>0.98946389890400099</c:v>
                </c:pt>
                <c:pt idx="14">
                  <c:v>0.79987143218736778</c:v>
                </c:pt>
                <c:pt idx="15">
                  <c:v>0.89237078048806073</c:v>
                </c:pt>
                <c:pt idx="16">
                  <c:v>0.93345616501878792</c:v>
                </c:pt>
                <c:pt idx="17">
                  <c:v>0.93857815855530968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5-4F37-B9A4-6A242312154E}"/>
            </c:ext>
          </c:extLst>
        </c:ser>
        <c:ser>
          <c:idx val="0"/>
          <c:order val="3"/>
          <c:tx>
            <c:strRef>
              <c:f>Plots!$N$1320</c:f>
              <c:strCache>
                <c:ptCount val="1"/>
                <c:pt idx="0">
                  <c:v>Nutzfläche(NF)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Plots!$Q$1321:$Q$1338</c:f>
              <c:numCache>
                <c:formatCode>0%</c:formatCode>
                <c:ptCount val="18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1.0325</c:v>
                </c:pt>
                <c:pt idx="4">
                  <c:v>1.0425</c:v>
                </c:pt>
                <c:pt idx="5">
                  <c:v>1.0550000000000002</c:v>
                </c:pt>
                <c:pt idx="6">
                  <c:v>1.0649999999999999</c:v>
                </c:pt>
                <c:pt idx="7">
                  <c:v>1.0775000000000001</c:v>
                </c:pt>
                <c:pt idx="8">
                  <c:v>1.0874999999999999</c:v>
                </c:pt>
                <c:pt idx="9">
                  <c:v>1.0974999999999999</c:v>
                </c:pt>
                <c:pt idx="10">
                  <c:v>1.1099999999999999</c:v>
                </c:pt>
                <c:pt idx="11">
                  <c:v>1.1199999999999999</c:v>
                </c:pt>
                <c:pt idx="12">
                  <c:v>1.1324999999999998</c:v>
                </c:pt>
                <c:pt idx="13">
                  <c:v>1.1425000000000001</c:v>
                </c:pt>
                <c:pt idx="14">
                  <c:v>1.155</c:v>
                </c:pt>
                <c:pt idx="15">
                  <c:v>1.165</c:v>
                </c:pt>
                <c:pt idx="16">
                  <c:v>1.1775</c:v>
                </c:pt>
                <c:pt idx="17">
                  <c:v>1.1875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75F-4F7E-A1B2-839495D9C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baseline="0">
                    <a:effectLst/>
                  </a:rPr>
                  <a:t>Prozent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Heizintensität private Haushalte - Sbg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Plots!$BA$1320</c:f>
              <c:strCache>
                <c:ptCount val="1"/>
                <c:pt idx="0">
                  <c:v>EEV-RW/NF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Plots!$BE$1321:$BE$1338</c:f>
              <c:numCache>
                <c:formatCode>0%</c:formatCode>
                <c:ptCount val="18"/>
                <c:pt idx="0">
                  <c:v>1</c:v>
                </c:pt>
                <c:pt idx="1">
                  <c:v>1.0353360318378835</c:v>
                </c:pt>
                <c:pt idx="2">
                  <c:v>0.98957597357101401</c:v>
                </c:pt>
                <c:pt idx="3">
                  <c:v>0.98951711683606858</c:v>
                </c:pt>
                <c:pt idx="4">
                  <c:v>0.96929088262034835</c:v>
                </c:pt>
                <c:pt idx="5">
                  <c:v>0.99707048957432565</c:v>
                </c:pt>
                <c:pt idx="6">
                  <c:v>0.94050173840679685</c:v>
                </c:pt>
                <c:pt idx="7">
                  <c:v>0.88715224611821131</c:v>
                </c:pt>
                <c:pt idx="8">
                  <c:v>0.93288787913814064</c:v>
                </c:pt>
                <c:pt idx="9">
                  <c:v>0.93545337650569294</c:v>
                </c:pt>
                <c:pt idx="10">
                  <c:v>1.0404750346654503</c:v>
                </c:pt>
                <c:pt idx="11">
                  <c:v>0.92232335724952264</c:v>
                </c:pt>
                <c:pt idx="12">
                  <c:v>1.0033899590255209</c:v>
                </c:pt>
                <c:pt idx="13">
                  <c:v>1.0488527887608188</c:v>
                </c:pt>
                <c:pt idx="14">
                  <c:v>0.88751117421681136</c:v>
                </c:pt>
                <c:pt idx="15">
                  <c:v>0.99023758388887217</c:v>
                </c:pt>
                <c:pt idx="16">
                  <c:v>1.0157567016663691</c:v>
                </c:pt>
                <c:pt idx="17">
                  <c:v>1.0096958099798763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5-4F37-B9A4-6A242312154E}"/>
            </c:ext>
          </c:extLst>
        </c:ser>
        <c:ser>
          <c:idx val="3"/>
          <c:order val="1"/>
          <c:tx>
            <c:strRef>
              <c:f>Plots!$AP$1320</c:f>
              <c:strCache>
                <c:ptCount val="1"/>
                <c:pt idx="0">
                  <c:v>Raumwärmeverbrauch (EEV-RW)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Plots!$AT$1321:$AT$1338</c:f>
              <c:numCache>
                <c:formatCode>0%</c:formatCode>
                <c:ptCount val="18"/>
                <c:pt idx="0">
                  <c:v>1</c:v>
                </c:pt>
                <c:pt idx="1">
                  <c:v>1.0435747801018453</c:v>
                </c:pt>
                <c:pt idx="2">
                  <c:v>1.0027003233531229</c:v>
                </c:pt>
                <c:pt idx="3">
                  <c:v>1.0105148275381601</c:v>
                </c:pt>
                <c:pt idx="4">
                  <c:v>0.99757257946072964</c:v>
                </c:pt>
                <c:pt idx="5">
                  <c:v>1.0340969799033457</c:v>
                </c:pt>
                <c:pt idx="6">
                  <c:v>0.98291163112010049</c:v>
                </c:pt>
                <c:pt idx="7">
                  <c:v>0.93186283677138371</c:v>
                </c:pt>
                <c:pt idx="8">
                  <c:v>0.98732695961835037</c:v>
                </c:pt>
                <c:pt idx="9">
                  <c:v>0.99748609378060626</c:v>
                </c:pt>
                <c:pt idx="10">
                  <c:v>1.1177516950650064</c:v>
                </c:pt>
                <c:pt idx="11">
                  <c:v>0.99816426991460261</c:v>
                </c:pt>
                <c:pt idx="12">
                  <c:v>1.0938813611657534</c:v>
                </c:pt>
                <c:pt idx="13">
                  <c:v>1.1490084927273692</c:v>
                </c:pt>
                <c:pt idx="14">
                  <c:v>0.97932267499786085</c:v>
                </c:pt>
                <c:pt idx="15">
                  <c:v>1.1005558293088524</c:v>
                </c:pt>
                <c:pt idx="16">
                  <c:v>1.1370008703002858</c:v>
                </c:pt>
                <c:pt idx="17">
                  <c:v>1.1382512446722741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5-4F37-B9A4-6A242312154E}"/>
            </c:ext>
          </c:extLst>
        </c:ser>
        <c:ser>
          <c:idx val="4"/>
          <c:order val="2"/>
          <c:tx>
            <c:strRef>
              <c:f>Plots!$AA$1320</c:f>
              <c:strCache>
                <c:ptCount val="1"/>
                <c:pt idx="0">
                  <c:v>Heizgradtage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Plots!$AA$1321:$AA$1338</c:f>
              <c:numCache>
                <c:formatCode>0%</c:formatCode>
                <c:ptCount val="18"/>
                <c:pt idx="0">
                  <c:v>0.88652904529222343</c:v>
                </c:pt>
                <c:pt idx="1">
                  <c:v>0.98719584127788418</c:v>
                </c:pt>
                <c:pt idx="2">
                  <c:v>0.95627855723237853</c:v>
                </c:pt>
                <c:pt idx="3">
                  <c:v>1.0379696773638625</c:v>
                </c:pt>
                <c:pt idx="4">
                  <c:v>0.99554644206625353</c:v>
                </c:pt>
                <c:pt idx="5">
                  <c:v>1.0571002447315525</c:v>
                </c:pt>
                <c:pt idx="6">
                  <c:v>0.99361477587738278</c:v>
                </c:pt>
                <c:pt idx="7">
                  <c:v>0.90673625931182467</c:v>
                </c:pt>
                <c:pt idx="8">
                  <c:v>0.9384796426833103</c:v>
                </c:pt>
                <c:pt idx="9">
                  <c:v>0.94041461566966977</c:v>
                </c:pt>
                <c:pt idx="10">
                  <c:v>1.0659833503130662</c:v>
                </c:pt>
                <c:pt idx="11">
                  <c:v>0.93384275823732887</c:v>
                </c:pt>
                <c:pt idx="12">
                  <c:v>0.97630948647942883</c:v>
                </c:pt>
                <c:pt idx="13">
                  <c:v>0.98946389890400099</c:v>
                </c:pt>
                <c:pt idx="14">
                  <c:v>0.79987143218736778</c:v>
                </c:pt>
                <c:pt idx="15">
                  <c:v>0.89237078048806073</c:v>
                </c:pt>
                <c:pt idx="16">
                  <c:v>0.93345616501878792</c:v>
                </c:pt>
                <c:pt idx="17">
                  <c:v>0.93857815855530968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5-4F37-B9A4-6A242312154E}"/>
            </c:ext>
          </c:extLst>
        </c:ser>
        <c:ser>
          <c:idx val="0"/>
          <c:order val="3"/>
          <c:tx>
            <c:strRef>
              <c:f>Plots!$N$1320</c:f>
              <c:strCache>
                <c:ptCount val="1"/>
                <c:pt idx="0">
                  <c:v>Nutzfläche(NF)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Plots!$R$1321:$R$1338</c:f>
              <c:numCache>
                <c:formatCode>0%</c:formatCode>
                <c:ptCount val="18"/>
                <c:pt idx="0">
                  <c:v>1</c:v>
                </c:pt>
                <c:pt idx="1">
                  <c:v>1.0079575596816976</c:v>
                </c:pt>
                <c:pt idx="2">
                  <c:v>1.0132625994694959</c:v>
                </c:pt>
                <c:pt idx="3">
                  <c:v>1.0212201591511936</c:v>
                </c:pt>
                <c:pt idx="4">
                  <c:v>1.029177718832891</c:v>
                </c:pt>
                <c:pt idx="5">
                  <c:v>1.0371352785145889</c:v>
                </c:pt>
                <c:pt idx="6">
                  <c:v>1.0450928381962863</c:v>
                </c:pt>
                <c:pt idx="7">
                  <c:v>1.0503978779840848</c:v>
                </c:pt>
                <c:pt idx="8">
                  <c:v>1.0583554376657824</c:v>
                </c:pt>
                <c:pt idx="9">
                  <c:v>1.0663129973474801</c:v>
                </c:pt>
                <c:pt idx="10">
                  <c:v>1.0742705570291777</c:v>
                </c:pt>
                <c:pt idx="11">
                  <c:v>1.0822281167108752</c:v>
                </c:pt>
                <c:pt idx="12">
                  <c:v>1.0901856763925728</c:v>
                </c:pt>
                <c:pt idx="13">
                  <c:v>1.0954907161803713</c:v>
                </c:pt>
                <c:pt idx="14">
                  <c:v>1.103448275862069</c:v>
                </c:pt>
                <c:pt idx="15">
                  <c:v>1.1114058355437664</c:v>
                </c:pt>
                <c:pt idx="16">
                  <c:v>1.1193633952254642</c:v>
                </c:pt>
                <c:pt idx="17">
                  <c:v>1.1273209549071617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75F-4F7E-A1B2-839495D9C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baseline="0">
                    <a:effectLst/>
                  </a:rPr>
                  <a:t>Prozent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Heizintensität private Haushalte - Vbg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Plots!$BA$1320</c:f>
              <c:strCache>
                <c:ptCount val="1"/>
                <c:pt idx="0">
                  <c:v>EEV-RW/NF</c:v>
                </c:pt>
              </c:strCache>
            </c:strRef>
          </c:tx>
          <c:spPr>
            <a:ln w="12700" cap="rnd">
              <a:solidFill>
                <a:srgbClr val="7B7B7B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Plots!$BH$1321:$BH$1338</c:f>
              <c:numCache>
                <c:formatCode>0%</c:formatCode>
                <c:ptCount val="18"/>
                <c:pt idx="0">
                  <c:v>1</c:v>
                </c:pt>
                <c:pt idx="1">
                  <c:v>0.99722323664639956</c:v>
                </c:pt>
                <c:pt idx="2">
                  <c:v>0.92211212880496674</c:v>
                </c:pt>
                <c:pt idx="3">
                  <c:v>0.8871948548566525</c:v>
                </c:pt>
                <c:pt idx="4">
                  <c:v>0.86288091731334349</c:v>
                </c:pt>
                <c:pt idx="5">
                  <c:v>1.0283837937615654</c:v>
                </c:pt>
                <c:pt idx="6">
                  <c:v>0.99927322553335085</c:v>
                </c:pt>
                <c:pt idx="7">
                  <c:v>1.0064898043074681</c:v>
                </c:pt>
                <c:pt idx="8">
                  <c:v>1.0564838379653774</c:v>
                </c:pt>
                <c:pt idx="9">
                  <c:v>1.0244460099505657</c:v>
                </c:pt>
                <c:pt idx="10">
                  <c:v>1.1428584405814473</c:v>
                </c:pt>
                <c:pt idx="11">
                  <c:v>0.90397124923374406</c:v>
                </c:pt>
                <c:pt idx="12">
                  <c:v>0.95292629459207945</c:v>
                </c:pt>
                <c:pt idx="13">
                  <c:v>1.0671503227646297</c:v>
                </c:pt>
                <c:pt idx="14">
                  <c:v>0.87174003030554603</c:v>
                </c:pt>
                <c:pt idx="15">
                  <c:v>1.0045448212487798</c:v>
                </c:pt>
                <c:pt idx="16">
                  <c:v>1.0190883862937121</c:v>
                </c:pt>
                <c:pt idx="17">
                  <c:v>1.0224495086520988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5-4F37-B9A4-6A242312154E}"/>
            </c:ext>
          </c:extLst>
        </c:ser>
        <c:ser>
          <c:idx val="3"/>
          <c:order val="1"/>
          <c:tx>
            <c:strRef>
              <c:f>Plots!$AP$1320</c:f>
              <c:strCache>
                <c:ptCount val="1"/>
                <c:pt idx="0">
                  <c:v>Raumwärmeverbrauch (EEV-RW)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Plots!$AW$1321:$AW$1338</c:f>
              <c:numCache>
                <c:formatCode>0%</c:formatCode>
                <c:ptCount val="18"/>
                <c:pt idx="0">
                  <c:v>1</c:v>
                </c:pt>
                <c:pt idx="1">
                  <c:v>1.0023635626084944</c:v>
                </c:pt>
                <c:pt idx="2">
                  <c:v>0.93399501706276267</c:v>
                </c:pt>
                <c:pt idx="3">
                  <c:v>0.90548753227637746</c:v>
                </c:pt>
                <c:pt idx="4">
                  <c:v>0.88734403610315493</c:v>
                </c:pt>
                <c:pt idx="5">
                  <c:v>1.0628399517999685</c:v>
                </c:pt>
                <c:pt idx="6">
                  <c:v>1.0404803688543138</c:v>
                </c:pt>
                <c:pt idx="7">
                  <c:v>1.0557766761678855</c:v>
                </c:pt>
                <c:pt idx="8">
                  <c:v>1.1163875607366101</c:v>
                </c:pt>
                <c:pt idx="9">
                  <c:v>1.0878138043804979</c:v>
                </c:pt>
                <c:pt idx="10">
                  <c:v>1.2223872495909809</c:v>
                </c:pt>
                <c:pt idx="11">
                  <c:v>0.97386593345284789</c:v>
                </c:pt>
                <c:pt idx="12">
                  <c:v>1.0339741495444987</c:v>
                </c:pt>
                <c:pt idx="13">
                  <c:v>1.1634138828078306</c:v>
                </c:pt>
                <c:pt idx="14">
                  <c:v>0.95711663121175938</c:v>
                </c:pt>
                <c:pt idx="15">
                  <c:v>1.1106951760714601</c:v>
                </c:pt>
                <c:pt idx="16">
                  <c:v>1.1346551105125871</c:v>
                </c:pt>
                <c:pt idx="17">
                  <c:v>1.1436677493685847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5-4F37-B9A4-6A242312154E}"/>
            </c:ext>
          </c:extLst>
        </c:ser>
        <c:ser>
          <c:idx val="4"/>
          <c:order val="2"/>
          <c:tx>
            <c:strRef>
              <c:f>Plots!$AA$1320</c:f>
              <c:strCache>
                <c:ptCount val="1"/>
                <c:pt idx="0">
                  <c:v>Heizgradtage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Plots!$AA$1321:$AA$1338</c:f>
              <c:numCache>
                <c:formatCode>0%</c:formatCode>
                <c:ptCount val="18"/>
                <c:pt idx="0">
                  <c:v>0.88652904529222343</c:v>
                </c:pt>
                <c:pt idx="1">
                  <c:v>0.98719584127788418</c:v>
                </c:pt>
                <c:pt idx="2">
                  <c:v>0.95627855723237853</c:v>
                </c:pt>
                <c:pt idx="3">
                  <c:v>1.0379696773638625</c:v>
                </c:pt>
                <c:pt idx="4">
                  <c:v>0.99554644206625353</c:v>
                </c:pt>
                <c:pt idx="5">
                  <c:v>1.0571002447315525</c:v>
                </c:pt>
                <c:pt idx="6">
                  <c:v>0.99361477587738278</c:v>
                </c:pt>
                <c:pt idx="7">
                  <c:v>0.90673625931182467</c:v>
                </c:pt>
                <c:pt idx="8">
                  <c:v>0.9384796426833103</c:v>
                </c:pt>
                <c:pt idx="9">
                  <c:v>0.94041461566966977</c:v>
                </c:pt>
                <c:pt idx="10">
                  <c:v>1.0659833503130662</c:v>
                </c:pt>
                <c:pt idx="11">
                  <c:v>0.93384275823732887</c:v>
                </c:pt>
                <c:pt idx="12">
                  <c:v>0.97630948647942883</c:v>
                </c:pt>
                <c:pt idx="13">
                  <c:v>0.98946389890400099</c:v>
                </c:pt>
                <c:pt idx="14">
                  <c:v>0.79987143218736778</c:v>
                </c:pt>
                <c:pt idx="15">
                  <c:v>0.89237078048806073</c:v>
                </c:pt>
                <c:pt idx="16">
                  <c:v>0.93345616501878792</c:v>
                </c:pt>
                <c:pt idx="17">
                  <c:v>0.93857815855530968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5-4F37-B9A4-6A242312154E}"/>
            </c:ext>
          </c:extLst>
        </c:ser>
        <c:ser>
          <c:idx val="0"/>
          <c:order val="3"/>
          <c:tx>
            <c:strRef>
              <c:f>Plots!$N$1320</c:f>
              <c:strCache>
                <c:ptCount val="1"/>
                <c:pt idx="0">
                  <c:v>Nutzfläche(NF)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Plots!$U$1321:$U$1338</c:f>
              <c:numCache>
                <c:formatCode>0%</c:formatCode>
                <c:ptCount val="18"/>
                <c:pt idx="0">
                  <c:v>1</c:v>
                </c:pt>
                <c:pt idx="1">
                  <c:v>1.0051546391752577</c:v>
                </c:pt>
                <c:pt idx="2">
                  <c:v>1.0128865979381443</c:v>
                </c:pt>
                <c:pt idx="3">
                  <c:v>1.0206185567010311</c:v>
                </c:pt>
                <c:pt idx="4">
                  <c:v>1.0283505154639176</c:v>
                </c:pt>
                <c:pt idx="5">
                  <c:v>1.0335051546391754</c:v>
                </c:pt>
                <c:pt idx="6">
                  <c:v>1.0412371134020619</c:v>
                </c:pt>
                <c:pt idx="7">
                  <c:v>1.0489690721649485</c:v>
                </c:pt>
                <c:pt idx="8">
                  <c:v>1.0567010309278351</c:v>
                </c:pt>
                <c:pt idx="9">
                  <c:v>1.061855670103093</c:v>
                </c:pt>
                <c:pt idx="10">
                  <c:v>1.0695876288659794</c:v>
                </c:pt>
                <c:pt idx="11">
                  <c:v>1.0773195876288659</c:v>
                </c:pt>
                <c:pt idx="12">
                  <c:v>1.0850515463917527</c:v>
                </c:pt>
                <c:pt idx="13">
                  <c:v>1.0902061855670102</c:v>
                </c:pt>
                <c:pt idx="14">
                  <c:v>1.097938144329897</c:v>
                </c:pt>
                <c:pt idx="15">
                  <c:v>1.1056701030927836</c:v>
                </c:pt>
                <c:pt idx="16">
                  <c:v>1.1134020618556704</c:v>
                </c:pt>
                <c:pt idx="17">
                  <c:v>1.1185567010309279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75F-4F7E-A1B2-839495D9C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baseline="0">
                    <a:effectLst/>
                  </a:rPr>
                  <a:t>Prozent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Heizintensität private Haushalte - Stk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Plots!$BA$1320</c:f>
              <c:strCache>
                <c:ptCount val="1"/>
                <c:pt idx="0">
                  <c:v>EEV-RW/NF</c:v>
                </c:pt>
              </c:strCache>
            </c:strRef>
          </c:tx>
          <c:spPr>
            <a:ln w="12700" cap="rnd">
              <a:solidFill>
                <a:srgbClr val="548235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Plots!$BF$1321:$BF$1338</c:f>
              <c:numCache>
                <c:formatCode>0%</c:formatCode>
                <c:ptCount val="18"/>
                <c:pt idx="0">
                  <c:v>1</c:v>
                </c:pt>
                <c:pt idx="1">
                  <c:v>1.0028161213821685</c:v>
                </c:pt>
                <c:pt idx="2">
                  <c:v>0.93791742035599357</c:v>
                </c:pt>
                <c:pt idx="3">
                  <c:v>0.94156639990900604</c:v>
                </c:pt>
                <c:pt idx="4">
                  <c:v>0.907852430724707</c:v>
                </c:pt>
                <c:pt idx="5">
                  <c:v>0.95023176914476604</c:v>
                </c:pt>
                <c:pt idx="6">
                  <c:v>0.9195050775011907</c:v>
                </c:pt>
                <c:pt idx="7">
                  <c:v>0.87727159693493728</c:v>
                </c:pt>
                <c:pt idx="8">
                  <c:v>0.89962930621367709</c:v>
                </c:pt>
                <c:pt idx="9">
                  <c:v>0.91095201069999432</c:v>
                </c:pt>
                <c:pt idx="10">
                  <c:v>1.0066054292852735</c:v>
                </c:pt>
                <c:pt idx="11">
                  <c:v>0.92476227818733303</c:v>
                </c:pt>
                <c:pt idx="12">
                  <c:v>0.91204284272846425</c:v>
                </c:pt>
                <c:pt idx="13">
                  <c:v>0.95174881927512089</c:v>
                </c:pt>
                <c:pt idx="14">
                  <c:v>0.85013676529683579</c:v>
                </c:pt>
                <c:pt idx="15">
                  <c:v>0.89399787531317798</c:v>
                </c:pt>
                <c:pt idx="16">
                  <c:v>0.91103395913707008</c:v>
                </c:pt>
                <c:pt idx="17">
                  <c:v>0.93295314685260733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5-4F37-B9A4-6A242312154E}"/>
            </c:ext>
          </c:extLst>
        </c:ser>
        <c:ser>
          <c:idx val="3"/>
          <c:order val="1"/>
          <c:tx>
            <c:strRef>
              <c:f>Plots!$AP$1320</c:f>
              <c:strCache>
                <c:ptCount val="1"/>
                <c:pt idx="0">
                  <c:v>Raumwärmeverbrauch (EEV-RW)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Plots!$AU$1321:$AU$1338</c:f>
              <c:numCache>
                <c:formatCode>0%</c:formatCode>
                <c:ptCount val="18"/>
                <c:pt idx="0">
                  <c:v>1</c:v>
                </c:pt>
                <c:pt idx="1">
                  <c:v>1.0127449938711008</c:v>
                </c:pt>
                <c:pt idx="2">
                  <c:v>0.9564900425412608</c:v>
                </c:pt>
                <c:pt idx="3">
                  <c:v>0.9695337187181845</c:v>
                </c:pt>
                <c:pt idx="4">
                  <c:v>0.94380698243657657</c:v>
                </c:pt>
                <c:pt idx="5">
                  <c:v>0.99727294583510107</c:v>
                </c:pt>
                <c:pt idx="6">
                  <c:v>0.97412914151116248</c:v>
                </c:pt>
                <c:pt idx="7">
                  <c:v>0.93807259870270532</c:v>
                </c:pt>
                <c:pt idx="8">
                  <c:v>0.97088707304248323</c:v>
                </c:pt>
                <c:pt idx="9">
                  <c:v>0.99212595224751865</c:v>
                </c:pt>
                <c:pt idx="10">
                  <c:v>1.1062693331749047</c:v>
                </c:pt>
                <c:pt idx="11">
                  <c:v>1.0254789619503097</c:v>
                </c:pt>
                <c:pt idx="12">
                  <c:v>1.0181468368082609</c:v>
                </c:pt>
                <c:pt idx="13">
                  <c:v>1.0718953286390596</c:v>
                </c:pt>
                <c:pt idx="14">
                  <c:v>0.96587320611694949</c:v>
                </c:pt>
                <c:pt idx="15">
                  <c:v>1.0245569709653499</c:v>
                </c:pt>
                <c:pt idx="16">
                  <c:v>1.0531011359331974</c:v>
                </c:pt>
                <c:pt idx="17">
                  <c:v>1.0876755746722231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5-4F37-B9A4-6A242312154E}"/>
            </c:ext>
          </c:extLst>
        </c:ser>
        <c:ser>
          <c:idx val="4"/>
          <c:order val="2"/>
          <c:tx>
            <c:strRef>
              <c:f>Plots!$AA$1320</c:f>
              <c:strCache>
                <c:ptCount val="1"/>
                <c:pt idx="0">
                  <c:v>Heizgradtage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Plots!$AA$1321:$AA$1338</c:f>
              <c:numCache>
                <c:formatCode>0%</c:formatCode>
                <c:ptCount val="18"/>
                <c:pt idx="0">
                  <c:v>0.88652904529222343</c:v>
                </c:pt>
                <c:pt idx="1">
                  <c:v>0.98719584127788418</c:v>
                </c:pt>
                <c:pt idx="2">
                  <c:v>0.95627855723237853</c:v>
                </c:pt>
                <c:pt idx="3">
                  <c:v>1.0379696773638625</c:v>
                </c:pt>
                <c:pt idx="4">
                  <c:v>0.99554644206625353</c:v>
                </c:pt>
                <c:pt idx="5">
                  <c:v>1.0571002447315525</c:v>
                </c:pt>
                <c:pt idx="6">
                  <c:v>0.99361477587738278</c:v>
                </c:pt>
                <c:pt idx="7">
                  <c:v>0.90673625931182467</c:v>
                </c:pt>
                <c:pt idx="8">
                  <c:v>0.9384796426833103</c:v>
                </c:pt>
                <c:pt idx="9">
                  <c:v>0.94041461566966977</c:v>
                </c:pt>
                <c:pt idx="10">
                  <c:v>1.0659833503130662</c:v>
                </c:pt>
                <c:pt idx="11">
                  <c:v>0.93384275823732887</c:v>
                </c:pt>
                <c:pt idx="12">
                  <c:v>0.97630948647942883</c:v>
                </c:pt>
                <c:pt idx="13">
                  <c:v>0.98946389890400099</c:v>
                </c:pt>
                <c:pt idx="14">
                  <c:v>0.79987143218736778</c:v>
                </c:pt>
                <c:pt idx="15">
                  <c:v>0.89237078048806073</c:v>
                </c:pt>
                <c:pt idx="16">
                  <c:v>0.93345616501878792</c:v>
                </c:pt>
                <c:pt idx="17">
                  <c:v>0.93857815855530968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5-4F37-B9A4-6A242312154E}"/>
            </c:ext>
          </c:extLst>
        </c:ser>
        <c:ser>
          <c:idx val="0"/>
          <c:order val="3"/>
          <c:tx>
            <c:strRef>
              <c:f>Plots!$N$1320</c:f>
              <c:strCache>
                <c:ptCount val="1"/>
                <c:pt idx="0">
                  <c:v>Nutzfläche(NF)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Plots!$S$1321:$S$1338</c:f>
              <c:numCache>
                <c:formatCode>0%</c:formatCode>
                <c:ptCount val="18"/>
                <c:pt idx="0">
                  <c:v>1</c:v>
                </c:pt>
                <c:pt idx="1">
                  <c:v>1.0099009900990099</c:v>
                </c:pt>
                <c:pt idx="2">
                  <c:v>1.0198019801980198</c:v>
                </c:pt>
                <c:pt idx="3">
                  <c:v>1.0297029702970297</c:v>
                </c:pt>
                <c:pt idx="4">
                  <c:v>1.0396039603960396</c:v>
                </c:pt>
                <c:pt idx="5">
                  <c:v>1.0495049504950495</c:v>
                </c:pt>
                <c:pt idx="6">
                  <c:v>1.0594059405940595</c:v>
                </c:pt>
                <c:pt idx="7">
                  <c:v>1.0693069306930694</c:v>
                </c:pt>
                <c:pt idx="8">
                  <c:v>1.0792079207920793</c:v>
                </c:pt>
                <c:pt idx="9">
                  <c:v>1.0891089108910892</c:v>
                </c:pt>
                <c:pt idx="10">
                  <c:v>1.0990099009900991</c:v>
                </c:pt>
                <c:pt idx="11">
                  <c:v>1.1089108910891088</c:v>
                </c:pt>
                <c:pt idx="12">
                  <c:v>1.1163366336633664</c:v>
                </c:pt>
                <c:pt idx="13">
                  <c:v>1.1262376237623763</c:v>
                </c:pt>
                <c:pt idx="14">
                  <c:v>1.136138613861386</c:v>
                </c:pt>
                <c:pt idx="15">
                  <c:v>1.1460396039603959</c:v>
                </c:pt>
                <c:pt idx="16">
                  <c:v>1.1559405940594061</c:v>
                </c:pt>
                <c:pt idx="17">
                  <c:v>1.165841584158416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75F-4F7E-A1B2-839495D9C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baseline="0">
                    <a:effectLst/>
                  </a:rPr>
                  <a:t>Prozent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Heizintensität private Haushalte - Noe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Plots!$BA$1320</c:f>
              <c:strCache>
                <c:ptCount val="1"/>
                <c:pt idx="0">
                  <c:v>EEV-RW/NF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Plots!$BC$1321:$BC$1338</c:f>
              <c:numCache>
                <c:formatCode>0%</c:formatCode>
                <c:ptCount val="18"/>
                <c:pt idx="0">
                  <c:v>1</c:v>
                </c:pt>
                <c:pt idx="1">
                  <c:v>1.0447990435175585</c:v>
                </c:pt>
                <c:pt idx="2">
                  <c:v>0.95589310084482715</c:v>
                </c:pt>
                <c:pt idx="3">
                  <c:v>0.9449833486478012</c:v>
                </c:pt>
                <c:pt idx="4">
                  <c:v>0.89675724373607024</c:v>
                </c:pt>
                <c:pt idx="5">
                  <c:v>1.0124896442656273</c:v>
                </c:pt>
                <c:pt idx="6">
                  <c:v>0.97652117258500926</c:v>
                </c:pt>
                <c:pt idx="7">
                  <c:v>0.90252785670620272</c:v>
                </c:pt>
                <c:pt idx="8">
                  <c:v>0.92663968556314424</c:v>
                </c:pt>
                <c:pt idx="9">
                  <c:v>0.96995934566630837</c:v>
                </c:pt>
                <c:pt idx="10">
                  <c:v>1.1008888349440027</c:v>
                </c:pt>
                <c:pt idx="11">
                  <c:v>0.96951928035154378</c:v>
                </c:pt>
                <c:pt idx="12">
                  <c:v>0.9722208073842753</c:v>
                </c:pt>
                <c:pt idx="13">
                  <c:v>0.9946656269656482</c:v>
                </c:pt>
                <c:pt idx="14">
                  <c:v>0.83527490732128218</c:v>
                </c:pt>
                <c:pt idx="15">
                  <c:v>0.91343302133571902</c:v>
                </c:pt>
                <c:pt idx="16">
                  <c:v>0.98033842824437956</c:v>
                </c:pt>
                <c:pt idx="17">
                  <c:v>0.95542554477066077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5-4F37-B9A4-6A242312154E}"/>
            </c:ext>
          </c:extLst>
        </c:ser>
        <c:ser>
          <c:idx val="3"/>
          <c:order val="1"/>
          <c:tx>
            <c:strRef>
              <c:f>Plots!$AP$1320</c:f>
              <c:strCache>
                <c:ptCount val="1"/>
                <c:pt idx="0">
                  <c:v>Raumwärmeverbrauch (EEV-RW)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Plots!$AR$1321:$AR$1338</c:f>
              <c:numCache>
                <c:formatCode>0%</c:formatCode>
                <c:ptCount val="18"/>
                <c:pt idx="0">
                  <c:v>1</c:v>
                </c:pt>
                <c:pt idx="1">
                  <c:v>1.0519226733597236</c:v>
                </c:pt>
                <c:pt idx="2">
                  <c:v>0.97110049108554031</c:v>
                </c:pt>
                <c:pt idx="3">
                  <c:v>0.96860793236399634</c:v>
                </c:pt>
                <c:pt idx="4">
                  <c:v>0.925290428764036</c:v>
                </c:pt>
                <c:pt idx="5">
                  <c:v>1.0539096751674029</c:v>
                </c:pt>
                <c:pt idx="6">
                  <c:v>1.0253472312142597</c:v>
                </c:pt>
                <c:pt idx="7">
                  <c:v>0.95380784856450973</c:v>
                </c:pt>
                <c:pt idx="8">
                  <c:v>0.987713664838897</c:v>
                </c:pt>
                <c:pt idx="9">
                  <c:v>1.0427062965912814</c:v>
                </c:pt>
                <c:pt idx="10">
                  <c:v>1.1909615578030575</c:v>
                </c:pt>
                <c:pt idx="11">
                  <c:v>1.0576573967471385</c:v>
                </c:pt>
                <c:pt idx="12">
                  <c:v>1.0694428881227027</c:v>
                </c:pt>
                <c:pt idx="13">
                  <c:v>1.1009140007551608</c:v>
                </c:pt>
                <c:pt idx="14">
                  <c:v>0.93209086248806716</c:v>
                </c:pt>
                <c:pt idx="15">
                  <c:v>1.0276121490026839</c:v>
                </c:pt>
                <c:pt idx="16">
                  <c:v>1.1095648574220478</c:v>
                </c:pt>
                <c:pt idx="17">
                  <c:v>1.0900536897156174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5-4F37-B9A4-6A242312154E}"/>
            </c:ext>
          </c:extLst>
        </c:ser>
        <c:ser>
          <c:idx val="4"/>
          <c:order val="2"/>
          <c:tx>
            <c:strRef>
              <c:f>Plots!$AA$1320</c:f>
              <c:strCache>
                <c:ptCount val="1"/>
                <c:pt idx="0">
                  <c:v>Heizgradtage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Plots!$AA$1321:$AA$1338</c:f>
              <c:numCache>
                <c:formatCode>0%</c:formatCode>
                <c:ptCount val="18"/>
                <c:pt idx="0">
                  <c:v>0.88652904529222343</c:v>
                </c:pt>
                <c:pt idx="1">
                  <c:v>0.98719584127788418</c:v>
                </c:pt>
                <c:pt idx="2">
                  <c:v>0.95627855723237853</c:v>
                </c:pt>
                <c:pt idx="3">
                  <c:v>1.0379696773638625</c:v>
                </c:pt>
                <c:pt idx="4">
                  <c:v>0.99554644206625353</c:v>
                </c:pt>
                <c:pt idx="5">
                  <c:v>1.0571002447315525</c:v>
                </c:pt>
                <c:pt idx="6">
                  <c:v>0.99361477587738278</c:v>
                </c:pt>
                <c:pt idx="7">
                  <c:v>0.90673625931182467</c:v>
                </c:pt>
                <c:pt idx="8">
                  <c:v>0.9384796426833103</c:v>
                </c:pt>
                <c:pt idx="9">
                  <c:v>0.94041461566966977</c:v>
                </c:pt>
                <c:pt idx="10">
                  <c:v>1.0659833503130662</c:v>
                </c:pt>
                <c:pt idx="11">
                  <c:v>0.93384275823732887</c:v>
                </c:pt>
                <c:pt idx="12">
                  <c:v>0.97630948647942883</c:v>
                </c:pt>
                <c:pt idx="13">
                  <c:v>0.98946389890400099</c:v>
                </c:pt>
                <c:pt idx="14">
                  <c:v>0.79987143218736778</c:v>
                </c:pt>
                <c:pt idx="15">
                  <c:v>0.89237078048806073</c:v>
                </c:pt>
                <c:pt idx="16">
                  <c:v>0.93345616501878792</c:v>
                </c:pt>
                <c:pt idx="17">
                  <c:v>0.93857815855530968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5-4F37-B9A4-6A242312154E}"/>
            </c:ext>
          </c:extLst>
        </c:ser>
        <c:ser>
          <c:idx val="0"/>
          <c:order val="3"/>
          <c:tx>
            <c:strRef>
              <c:f>Plots!$N$1320</c:f>
              <c:strCache>
                <c:ptCount val="1"/>
                <c:pt idx="0">
                  <c:v>Nutzfläche(NF)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Plots!$P$1321:$P$1338</c:f>
              <c:numCache>
                <c:formatCode>0%</c:formatCode>
                <c:ptCount val="18"/>
                <c:pt idx="0">
                  <c:v>1</c:v>
                </c:pt>
                <c:pt idx="1">
                  <c:v>1.0068181818181818</c:v>
                </c:pt>
                <c:pt idx="2">
                  <c:v>1.0159090909090909</c:v>
                </c:pt>
                <c:pt idx="3">
                  <c:v>1.0250000000000001</c:v>
                </c:pt>
                <c:pt idx="4">
                  <c:v>1.0318181818181817</c:v>
                </c:pt>
                <c:pt idx="5">
                  <c:v>1.0409090909090908</c:v>
                </c:pt>
                <c:pt idx="6">
                  <c:v>1.05</c:v>
                </c:pt>
                <c:pt idx="7">
                  <c:v>1.0568181818181819</c:v>
                </c:pt>
                <c:pt idx="8">
                  <c:v>1.0659090909090909</c:v>
                </c:pt>
                <c:pt idx="9">
                  <c:v>1.075</c:v>
                </c:pt>
                <c:pt idx="10">
                  <c:v>1.0818181818181818</c:v>
                </c:pt>
                <c:pt idx="11">
                  <c:v>1.0909090909090908</c:v>
                </c:pt>
                <c:pt idx="12">
                  <c:v>1.0999999999999999</c:v>
                </c:pt>
                <c:pt idx="13">
                  <c:v>1.1068181818181819</c:v>
                </c:pt>
                <c:pt idx="14">
                  <c:v>1.115909090909091</c:v>
                </c:pt>
                <c:pt idx="15">
                  <c:v>1.125</c:v>
                </c:pt>
                <c:pt idx="16">
                  <c:v>1.1318181818181818</c:v>
                </c:pt>
                <c:pt idx="17">
                  <c:v>1.1409090909090909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75F-4F7E-A1B2-839495D9C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baseline="0">
                    <a:effectLst/>
                  </a:rPr>
                  <a:t>Prozent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BIV Gesamt Index 2000-2018</a:t>
            </a:r>
          </a:p>
        </c:rich>
      </c:tx>
      <c:layout>
        <c:manualLayout>
          <c:xMode val="edge"/>
          <c:yMode val="edge"/>
          <c:x val="6.7928472222222216E-2"/>
          <c:y val="3.2425925925925951E-3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63575087489063864"/>
          <c:h val="0.64426545575002159"/>
        </c:manualLayout>
      </c:layout>
      <c:lineChart>
        <c:grouping val="standard"/>
        <c:varyColors val="0"/>
        <c:ser>
          <c:idx val="2"/>
          <c:order val="0"/>
          <c:tx>
            <c:strRef>
              <c:f>Plots!$M$167</c:f>
              <c:strCache>
                <c:ptCount val="1"/>
                <c:pt idx="0">
                  <c:v>Bgd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Plots!$L$168:$L$186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Plots!$M$168:$M$186</c:f>
              <c:numCache>
                <c:formatCode>_-* #\ ##0.000_-;\-* #\ ##0.000_-;_-* "-"??_-;_-@_-</c:formatCode>
                <c:ptCount val="19"/>
                <c:pt idx="0">
                  <c:v>1</c:v>
                </c:pt>
                <c:pt idx="1">
                  <c:v>1.072726187657173</c:v>
                </c:pt>
                <c:pt idx="2">
                  <c:v>1.0931202111635909</c:v>
                </c:pt>
                <c:pt idx="3">
                  <c:v>1.135726312257872</c:v>
                </c:pt>
                <c:pt idx="4">
                  <c:v>1.1470155438718763</c:v>
                </c:pt>
                <c:pt idx="5">
                  <c:v>1.1638205436422369</c:v>
                </c:pt>
                <c:pt idx="6">
                  <c:v>1.2253535978540411</c:v>
                </c:pt>
                <c:pt idx="7">
                  <c:v>1.2211328043703908</c:v>
                </c:pt>
                <c:pt idx="8">
                  <c:v>1.2264599090771793</c:v>
                </c:pt>
                <c:pt idx="9">
                  <c:v>1.238178676419937</c:v>
                </c:pt>
                <c:pt idx="10">
                  <c:v>1.2574966977932944</c:v>
                </c:pt>
                <c:pt idx="11">
                  <c:v>1.2564013404159993</c:v>
                </c:pt>
                <c:pt idx="12">
                  <c:v>1.2189955820894716</c:v>
                </c:pt>
                <c:pt idx="13">
                  <c:v>1.2177232185125622</c:v>
                </c:pt>
                <c:pt idx="14">
                  <c:v>1.2042840494836158</c:v>
                </c:pt>
                <c:pt idx="15">
                  <c:v>1.25913712793569</c:v>
                </c:pt>
                <c:pt idx="16">
                  <c:v>1.2952878037168258</c:v>
                </c:pt>
                <c:pt idx="17">
                  <c:v>1.3082103729916574</c:v>
                </c:pt>
                <c:pt idx="18">
                  <c:v>1.2944473302873531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5-4F37-B9A4-6A242312154E}"/>
            </c:ext>
          </c:extLst>
        </c:ser>
        <c:ser>
          <c:idx val="3"/>
          <c:order val="1"/>
          <c:tx>
            <c:strRef>
              <c:f>Plots!$N$167</c:f>
              <c:strCache>
                <c:ptCount val="1"/>
                <c:pt idx="0">
                  <c:v>Ktn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Plots!$L$168:$L$186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Plots!$N$168:$N$186</c:f>
              <c:numCache>
                <c:formatCode>_-* #\ ##0.000_-;\-* #\ ##0.000_-;_-* "-"??_-;_-@_-</c:formatCode>
                <c:ptCount val="19"/>
                <c:pt idx="0">
                  <c:v>1</c:v>
                </c:pt>
                <c:pt idx="1">
                  <c:v>1.07095211593409</c:v>
                </c:pt>
                <c:pt idx="2">
                  <c:v>1.0641176910377765</c:v>
                </c:pt>
                <c:pt idx="3">
                  <c:v>1.1391859506645012</c:v>
                </c:pt>
                <c:pt idx="4">
                  <c:v>1.1448490020660942</c:v>
                </c:pt>
                <c:pt idx="5">
                  <c:v>1.1867025984443607</c:v>
                </c:pt>
                <c:pt idx="6">
                  <c:v>1.22910986414366</c:v>
                </c:pt>
                <c:pt idx="7">
                  <c:v>1.2037914033256167</c:v>
                </c:pt>
                <c:pt idx="8">
                  <c:v>1.2419477566069057</c:v>
                </c:pt>
                <c:pt idx="9">
                  <c:v>1.1688951303862818</c:v>
                </c:pt>
                <c:pt idx="10">
                  <c:v>1.2124317683358024</c:v>
                </c:pt>
                <c:pt idx="11">
                  <c:v>1.182386758567272</c:v>
                </c:pt>
                <c:pt idx="12">
                  <c:v>1.198418765666841</c:v>
                </c:pt>
                <c:pt idx="13">
                  <c:v>1.2625593444447911</c:v>
                </c:pt>
                <c:pt idx="14">
                  <c:v>1.1831743097664249</c:v>
                </c:pt>
                <c:pt idx="15">
                  <c:v>1.232007321878916</c:v>
                </c:pt>
                <c:pt idx="16">
                  <c:v>1.2156125322619327</c:v>
                </c:pt>
                <c:pt idx="17">
                  <c:v>1.2661347327208679</c:v>
                </c:pt>
                <c:pt idx="18">
                  <c:v>1.2550072692921752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5-4F37-B9A4-6A242312154E}"/>
            </c:ext>
          </c:extLst>
        </c:ser>
        <c:ser>
          <c:idx val="4"/>
          <c:order val="2"/>
          <c:tx>
            <c:strRef>
              <c:f>Plots!$O$167</c:f>
              <c:strCache>
                <c:ptCount val="1"/>
                <c:pt idx="0">
                  <c:v>Noe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Plots!$L$168:$L$186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Plots!$O$168:$O$186</c:f>
              <c:numCache>
                <c:formatCode>_-* #\ ##0.000_-;\-* #\ ##0.000_-;_-* "-"??_-;_-@_-</c:formatCode>
                <c:ptCount val="19"/>
                <c:pt idx="0">
                  <c:v>1</c:v>
                </c:pt>
                <c:pt idx="1">
                  <c:v>1.0790945535922152</c:v>
                </c:pt>
                <c:pt idx="2">
                  <c:v>1.0483124719192149</c:v>
                </c:pt>
                <c:pt idx="3">
                  <c:v>1.089514885318019</c:v>
                </c:pt>
                <c:pt idx="4">
                  <c:v>1.1524650485067855</c:v>
                </c:pt>
                <c:pt idx="5">
                  <c:v>1.1800393935483737</c:v>
                </c:pt>
                <c:pt idx="6">
                  <c:v>1.2189306444620132</c:v>
                </c:pt>
                <c:pt idx="7">
                  <c:v>1.2008739834733124</c:v>
                </c:pt>
                <c:pt idx="8">
                  <c:v>1.1904963672547508</c:v>
                </c:pt>
                <c:pt idx="9">
                  <c:v>1.1360473485541971</c:v>
                </c:pt>
                <c:pt idx="10">
                  <c:v>1.2398083224454277</c:v>
                </c:pt>
                <c:pt idx="11">
                  <c:v>1.1998075407107418</c:v>
                </c:pt>
                <c:pt idx="12">
                  <c:v>1.1926322411509491</c:v>
                </c:pt>
                <c:pt idx="13">
                  <c:v>1.2100824717576646</c:v>
                </c:pt>
                <c:pt idx="14">
                  <c:v>1.163690598541415</c:v>
                </c:pt>
                <c:pt idx="15">
                  <c:v>1.1883161326181741</c:v>
                </c:pt>
                <c:pt idx="16">
                  <c:v>1.1810189184123856</c:v>
                </c:pt>
                <c:pt idx="17">
                  <c:v>1.1944930441195594</c:v>
                </c:pt>
                <c:pt idx="18">
                  <c:v>1.1998824053769155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5-4F37-B9A4-6A242312154E}"/>
            </c:ext>
          </c:extLst>
        </c:ser>
        <c:ser>
          <c:idx val="5"/>
          <c:order val="3"/>
          <c:tx>
            <c:strRef>
              <c:f>Plots!$P$167</c:f>
              <c:strCache>
                <c:ptCount val="1"/>
                <c:pt idx="0">
                  <c:v>Ooe</c:v>
                </c:pt>
              </c:strCache>
            </c:strRef>
          </c:tx>
          <c:spPr>
            <a:ln w="12700" cap="rnd">
              <a:solidFill>
                <a:srgbClr val="BF8F00"/>
              </a:solidFill>
              <a:round/>
            </a:ln>
            <a:effectLst/>
          </c:spPr>
          <c:marker>
            <c:symbol val="none"/>
          </c:marker>
          <c:cat>
            <c:numRef>
              <c:f>Plots!$L$168:$L$186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Plots!$P$168:$P$186</c:f>
              <c:numCache>
                <c:formatCode>_-* #\ ##0.000_-;\-* #\ ##0.000_-;_-* "-"??_-;_-@_-</c:formatCode>
                <c:ptCount val="19"/>
                <c:pt idx="0">
                  <c:v>1</c:v>
                </c:pt>
                <c:pt idx="1">
                  <c:v>1.0323398240503237</c:v>
                </c:pt>
                <c:pt idx="2">
                  <c:v>1.0361513753123415</c:v>
                </c:pt>
                <c:pt idx="3">
                  <c:v>1.0915792125574997</c:v>
                </c:pt>
                <c:pt idx="4">
                  <c:v>1.0841412791631648</c:v>
                </c:pt>
                <c:pt idx="5">
                  <c:v>1.1395572178298576</c:v>
                </c:pt>
                <c:pt idx="6">
                  <c:v>1.1434106811837392</c:v>
                </c:pt>
                <c:pt idx="7">
                  <c:v>1.1401872694293862</c:v>
                </c:pt>
                <c:pt idx="8">
                  <c:v>1.1745063206232023</c:v>
                </c:pt>
                <c:pt idx="9">
                  <c:v>1.0712271433143778</c:v>
                </c:pt>
                <c:pt idx="10">
                  <c:v>1.179358014880993</c:v>
                </c:pt>
                <c:pt idx="11">
                  <c:v>1.1347603625171434</c:v>
                </c:pt>
                <c:pt idx="12">
                  <c:v>1.1476514513674161</c:v>
                </c:pt>
                <c:pt idx="13">
                  <c:v>1.1441414419507483</c:v>
                </c:pt>
                <c:pt idx="14">
                  <c:v>1.1367204562913451</c:v>
                </c:pt>
                <c:pt idx="15">
                  <c:v>1.1369531999777149</c:v>
                </c:pt>
                <c:pt idx="16">
                  <c:v>1.1697127242422645</c:v>
                </c:pt>
                <c:pt idx="17">
                  <c:v>1.188818041757342</c:v>
                </c:pt>
                <c:pt idx="18">
                  <c:v>1.1174942079411025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85-4F37-B9A4-6A242312154E}"/>
            </c:ext>
          </c:extLst>
        </c:ser>
        <c:ser>
          <c:idx val="6"/>
          <c:order val="4"/>
          <c:tx>
            <c:strRef>
              <c:f>Plots!$Q$167</c:f>
              <c:strCache>
                <c:ptCount val="1"/>
                <c:pt idx="0">
                  <c:v>Sbg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Plots!$L$168:$L$186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Plots!$Q$168:$Q$186</c:f>
              <c:numCache>
                <c:formatCode>_-* #\ ##0.000_-;\-* #\ ##0.000_-;_-* "-"??_-;_-@_-</c:formatCode>
                <c:ptCount val="19"/>
                <c:pt idx="0">
                  <c:v>1</c:v>
                </c:pt>
                <c:pt idx="1">
                  <c:v>1.0484439101036211</c:v>
                </c:pt>
                <c:pt idx="2">
                  <c:v>1.0873385460912837</c:v>
                </c:pt>
                <c:pt idx="3">
                  <c:v>1.1460568992724118</c:v>
                </c:pt>
                <c:pt idx="4">
                  <c:v>1.1852018389411842</c:v>
                </c:pt>
                <c:pt idx="5">
                  <c:v>1.2536020318731713</c:v>
                </c:pt>
                <c:pt idx="6">
                  <c:v>1.2570736338553297</c:v>
                </c:pt>
                <c:pt idx="7">
                  <c:v>1.2350776327684994</c:v>
                </c:pt>
                <c:pt idx="8">
                  <c:v>1.2561557077698711</c:v>
                </c:pt>
                <c:pt idx="9">
                  <c:v>1.1991273075178268</c:v>
                </c:pt>
                <c:pt idx="10">
                  <c:v>1.2414603147338712</c:v>
                </c:pt>
                <c:pt idx="11">
                  <c:v>1.190545359065861</c:v>
                </c:pt>
                <c:pt idx="12">
                  <c:v>1.1622550477136138</c:v>
                </c:pt>
                <c:pt idx="13">
                  <c:v>1.2177923135280984</c:v>
                </c:pt>
                <c:pt idx="14">
                  <c:v>1.1587681340577292</c:v>
                </c:pt>
                <c:pt idx="15">
                  <c:v>1.1768871622449106</c:v>
                </c:pt>
                <c:pt idx="16">
                  <c:v>1.1857391293099566</c:v>
                </c:pt>
                <c:pt idx="17">
                  <c:v>1.1951120366024097</c:v>
                </c:pt>
                <c:pt idx="18">
                  <c:v>1.1562708675581421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85-4F37-B9A4-6A242312154E}"/>
            </c:ext>
          </c:extLst>
        </c:ser>
        <c:ser>
          <c:idx val="7"/>
          <c:order val="5"/>
          <c:tx>
            <c:strRef>
              <c:f>Plots!$R$167</c:f>
              <c:strCache>
                <c:ptCount val="1"/>
                <c:pt idx="0">
                  <c:v>Stk</c:v>
                </c:pt>
              </c:strCache>
            </c:strRef>
          </c:tx>
          <c:spPr>
            <a:ln w="12700" cap="rnd">
              <a:solidFill>
                <a:srgbClr val="7B7B7B"/>
              </a:solidFill>
              <a:round/>
            </a:ln>
            <a:effectLst/>
          </c:spPr>
          <c:marker>
            <c:symbol val="none"/>
          </c:marker>
          <c:cat>
            <c:numRef>
              <c:f>Plots!$L$168:$L$186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Plots!$R$168:$R$186</c:f>
              <c:numCache>
                <c:formatCode>_-* #\ ##0.000_-;\-* #\ ##0.000_-;_-* "-"??_-;_-@_-</c:formatCode>
                <c:ptCount val="19"/>
                <c:pt idx="0">
                  <c:v>1</c:v>
                </c:pt>
                <c:pt idx="1">
                  <c:v>1.0532756609378799</c:v>
                </c:pt>
                <c:pt idx="2">
                  <c:v>1.0549942331637852</c:v>
                </c:pt>
                <c:pt idx="3">
                  <c:v>1.1035755291840734</c:v>
                </c:pt>
                <c:pt idx="4">
                  <c:v>1.1363974063202329</c:v>
                </c:pt>
                <c:pt idx="5">
                  <c:v>1.1587748935320086</c:v>
                </c:pt>
                <c:pt idx="6">
                  <c:v>1.1622524221020767</c:v>
                </c:pt>
                <c:pt idx="7">
                  <c:v>1.1388900786125589</c:v>
                </c:pt>
                <c:pt idx="8">
                  <c:v>1.1297106367212071</c:v>
                </c:pt>
                <c:pt idx="9">
                  <c:v>1.0462286659149831</c:v>
                </c:pt>
                <c:pt idx="10">
                  <c:v>1.1171585854536479</c:v>
                </c:pt>
                <c:pt idx="11">
                  <c:v>1.1152844133394737</c:v>
                </c:pt>
                <c:pt idx="12">
                  <c:v>1.0938622338752315</c:v>
                </c:pt>
                <c:pt idx="13">
                  <c:v>1.1139170850016111</c:v>
                </c:pt>
                <c:pt idx="14">
                  <c:v>1.0627992523336676</c:v>
                </c:pt>
                <c:pt idx="15">
                  <c:v>1.0970410464727118</c:v>
                </c:pt>
                <c:pt idx="16">
                  <c:v>1.1191222898874804</c:v>
                </c:pt>
                <c:pt idx="17">
                  <c:v>1.1586203656048044</c:v>
                </c:pt>
                <c:pt idx="18">
                  <c:v>1.1402675272429939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85-4F37-B9A4-6A242312154E}"/>
            </c:ext>
          </c:extLst>
        </c:ser>
        <c:ser>
          <c:idx val="8"/>
          <c:order val="6"/>
          <c:tx>
            <c:strRef>
              <c:f>Plots!$S$167</c:f>
              <c:strCache>
                <c:ptCount val="1"/>
                <c:pt idx="0">
                  <c:v>Tir</c:v>
                </c:pt>
              </c:strCache>
            </c:strRef>
          </c:tx>
          <c:spPr>
            <a:ln w="12700" cap="rnd">
              <a:solidFill>
                <a:srgbClr val="1F4C78"/>
              </a:solidFill>
              <a:round/>
            </a:ln>
            <a:effectLst/>
          </c:spPr>
          <c:marker>
            <c:symbol val="none"/>
          </c:marker>
          <c:cat>
            <c:numRef>
              <c:f>Plots!$L$168:$L$186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Plots!$S$168:$S$186</c:f>
              <c:numCache>
                <c:formatCode>_-* #\ ##0.000_-;\-* #\ ##0.000_-;_-* "-"??_-;_-@_-</c:formatCode>
                <c:ptCount val="19"/>
                <c:pt idx="0">
                  <c:v>1</c:v>
                </c:pt>
                <c:pt idx="1">
                  <c:v>1.0518411802619423</c:v>
                </c:pt>
                <c:pt idx="2">
                  <c:v>1.0861336664154952</c:v>
                </c:pt>
                <c:pt idx="3">
                  <c:v>1.1503621088790759</c:v>
                </c:pt>
                <c:pt idx="4">
                  <c:v>1.171470643415526</c:v>
                </c:pt>
                <c:pt idx="5">
                  <c:v>1.2267538127547737</c:v>
                </c:pt>
                <c:pt idx="6">
                  <c:v>1.2334335913682684</c:v>
                </c:pt>
                <c:pt idx="7">
                  <c:v>1.1982822154846917</c:v>
                </c:pt>
                <c:pt idx="8">
                  <c:v>1.1971285319106657</c:v>
                </c:pt>
                <c:pt idx="9">
                  <c:v>1.1501700957845484</c:v>
                </c:pt>
                <c:pt idx="10">
                  <c:v>1.1877489212715511</c:v>
                </c:pt>
                <c:pt idx="11">
                  <c:v>1.1709702383623231</c:v>
                </c:pt>
                <c:pt idx="12">
                  <c:v>1.2009790620354586</c:v>
                </c:pt>
                <c:pt idx="13">
                  <c:v>1.2460679513173347</c:v>
                </c:pt>
                <c:pt idx="14">
                  <c:v>1.2018027614249798</c:v>
                </c:pt>
                <c:pt idx="15">
                  <c:v>1.2320580901918805</c:v>
                </c:pt>
                <c:pt idx="16">
                  <c:v>1.2225884416690398</c:v>
                </c:pt>
                <c:pt idx="17">
                  <c:v>1.2703000252476666</c:v>
                </c:pt>
                <c:pt idx="18">
                  <c:v>1.2322115180575237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85-4F37-B9A4-6A242312154E}"/>
            </c:ext>
          </c:extLst>
        </c:ser>
        <c:ser>
          <c:idx val="9"/>
          <c:order val="7"/>
          <c:tx>
            <c:strRef>
              <c:f>Plots!$T$167</c:f>
              <c:strCache>
                <c:ptCount val="1"/>
                <c:pt idx="0">
                  <c:v>Vbg</c:v>
                </c:pt>
              </c:strCache>
            </c:strRef>
          </c:tx>
          <c:spPr>
            <a:ln w="12700" cap="rnd">
              <a:solidFill>
                <a:srgbClr val="7B7B7B"/>
              </a:solidFill>
              <a:round/>
            </a:ln>
            <a:effectLst/>
          </c:spPr>
          <c:marker>
            <c:symbol val="none"/>
          </c:marker>
          <c:cat>
            <c:numRef>
              <c:f>Plots!$L$168:$L$186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Plots!$T$168:$T$186</c:f>
              <c:numCache>
                <c:formatCode>_-* #\ ##0.000_-;\-* #\ ##0.000_-;_-* "-"??_-;_-@_-</c:formatCode>
                <c:ptCount val="19"/>
                <c:pt idx="0">
                  <c:v>1</c:v>
                </c:pt>
                <c:pt idx="1">
                  <c:v>1.0547763821141918</c:v>
                </c:pt>
                <c:pt idx="2">
                  <c:v>1.0649582712794348</c:v>
                </c:pt>
                <c:pt idx="3">
                  <c:v>1.121972112573999</c:v>
                </c:pt>
                <c:pt idx="4">
                  <c:v>1.1511371367889258</c:v>
                </c:pt>
                <c:pt idx="5">
                  <c:v>1.1911976634810317</c:v>
                </c:pt>
                <c:pt idx="6">
                  <c:v>1.1927423179201273</c:v>
                </c:pt>
                <c:pt idx="7">
                  <c:v>1.1729700868278121</c:v>
                </c:pt>
                <c:pt idx="8">
                  <c:v>1.1880809839106119</c:v>
                </c:pt>
                <c:pt idx="9">
                  <c:v>1.1880504129538543</c:v>
                </c:pt>
                <c:pt idx="10">
                  <c:v>1.2632048119111641</c:v>
                </c:pt>
                <c:pt idx="11">
                  <c:v>1.1824261549036115</c:v>
                </c:pt>
                <c:pt idx="12">
                  <c:v>1.2062586075961448</c:v>
                </c:pt>
                <c:pt idx="13">
                  <c:v>1.2308272906714715</c:v>
                </c:pt>
                <c:pt idx="14">
                  <c:v>1.1580992920730431</c:v>
                </c:pt>
                <c:pt idx="15">
                  <c:v>1.1827372156031384</c:v>
                </c:pt>
                <c:pt idx="16">
                  <c:v>1.2021196839739849</c:v>
                </c:pt>
                <c:pt idx="17">
                  <c:v>1.2401930718634617</c:v>
                </c:pt>
                <c:pt idx="18">
                  <c:v>1.2282291879169143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85-4F37-B9A4-6A242312154E}"/>
            </c:ext>
          </c:extLst>
        </c:ser>
        <c:ser>
          <c:idx val="0"/>
          <c:order val="8"/>
          <c:tx>
            <c:strRef>
              <c:f>Plots!$U$167</c:f>
              <c:strCache>
                <c:ptCount val="1"/>
                <c:pt idx="0">
                  <c:v>Wie</c:v>
                </c:pt>
              </c:strCache>
            </c:strRef>
          </c:tx>
          <c:spPr>
            <a:ln w="12700" cap="rnd">
              <a:solidFill>
                <a:srgbClr val="90B76B"/>
              </a:solidFill>
              <a:round/>
            </a:ln>
            <a:effectLst/>
          </c:spPr>
          <c:marker>
            <c:symbol val="none"/>
          </c:marker>
          <c:cat>
            <c:numRef>
              <c:f>Plots!$L$168:$L$186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Plots!$U$168:$U$186</c:f>
              <c:numCache>
                <c:formatCode>_-* #\ ##0.000_-;\-* #\ ##0.000_-;_-* "-"??_-;_-@_-</c:formatCode>
                <c:ptCount val="19"/>
                <c:pt idx="0">
                  <c:v>1</c:v>
                </c:pt>
                <c:pt idx="1">
                  <c:v>1.0497246275933974</c:v>
                </c:pt>
                <c:pt idx="2">
                  <c:v>1.0850340705603567</c:v>
                </c:pt>
                <c:pt idx="3">
                  <c:v>1.1575295647664552</c:v>
                </c:pt>
                <c:pt idx="4">
                  <c:v>1.1535343667551707</c:v>
                </c:pt>
                <c:pt idx="5">
                  <c:v>1.1819349944647606</c:v>
                </c:pt>
                <c:pt idx="6">
                  <c:v>1.1365626255697825</c:v>
                </c:pt>
                <c:pt idx="7">
                  <c:v>1.0941223257077137</c:v>
                </c:pt>
                <c:pt idx="8">
                  <c:v>1.1084676820901196</c:v>
                </c:pt>
                <c:pt idx="9">
                  <c:v>1.1237259366167445</c:v>
                </c:pt>
                <c:pt idx="10">
                  <c:v>1.1484213286228693</c:v>
                </c:pt>
                <c:pt idx="11">
                  <c:v>1.1025143467620888</c:v>
                </c:pt>
                <c:pt idx="12">
                  <c:v>1.0716189115700439</c:v>
                </c:pt>
                <c:pt idx="13">
                  <c:v>1.0623311729748075</c:v>
                </c:pt>
                <c:pt idx="14">
                  <c:v>0.99796517261050222</c:v>
                </c:pt>
                <c:pt idx="15">
                  <c:v>1.0531632272780516</c:v>
                </c:pt>
                <c:pt idx="16">
                  <c:v>1.0727993202710542</c:v>
                </c:pt>
                <c:pt idx="17">
                  <c:v>1.0991712038140111</c:v>
                </c:pt>
                <c:pt idx="18">
                  <c:v>1.0730419142853553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85-4F37-B9A4-6A242312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ax val="1.5"/>
          <c:min val="0.5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Plots!$O$166</c:f>
              <c:strCache>
                <c:ptCount val="1"/>
                <c:pt idx="0">
                  <c:v>Index Jahr = 2000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.000_-;\-* #\ ##0.000_-;_-* &quot;-&quot;??_-;_-@_-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11942257217849"/>
          <c:y val="0.16763938558949404"/>
          <c:w val="0.16193985126859142"/>
          <c:h val="0.64418056127770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Heizintensität private Haushalte - Tir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Plots!$BA$1320</c:f>
              <c:strCache>
                <c:ptCount val="1"/>
                <c:pt idx="0">
                  <c:v>EEV-RW/NF</c:v>
                </c:pt>
              </c:strCache>
            </c:strRef>
          </c:tx>
          <c:spPr>
            <a:ln w="12700" cap="rnd">
              <a:solidFill>
                <a:srgbClr val="1F4C78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Plots!$BG$1321:$BG$1338</c:f>
              <c:numCache>
                <c:formatCode>0%</c:formatCode>
                <c:ptCount val="18"/>
                <c:pt idx="0">
                  <c:v>1</c:v>
                </c:pt>
                <c:pt idx="1">
                  <c:v>1.0284564735609618</c:v>
                </c:pt>
                <c:pt idx="2">
                  <c:v>0.99110122300877579</c:v>
                </c:pt>
                <c:pt idx="3">
                  <c:v>0.97323257988602574</c:v>
                </c:pt>
                <c:pt idx="4">
                  <c:v>0.97263438628569321</c:v>
                </c:pt>
                <c:pt idx="5">
                  <c:v>0.98473882770825427</c:v>
                </c:pt>
                <c:pt idx="6">
                  <c:v>0.98222702212030144</c:v>
                </c:pt>
                <c:pt idx="7">
                  <c:v>0.96587164856913676</c:v>
                </c:pt>
                <c:pt idx="8">
                  <c:v>1.0013106970886387</c:v>
                </c:pt>
                <c:pt idx="9">
                  <c:v>0.98770471133758908</c:v>
                </c:pt>
                <c:pt idx="10">
                  <c:v>1.0773246331965669</c:v>
                </c:pt>
                <c:pt idx="11">
                  <c:v>0.89177753592322573</c:v>
                </c:pt>
                <c:pt idx="12">
                  <c:v>1.0013273286962052</c:v>
                </c:pt>
                <c:pt idx="13">
                  <c:v>1.1115942735481317</c:v>
                </c:pt>
                <c:pt idx="14">
                  <c:v>0.97660077645157373</c:v>
                </c:pt>
                <c:pt idx="15">
                  <c:v>1.0247246649627806</c:v>
                </c:pt>
                <c:pt idx="16">
                  <c:v>1.0169116337126856</c:v>
                </c:pt>
                <c:pt idx="17">
                  <c:v>1.0741673623794701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5-4F37-B9A4-6A242312154E}"/>
            </c:ext>
          </c:extLst>
        </c:ser>
        <c:ser>
          <c:idx val="3"/>
          <c:order val="1"/>
          <c:tx>
            <c:strRef>
              <c:f>Plots!$AP$1320</c:f>
              <c:strCache>
                <c:ptCount val="1"/>
                <c:pt idx="0">
                  <c:v>Raumwärmeverbrauch (EEV-RW)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Plots!$AV$1321:$AV$1338</c:f>
              <c:numCache>
                <c:formatCode>0%</c:formatCode>
                <c:ptCount val="18"/>
                <c:pt idx="0">
                  <c:v>1</c:v>
                </c:pt>
                <c:pt idx="1">
                  <c:v>1.0393396108473214</c:v>
                </c:pt>
                <c:pt idx="2">
                  <c:v>1.0094549493607903</c:v>
                </c:pt>
                <c:pt idx="3">
                  <c:v>1.001554162898582</c:v>
                </c:pt>
                <c:pt idx="4">
                  <c:v>1.011230988916078</c:v>
                </c:pt>
                <c:pt idx="5">
                  <c:v>1.0316311528372188</c:v>
                </c:pt>
                <c:pt idx="6">
                  <c:v>1.0393936742013774</c:v>
                </c:pt>
                <c:pt idx="7">
                  <c:v>1.0323072646082838</c:v>
                </c:pt>
                <c:pt idx="8">
                  <c:v>1.0781308299340637</c:v>
                </c:pt>
                <c:pt idx="9">
                  <c:v>1.0739329004226168</c:v>
                </c:pt>
                <c:pt idx="10">
                  <c:v>1.1799269792152878</c:v>
                </c:pt>
                <c:pt idx="11">
                  <c:v>0.98614552914261466</c:v>
                </c:pt>
                <c:pt idx="12">
                  <c:v>1.1178839489677213</c:v>
                </c:pt>
                <c:pt idx="13">
                  <c:v>1.249808376343799</c:v>
                </c:pt>
                <c:pt idx="14">
                  <c:v>1.1083643732744051</c:v>
                </c:pt>
                <c:pt idx="15">
                  <c:v>1.1738248146266774</c:v>
                </c:pt>
                <c:pt idx="16">
                  <c:v>1.1729456939119864</c:v>
                </c:pt>
                <c:pt idx="17">
                  <c:v>1.2503535435104944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5-4F37-B9A4-6A242312154E}"/>
            </c:ext>
          </c:extLst>
        </c:ser>
        <c:ser>
          <c:idx val="4"/>
          <c:order val="2"/>
          <c:tx>
            <c:strRef>
              <c:f>Plots!$AA$1320</c:f>
              <c:strCache>
                <c:ptCount val="1"/>
                <c:pt idx="0">
                  <c:v>Heizgradtage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Plots!$AA$1321:$AA$1338</c:f>
              <c:numCache>
                <c:formatCode>0%</c:formatCode>
                <c:ptCount val="18"/>
                <c:pt idx="0">
                  <c:v>0.88652904529222343</c:v>
                </c:pt>
                <c:pt idx="1">
                  <c:v>0.98719584127788418</c:v>
                </c:pt>
                <c:pt idx="2">
                  <c:v>0.95627855723237853</c:v>
                </c:pt>
                <c:pt idx="3">
                  <c:v>1.0379696773638625</c:v>
                </c:pt>
                <c:pt idx="4">
                  <c:v>0.99554644206625353</c:v>
                </c:pt>
                <c:pt idx="5">
                  <c:v>1.0571002447315525</c:v>
                </c:pt>
                <c:pt idx="6">
                  <c:v>0.99361477587738278</c:v>
                </c:pt>
                <c:pt idx="7">
                  <c:v>0.90673625931182467</c:v>
                </c:pt>
                <c:pt idx="8">
                  <c:v>0.9384796426833103</c:v>
                </c:pt>
                <c:pt idx="9">
                  <c:v>0.94041461566966977</c:v>
                </c:pt>
                <c:pt idx="10">
                  <c:v>1.0659833503130662</c:v>
                </c:pt>
                <c:pt idx="11">
                  <c:v>0.93384275823732887</c:v>
                </c:pt>
                <c:pt idx="12">
                  <c:v>0.97630948647942883</c:v>
                </c:pt>
                <c:pt idx="13">
                  <c:v>0.98946389890400099</c:v>
                </c:pt>
                <c:pt idx="14">
                  <c:v>0.79987143218736778</c:v>
                </c:pt>
                <c:pt idx="15">
                  <c:v>0.89237078048806073</c:v>
                </c:pt>
                <c:pt idx="16">
                  <c:v>0.93345616501878792</c:v>
                </c:pt>
                <c:pt idx="17">
                  <c:v>0.93857815855530968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5-4F37-B9A4-6A242312154E}"/>
            </c:ext>
          </c:extLst>
        </c:ser>
        <c:ser>
          <c:idx val="0"/>
          <c:order val="3"/>
          <c:tx>
            <c:strRef>
              <c:f>Plots!$N$1320</c:f>
              <c:strCache>
                <c:ptCount val="1"/>
                <c:pt idx="0">
                  <c:v>Nutzfläche(NF)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Plots!$T$1321:$T$1338</c:f>
              <c:numCache>
                <c:formatCode>0%</c:formatCode>
                <c:ptCount val="18"/>
                <c:pt idx="0">
                  <c:v>1</c:v>
                </c:pt>
                <c:pt idx="1">
                  <c:v>1.0105820105820107</c:v>
                </c:pt>
                <c:pt idx="2">
                  <c:v>1.0185185185185186</c:v>
                </c:pt>
                <c:pt idx="3">
                  <c:v>1.0291005291005291</c:v>
                </c:pt>
                <c:pt idx="4">
                  <c:v>1.0396825396825398</c:v>
                </c:pt>
                <c:pt idx="5">
                  <c:v>1.0476190476190477</c:v>
                </c:pt>
                <c:pt idx="6">
                  <c:v>1.0582010582010584</c:v>
                </c:pt>
                <c:pt idx="7">
                  <c:v>1.0687830687830688</c:v>
                </c:pt>
                <c:pt idx="8">
                  <c:v>1.076719576719577</c:v>
                </c:pt>
                <c:pt idx="9">
                  <c:v>1.0873015873015874</c:v>
                </c:pt>
                <c:pt idx="10">
                  <c:v>1.0952380952380953</c:v>
                </c:pt>
                <c:pt idx="11">
                  <c:v>1.1058201058201058</c:v>
                </c:pt>
                <c:pt idx="12">
                  <c:v>1.1164021164021165</c:v>
                </c:pt>
                <c:pt idx="13">
                  <c:v>1.1243386243386244</c:v>
                </c:pt>
                <c:pt idx="14">
                  <c:v>1.1349206349206349</c:v>
                </c:pt>
                <c:pt idx="15">
                  <c:v>1.1455026455026456</c:v>
                </c:pt>
                <c:pt idx="16">
                  <c:v>1.1534391534391535</c:v>
                </c:pt>
                <c:pt idx="17">
                  <c:v>1.1640211640211642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75F-4F7E-A1B2-839495D9C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baseline="0">
                    <a:effectLst/>
                  </a:rPr>
                  <a:t>Prozent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Heizintensität private Haushalte - Wie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Plots!$BA$1320</c:f>
              <c:strCache>
                <c:ptCount val="1"/>
                <c:pt idx="0">
                  <c:v>EEV-RW/NF</c:v>
                </c:pt>
              </c:strCache>
            </c:strRef>
          </c:tx>
          <c:spPr>
            <a:ln w="12700" cap="rnd">
              <a:solidFill>
                <a:srgbClr val="90B76B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Plots!$BI$1321:$BI$1338</c:f>
              <c:numCache>
                <c:formatCode>0%</c:formatCode>
                <c:ptCount val="18"/>
                <c:pt idx="0">
                  <c:v>1</c:v>
                </c:pt>
                <c:pt idx="1">
                  <c:v>1.0447822526503943</c:v>
                </c:pt>
                <c:pt idx="2">
                  <c:v>1.0364546148074592</c:v>
                </c:pt>
                <c:pt idx="3">
                  <c:v>1.121516663341126</c:v>
                </c:pt>
                <c:pt idx="4">
                  <c:v>1.0879005494311689</c:v>
                </c:pt>
                <c:pt idx="5">
                  <c:v>1.1858965563467101</c:v>
                </c:pt>
                <c:pt idx="6">
                  <c:v>1.1116229219896236</c:v>
                </c:pt>
                <c:pt idx="7">
                  <c:v>1.0031026494912449</c:v>
                </c:pt>
                <c:pt idx="8">
                  <c:v>1.0232891064430547</c:v>
                </c:pt>
                <c:pt idx="9">
                  <c:v>1.0789187590943603</c:v>
                </c:pt>
                <c:pt idx="10">
                  <c:v>1.2251875904019802</c:v>
                </c:pt>
                <c:pt idx="11">
                  <c:v>1.0915365340291934</c:v>
                </c:pt>
                <c:pt idx="12">
                  <c:v>1.0914228852598626</c:v>
                </c:pt>
                <c:pt idx="13">
                  <c:v>1.1756618205068867</c:v>
                </c:pt>
                <c:pt idx="14">
                  <c:v>0.96919353626507421</c:v>
                </c:pt>
                <c:pt idx="15">
                  <c:v>1.0696846240987503</c:v>
                </c:pt>
                <c:pt idx="16">
                  <c:v>1.1323962434136312</c:v>
                </c:pt>
                <c:pt idx="17">
                  <c:v>1.1028593490897309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5-4F37-B9A4-6A242312154E}"/>
            </c:ext>
          </c:extLst>
        </c:ser>
        <c:ser>
          <c:idx val="3"/>
          <c:order val="1"/>
          <c:tx>
            <c:strRef>
              <c:f>Plots!$AP$1320</c:f>
              <c:strCache>
                <c:ptCount val="1"/>
                <c:pt idx="0">
                  <c:v>Raumwärmeverbrauch (EEV-RW)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Plots!$AX$1321:$AX$1338</c:f>
              <c:numCache>
                <c:formatCode>0%</c:formatCode>
                <c:ptCount val="18"/>
                <c:pt idx="0">
                  <c:v>1</c:v>
                </c:pt>
                <c:pt idx="1">
                  <c:v>1.0447822526503943</c:v>
                </c:pt>
                <c:pt idx="2">
                  <c:v>1.0392710675650882</c:v>
                </c:pt>
                <c:pt idx="3">
                  <c:v>1.1245642629697705</c:v>
                </c:pt>
                <c:pt idx="4">
                  <c:v>1.0908568009241884</c:v>
                </c:pt>
                <c:pt idx="5">
                  <c:v>1.1891191013367828</c:v>
                </c:pt>
                <c:pt idx="6">
                  <c:v>1.114643636451552</c:v>
                </c:pt>
                <c:pt idx="7">
                  <c:v>1.0085542943254366</c:v>
                </c:pt>
                <c:pt idx="8">
                  <c:v>1.0288504602824193</c:v>
                </c:pt>
                <c:pt idx="9">
                  <c:v>1.0847824480024819</c:v>
                </c:pt>
                <c:pt idx="10">
                  <c:v>1.2318462186106869</c:v>
                </c:pt>
                <c:pt idx="11">
                  <c:v>1.0974687978010913</c:v>
                </c:pt>
                <c:pt idx="12">
                  <c:v>1.100320354433177</c:v>
                </c:pt>
                <c:pt idx="13">
                  <c:v>1.1852460201305843</c:v>
                </c:pt>
                <c:pt idx="14">
                  <c:v>0.97709457052810489</c:v>
                </c:pt>
                <c:pt idx="15">
                  <c:v>1.0784048791865122</c:v>
                </c:pt>
                <c:pt idx="16">
                  <c:v>1.1416277345284165</c:v>
                </c:pt>
                <c:pt idx="17">
                  <c:v>1.1148469507102716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5-4F37-B9A4-6A242312154E}"/>
            </c:ext>
          </c:extLst>
        </c:ser>
        <c:ser>
          <c:idx val="4"/>
          <c:order val="2"/>
          <c:tx>
            <c:strRef>
              <c:f>Plots!$AA$1320</c:f>
              <c:strCache>
                <c:ptCount val="1"/>
                <c:pt idx="0">
                  <c:v>Heizgradtage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Plots!$AA$1321:$AA$1338</c:f>
              <c:numCache>
                <c:formatCode>0%</c:formatCode>
                <c:ptCount val="18"/>
                <c:pt idx="0">
                  <c:v>0.88652904529222343</c:v>
                </c:pt>
                <c:pt idx="1">
                  <c:v>0.98719584127788418</c:v>
                </c:pt>
                <c:pt idx="2">
                  <c:v>0.95627855723237853</c:v>
                </c:pt>
                <c:pt idx="3">
                  <c:v>1.0379696773638625</c:v>
                </c:pt>
                <c:pt idx="4">
                  <c:v>0.99554644206625353</c:v>
                </c:pt>
                <c:pt idx="5">
                  <c:v>1.0571002447315525</c:v>
                </c:pt>
                <c:pt idx="6">
                  <c:v>0.99361477587738278</c:v>
                </c:pt>
                <c:pt idx="7">
                  <c:v>0.90673625931182467</c:v>
                </c:pt>
                <c:pt idx="8">
                  <c:v>0.9384796426833103</c:v>
                </c:pt>
                <c:pt idx="9">
                  <c:v>0.94041461566966977</c:v>
                </c:pt>
                <c:pt idx="10">
                  <c:v>1.0659833503130662</c:v>
                </c:pt>
                <c:pt idx="11">
                  <c:v>0.93384275823732887</c:v>
                </c:pt>
                <c:pt idx="12">
                  <c:v>0.97630948647942883</c:v>
                </c:pt>
                <c:pt idx="13">
                  <c:v>0.98946389890400099</c:v>
                </c:pt>
                <c:pt idx="14">
                  <c:v>0.79987143218736778</c:v>
                </c:pt>
                <c:pt idx="15">
                  <c:v>0.89237078048806073</c:v>
                </c:pt>
                <c:pt idx="16">
                  <c:v>0.93345616501878792</c:v>
                </c:pt>
                <c:pt idx="17">
                  <c:v>0.93857815855530968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5-4F37-B9A4-6A242312154E}"/>
            </c:ext>
          </c:extLst>
        </c:ser>
        <c:ser>
          <c:idx val="0"/>
          <c:order val="3"/>
          <c:tx>
            <c:strRef>
              <c:f>Plots!$N$1320</c:f>
              <c:strCache>
                <c:ptCount val="1"/>
                <c:pt idx="0">
                  <c:v>Nutzfläche(NF)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Plots!$V$1321:$V$1338</c:f>
              <c:numCache>
                <c:formatCode>0%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1.0027173913043479</c:v>
                </c:pt>
                <c:pt idx="3">
                  <c:v>1.0027173913043479</c:v>
                </c:pt>
                <c:pt idx="4">
                  <c:v>1.0027173913043479</c:v>
                </c:pt>
                <c:pt idx="5">
                  <c:v>1.0027173913043479</c:v>
                </c:pt>
                <c:pt idx="6">
                  <c:v>1.0027173913043479</c:v>
                </c:pt>
                <c:pt idx="7">
                  <c:v>1.0054347826086958</c:v>
                </c:pt>
                <c:pt idx="8">
                  <c:v>1.0054347826086958</c:v>
                </c:pt>
                <c:pt idx="9">
                  <c:v>1.0054347826086958</c:v>
                </c:pt>
                <c:pt idx="10">
                  <c:v>1.0054347826086958</c:v>
                </c:pt>
                <c:pt idx="11">
                  <c:v>1.0054347826086958</c:v>
                </c:pt>
                <c:pt idx="12">
                  <c:v>1.0081521739130437</c:v>
                </c:pt>
                <c:pt idx="13">
                  <c:v>1.0081521739130437</c:v>
                </c:pt>
                <c:pt idx="14">
                  <c:v>1.0081521739130437</c:v>
                </c:pt>
                <c:pt idx="15">
                  <c:v>1.0081521739130437</c:v>
                </c:pt>
                <c:pt idx="16">
                  <c:v>1.0081521739130437</c:v>
                </c:pt>
                <c:pt idx="17">
                  <c:v>1.0108695652173914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75F-4F7E-A1B2-839495D9C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baseline="0">
                    <a:effectLst/>
                  </a:rPr>
                  <a:t>Prozent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Heizintensität private Haushalte - Bgd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Plots!$BA$1320</c:f>
              <c:strCache>
                <c:ptCount val="1"/>
                <c:pt idx="0">
                  <c:v>EEV-RW/NF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Plots!$BA$1321:$BA$1338</c:f>
              <c:numCache>
                <c:formatCode>0%</c:formatCode>
                <c:ptCount val="18"/>
                <c:pt idx="0">
                  <c:v>1</c:v>
                </c:pt>
                <c:pt idx="1">
                  <c:v>1.0220750471134392</c:v>
                </c:pt>
                <c:pt idx="2">
                  <c:v>0.92794074201610244</c:v>
                </c:pt>
                <c:pt idx="3">
                  <c:v>0.89184872012479566</c:v>
                </c:pt>
                <c:pt idx="4">
                  <c:v>0.86080652572983141</c:v>
                </c:pt>
                <c:pt idx="5">
                  <c:v>0.8423595994211911</c:v>
                </c:pt>
                <c:pt idx="6">
                  <c:v>0.86140038743406933</c:v>
                </c:pt>
                <c:pt idx="7">
                  <c:v>0.82258511539901857</c:v>
                </c:pt>
                <c:pt idx="8">
                  <c:v>0.79667237568244031</c:v>
                </c:pt>
                <c:pt idx="9">
                  <c:v>0.79426978095564915</c:v>
                </c:pt>
                <c:pt idx="10">
                  <c:v>0.89583492387615604</c:v>
                </c:pt>
                <c:pt idx="11">
                  <c:v>0.88204567065695005</c:v>
                </c:pt>
                <c:pt idx="12">
                  <c:v>0.8390324776098389</c:v>
                </c:pt>
                <c:pt idx="13">
                  <c:v>0.81280033429264675</c:v>
                </c:pt>
                <c:pt idx="14">
                  <c:v>0.69489639967192074</c:v>
                </c:pt>
                <c:pt idx="15">
                  <c:v>0.83823847004689978</c:v>
                </c:pt>
                <c:pt idx="16">
                  <c:v>0.87220663759512751</c:v>
                </c:pt>
                <c:pt idx="17">
                  <c:v>0.86229121081866089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0-4773-AF63-6A3988408072}"/>
            </c:ext>
          </c:extLst>
        </c:ser>
        <c:ser>
          <c:idx val="3"/>
          <c:order val="1"/>
          <c:tx>
            <c:strRef>
              <c:f>Plots!$AP$1320</c:f>
              <c:strCache>
                <c:ptCount val="1"/>
                <c:pt idx="0">
                  <c:v>Raumwärmeverbrauch (EEV-RW)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Plots!$AP$1321:$AP$1338</c:f>
              <c:numCache>
                <c:formatCode>0%</c:formatCode>
                <c:ptCount val="18"/>
                <c:pt idx="0">
                  <c:v>1</c:v>
                </c:pt>
                <c:pt idx="1">
                  <c:v>1.0333811870151366</c:v>
                </c:pt>
                <c:pt idx="2">
                  <c:v>0.9484704044500869</c:v>
                </c:pt>
                <c:pt idx="3">
                  <c:v>0.92144546968645924</c:v>
                </c:pt>
                <c:pt idx="4">
                  <c:v>0.89889531005416035</c:v>
                </c:pt>
                <c:pt idx="5">
                  <c:v>0.88895028522988528</c:v>
                </c:pt>
                <c:pt idx="6">
                  <c:v>0.9185729795204014</c:v>
                </c:pt>
                <c:pt idx="7">
                  <c:v>0.88628086548522578</c:v>
                </c:pt>
                <c:pt idx="8">
                  <c:v>0.86717435583132874</c:v>
                </c:pt>
                <c:pt idx="9">
                  <c:v>0.87334531224548151</c:v>
                </c:pt>
                <c:pt idx="10">
                  <c:v>0.99493170749077509</c:v>
                </c:pt>
                <c:pt idx="11">
                  <c:v>0.98937423677671166</c:v>
                </c:pt>
                <c:pt idx="12">
                  <c:v>0.95040847021291486</c:v>
                </c:pt>
                <c:pt idx="13">
                  <c:v>0.9278871072898357</c:v>
                </c:pt>
                <c:pt idx="14">
                  <c:v>0.80097571732095274</c:v>
                </c:pt>
                <c:pt idx="15">
                  <c:v>0.97547220186873729</c:v>
                </c:pt>
                <c:pt idx="16">
                  <c:v>1.0246498331040104</c:v>
                </c:pt>
                <c:pt idx="17">
                  <c:v>1.0225400199088546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0-4773-AF63-6A3988408072}"/>
            </c:ext>
          </c:extLst>
        </c:ser>
        <c:ser>
          <c:idx val="4"/>
          <c:order val="2"/>
          <c:tx>
            <c:strRef>
              <c:f>Plots!$AA$1320</c:f>
              <c:strCache>
                <c:ptCount val="1"/>
                <c:pt idx="0">
                  <c:v>Heizgradtage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Plots!$AA$1321:$AA$1338</c:f>
              <c:numCache>
                <c:formatCode>0%</c:formatCode>
                <c:ptCount val="18"/>
                <c:pt idx="0">
                  <c:v>0.88652904529222343</c:v>
                </c:pt>
                <c:pt idx="1">
                  <c:v>0.98719584127788418</c:v>
                </c:pt>
                <c:pt idx="2">
                  <c:v>0.95627855723237853</c:v>
                </c:pt>
                <c:pt idx="3">
                  <c:v>1.0379696773638625</c:v>
                </c:pt>
                <c:pt idx="4">
                  <c:v>0.99554644206625353</c:v>
                </c:pt>
                <c:pt idx="5">
                  <c:v>1.0571002447315525</c:v>
                </c:pt>
                <c:pt idx="6">
                  <c:v>0.99361477587738278</c:v>
                </c:pt>
                <c:pt idx="7">
                  <c:v>0.90673625931182467</c:v>
                </c:pt>
                <c:pt idx="8">
                  <c:v>0.9384796426833103</c:v>
                </c:pt>
                <c:pt idx="9">
                  <c:v>0.94041461566966977</c:v>
                </c:pt>
                <c:pt idx="10">
                  <c:v>1.0659833503130662</c:v>
                </c:pt>
                <c:pt idx="11">
                  <c:v>0.93384275823732887</c:v>
                </c:pt>
                <c:pt idx="12">
                  <c:v>0.97630948647942883</c:v>
                </c:pt>
                <c:pt idx="13">
                  <c:v>0.98946389890400099</c:v>
                </c:pt>
                <c:pt idx="14">
                  <c:v>0.79987143218736778</c:v>
                </c:pt>
                <c:pt idx="15">
                  <c:v>0.89237078048806073</c:v>
                </c:pt>
                <c:pt idx="16">
                  <c:v>0.93345616501878792</c:v>
                </c:pt>
                <c:pt idx="17">
                  <c:v>0.93857815855530968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0-4773-AF63-6A3988408072}"/>
            </c:ext>
          </c:extLst>
        </c:ser>
        <c:ser>
          <c:idx val="0"/>
          <c:order val="3"/>
          <c:tx>
            <c:strRef>
              <c:f>Plots!$N$1320</c:f>
              <c:strCache>
                <c:ptCount val="1"/>
                <c:pt idx="0">
                  <c:v>Nutzfläche(NF)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Plots!$N$1321:$N$1338</c:f>
              <c:numCache>
                <c:formatCode>0%</c:formatCode>
                <c:ptCount val="18"/>
                <c:pt idx="0">
                  <c:v>1</c:v>
                </c:pt>
                <c:pt idx="1">
                  <c:v>1.0110619469026549</c:v>
                </c:pt>
                <c:pt idx="2">
                  <c:v>1.0221238938053097</c:v>
                </c:pt>
                <c:pt idx="3">
                  <c:v>1.0331858407079646</c:v>
                </c:pt>
                <c:pt idx="4">
                  <c:v>1.0442477876106195</c:v>
                </c:pt>
                <c:pt idx="5">
                  <c:v>1.0553097345132743</c:v>
                </c:pt>
                <c:pt idx="6">
                  <c:v>1.0663716814159292</c:v>
                </c:pt>
                <c:pt idx="7">
                  <c:v>1.0774336283185841</c:v>
                </c:pt>
                <c:pt idx="8">
                  <c:v>1.0884955752212389</c:v>
                </c:pt>
                <c:pt idx="9">
                  <c:v>1.0995575221238938</c:v>
                </c:pt>
                <c:pt idx="10">
                  <c:v>1.1106194690265487</c:v>
                </c:pt>
                <c:pt idx="11">
                  <c:v>1.1216814159292035</c:v>
                </c:pt>
                <c:pt idx="12">
                  <c:v>1.1327433628318584</c:v>
                </c:pt>
                <c:pt idx="13">
                  <c:v>1.1415929203539823</c:v>
                </c:pt>
                <c:pt idx="14">
                  <c:v>1.152654867256637</c:v>
                </c:pt>
                <c:pt idx="15">
                  <c:v>1.163716814159292</c:v>
                </c:pt>
                <c:pt idx="16">
                  <c:v>1.1747787610619469</c:v>
                </c:pt>
                <c:pt idx="17">
                  <c:v>1.1858407079646018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70-4773-AF63-6A398840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Heizintensität private Haushalte - Ktn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Plots!$BA$1320</c:f>
              <c:strCache>
                <c:ptCount val="1"/>
                <c:pt idx="0">
                  <c:v>EEV-RW/NF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Plots!$BB$1321:$BB$1338</c:f>
              <c:numCache>
                <c:formatCode>0%</c:formatCode>
                <c:ptCount val="18"/>
                <c:pt idx="0">
                  <c:v>1</c:v>
                </c:pt>
                <c:pt idx="1">
                  <c:v>1.0039786522953666</c:v>
                </c:pt>
                <c:pt idx="2">
                  <c:v>0.95193684923328747</c:v>
                </c:pt>
                <c:pt idx="3">
                  <c:v>0.94847310074729785</c:v>
                </c:pt>
                <c:pt idx="4">
                  <c:v>0.93512934986375629</c:v>
                </c:pt>
                <c:pt idx="5">
                  <c:v>0.90311432642003076</c:v>
                </c:pt>
                <c:pt idx="6">
                  <c:v>0.87732854359721324</c:v>
                </c:pt>
                <c:pt idx="7">
                  <c:v>0.78453521955122973</c:v>
                </c:pt>
                <c:pt idx="8">
                  <c:v>0.83161128443368215</c:v>
                </c:pt>
                <c:pt idx="9">
                  <c:v>0.85287998999367887</c:v>
                </c:pt>
                <c:pt idx="10">
                  <c:v>0.91941000676610318</c:v>
                </c:pt>
                <c:pt idx="11">
                  <c:v>0.82949401944014833</c:v>
                </c:pt>
                <c:pt idx="12">
                  <c:v>0.8176390485477909</c:v>
                </c:pt>
                <c:pt idx="13">
                  <c:v>0.89030230172660496</c:v>
                </c:pt>
                <c:pt idx="14">
                  <c:v>0.77044384691376722</c:v>
                </c:pt>
                <c:pt idx="15">
                  <c:v>0.79677309894071213</c:v>
                </c:pt>
                <c:pt idx="16">
                  <c:v>0.7561652970249847</c:v>
                </c:pt>
                <c:pt idx="17">
                  <c:v>0.82816181180454429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7-411C-A69A-635F98F9FA99}"/>
            </c:ext>
          </c:extLst>
        </c:ser>
        <c:ser>
          <c:idx val="3"/>
          <c:order val="1"/>
          <c:tx>
            <c:strRef>
              <c:f>Plots!$AP$1320</c:f>
              <c:strCache>
                <c:ptCount val="1"/>
                <c:pt idx="0">
                  <c:v>Raumwärmeverbrauch (EEV-RW)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Plots!$AQ$1321:$AQ$1338</c:f>
              <c:numCache>
                <c:formatCode>0%</c:formatCode>
                <c:ptCount val="18"/>
                <c:pt idx="0">
                  <c:v>1</c:v>
                </c:pt>
                <c:pt idx="1">
                  <c:v>1.0161628592406988</c:v>
                </c:pt>
                <c:pt idx="2">
                  <c:v>0.9727315862311019</c:v>
                </c:pt>
                <c:pt idx="3">
                  <c:v>0.98070276921929334</c:v>
                </c:pt>
                <c:pt idx="4">
                  <c:v>0.97598451563450295</c:v>
                </c:pt>
                <c:pt idx="5">
                  <c:v>0.95353090289493525</c:v>
                </c:pt>
                <c:pt idx="6">
                  <c:v>0.93482337533780724</c:v>
                </c:pt>
                <c:pt idx="7">
                  <c:v>0.84546999388530586</c:v>
                </c:pt>
                <c:pt idx="8">
                  <c:v>0.90427634812206215</c:v>
                </c:pt>
                <c:pt idx="9">
                  <c:v>0.93775396958042834</c:v>
                </c:pt>
                <c:pt idx="10">
                  <c:v>1.0198310026507504</c:v>
                </c:pt>
                <c:pt idx="11">
                  <c:v>0.93016076937220515</c:v>
                </c:pt>
                <c:pt idx="12">
                  <c:v>0.92480533160987999</c:v>
                </c:pt>
                <c:pt idx="13">
                  <c:v>1.0177970488185217</c:v>
                </c:pt>
                <c:pt idx="14">
                  <c:v>0.88825443515543534</c:v>
                </c:pt>
                <c:pt idx="15">
                  <c:v>0.92827933857170342</c:v>
                </c:pt>
                <c:pt idx="16">
                  <c:v>0.88831068873808872</c:v>
                </c:pt>
                <c:pt idx="17">
                  <c:v>0.98293962614665553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7-411C-A69A-635F98F9FA99}"/>
            </c:ext>
          </c:extLst>
        </c:ser>
        <c:ser>
          <c:idx val="4"/>
          <c:order val="2"/>
          <c:tx>
            <c:strRef>
              <c:f>Plots!$AA$1320</c:f>
              <c:strCache>
                <c:ptCount val="1"/>
                <c:pt idx="0">
                  <c:v>Heizgradtage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Plots!$AA$1321:$AA$1338</c:f>
              <c:numCache>
                <c:formatCode>0%</c:formatCode>
                <c:ptCount val="18"/>
                <c:pt idx="0">
                  <c:v>0.88652904529222343</c:v>
                </c:pt>
                <c:pt idx="1">
                  <c:v>0.98719584127788418</c:v>
                </c:pt>
                <c:pt idx="2">
                  <c:v>0.95627855723237853</c:v>
                </c:pt>
                <c:pt idx="3">
                  <c:v>1.0379696773638625</c:v>
                </c:pt>
                <c:pt idx="4">
                  <c:v>0.99554644206625353</c:v>
                </c:pt>
                <c:pt idx="5">
                  <c:v>1.0571002447315525</c:v>
                </c:pt>
                <c:pt idx="6">
                  <c:v>0.99361477587738278</c:v>
                </c:pt>
                <c:pt idx="7">
                  <c:v>0.90673625931182467</c:v>
                </c:pt>
                <c:pt idx="8">
                  <c:v>0.9384796426833103</c:v>
                </c:pt>
                <c:pt idx="9">
                  <c:v>0.94041461566966977</c:v>
                </c:pt>
                <c:pt idx="10">
                  <c:v>1.0659833503130662</c:v>
                </c:pt>
                <c:pt idx="11">
                  <c:v>0.93384275823732887</c:v>
                </c:pt>
                <c:pt idx="12">
                  <c:v>0.97630948647942883</c:v>
                </c:pt>
                <c:pt idx="13">
                  <c:v>0.98946389890400099</c:v>
                </c:pt>
                <c:pt idx="14">
                  <c:v>0.79987143218736778</c:v>
                </c:pt>
                <c:pt idx="15">
                  <c:v>0.89237078048806073</c:v>
                </c:pt>
                <c:pt idx="16">
                  <c:v>0.93345616501878792</c:v>
                </c:pt>
                <c:pt idx="17">
                  <c:v>0.93857815855530968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7-411C-A69A-635F98F9FA99}"/>
            </c:ext>
          </c:extLst>
        </c:ser>
        <c:ser>
          <c:idx val="0"/>
          <c:order val="3"/>
          <c:tx>
            <c:strRef>
              <c:f>Plots!$N$1320</c:f>
              <c:strCache>
                <c:ptCount val="1"/>
                <c:pt idx="0">
                  <c:v>Nutzfläche(NF)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Plots!$O$1321:$O$1338</c:f>
              <c:numCache>
                <c:formatCode>0%</c:formatCode>
                <c:ptCount val="18"/>
                <c:pt idx="0">
                  <c:v>1</c:v>
                </c:pt>
                <c:pt idx="1">
                  <c:v>1.0121359223300972</c:v>
                </c:pt>
                <c:pt idx="2">
                  <c:v>1.0218446601941746</c:v>
                </c:pt>
                <c:pt idx="3">
                  <c:v>1.0339805825242718</c:v>
                </c:pt>
                <c:pt idx="4">
                  <c:v>1.0436893203883495</c:v>
                </c:pt>
                <c:pt idx="5">
                  <c:v>1.0558252427184465</c:v>
                </c:pt>
                <c:pt idx="6">
                  <c:v>1.0655339805825241</c:v>
                </c:pt>
                <c:pt idx="7">
                  <c:v>1.0776699029126213</c:v>
                </c:pt>
                <c:pt idx="8">
                  <c:v>1.087378640776699</c:v>
                </c:pt>
                <c:pt idx="9">
                  <c:v>1.099514563106796</c:v>
                </c:pt>
                <c:pt idx="10">
                  <c:v>1.1092233009708738</c:v>
                </c:pt>
                <c:pt idx="11">
                  <c:v>1.1213592233009708</c:v>
                </c:pt>
                <c:pt idx="12">
                  <c:v>1.1310679611650485</c:v>
                </c:pt>
                <c:pt idx="13">
                  <c:v>1.1432038834951457</c:v>
                </c:pt>
                <c:pt idx="14">
                  <c:v>1.1529126213592231</c:v>
                </c:pt>
                <c:pt idx="15">
                  <c:v>1.1650485436893203</c:v>
                </c:pt>
                <c:pt idx="16">
                  <c:v>1.174757281553398</c:v>
                </c:pt>
                <c:pt idx="17">
                  <c:v>1.186893203883495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7-411C-A69A-635F98F9F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Heizintensität private Haushalte - Ooe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Plots!$BA$1320</c:f>
              <c:strCache>
                <c:ptCount val="1"/>
                <c:pt idx="0">
                  <c:v>EEV-RW/NF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Plots!$BD$1321:$BD$1338</c:f>
              <c:numCache>
                <c:formatCode>0%</c:formatCode>
                <c:ptCount val="18"/>
                <c:pt idx="0">
                  <c:v>1</c:v>
                </c:pt>
                <c:pt idx="1">
                  <c:v>1.0518248854012064</c:v>
                </c:pt>
                <c:pt idx="2">
                  <c:v>0.99545364916931434</c:v>
                </c:pt>
                <c:pt idx="3">
                  <c:v>0.99366801958090156</c:v>
                </c:pt>
                <c:pt idx="4">
                  <c:v>0.95624813943992881</c:v>
                </c:pt>
                <c:pt idx="5">
                  <c:v>1.0083181350753971</c:v>
                </c:pt>
                <c:pt idx="6">
                  <c:v>0.96125635707047674</c:v>
                </c:pt>
                <c:pt idx="7">
                  <c:v>0.9217072048610202</c:v>
                </c:pt>
                <c:pt idx="8">
                  <c:v>0.95750126940130353</c:v>
                </c:pt>
                <c:pt idx="9">
                  <c:v>0.90622431764970857</c:v>
                </c:pt>
                <c:pt idx="10">
                  <c:v>1.0077342970109362</c:v>
                </c:pt>
                <c:pt idx="11">
                  <c:v>0.91627074996761548</c:v>
                </c:pt>
                <c:pt idx="12">
                  <c:v>0.95305608451057822</c:v>
                </c:pt>
                <c:pt idx="13">
                  <c:v>0.97413753204182307</c:v>
                </c:pt>
                <c:pt idx="14">
                  <c:v>0.81825087488832315</c:v>
                </c:pt>
                <c:pt idx="15">
                  <c:v>0.86001010244307585</c:v>
                </c:pt>
                <c:pt idx="16">
                  <c:v>0.94256171832015545</c:v>
                </c:pt>
                <c:pt idx="17">
                  <c:v>0.96480186118873024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F-44E2-AA6E-C1E7854451CD}"/>
            </c:ext>
          </c:extLst>
        </c:ser>
        <c:ser>
          <c:idx val="3"/>
          <c:order val="1"/>
          <c:tx>
            <c:strRef>
              <c:f>Plots!$AP$1320</c:f>
              <c:strCache>
                <c:ptCount val="1"/>
                <c:pt idx="0">
                  <c:v>Raumwärmeverbrauch (EEV-RW)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Plots!$AS$1321:$AS$1338</c:f>
              <c:numCache>
                <c:formatCode>0%</c:formatCode>
                <c:ptCount val="18"/>
                <c:pt idx="0">
                  <c:v>1</c:v>
                </c:pt>
                <c:pt idx="1">
                  <c:v>1.0623431342552185</c:v>
                </c:pt>
                <c:pt idx="2">
                  <c:v>1.0153627221527006</c:v>
                </c:pt>
                <c:pt idx="3">
                  <c:v>1.0259622302172808</c:v>
                </c:pt>
                <c:pt idx="4">
                  <c:v>0.99688868536612574</c:v>
                </c:pt>
                <c:pt idx="5">
                  <c:v>1.0637756325045442</c:v>
                </c:pt>
                <c:pt idx="6">
                  <c:v>1.0237380202800577</c:v>
                </c:pt>
                <c:pt idx="7">
                  <c:v>0.99313951323774941</c:v>
                </c:pt>
                <c:pt idx="8">
                  <c:v>1.0412826304739176</c:v>
                </c:pt>
                <c:pt idx="9">
                  <c:v>0.99458118862055511</c:v>
                </c:pt>
                <c:pt idx="10">
                  <c:v>1.1185850696821391</c:v>
                </c:pt>
                <c:pt idx="11">
                  <c:v>1.0262232399637292</c:v>
                </c:pt>
                <c:pt idx="12">
                  <c:v>1.0793360157082297</c:v>
                </c:pt>
                <c:pt idx="13">
                  <c:v>1.112952130357783</c:v>
                </c:pt>
                <c:pt idx="14">
                  <c:v>0.94507976049601328</c:v>
                </c:pt>
                <c:pt idx="15">
                  <c:v>1.0019117693461834</c:v>
                </c:pt>
                <c:pt idx="16">
                  <c:v>1.109866423321983</c:v>
                </c:pt>
                <c:pt idx="17">
                  <c:v>1.1457022101616172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F-44E2-AA6E-C1E7854451CD}"/>
            </c:ext>
          </c:extLst>
        </c:ser>
        <c:ser>
          <c:idx val="4"/>
          <c:order val="2"/>
          <c:tx>
            <c:strRef>
              <c:f>Plots!$AA$1320</c:f>
              <c:strCache>
                <c:ptCount val="1"/>
                <c:pt idx="0">
                  <c:v>Heizgradtage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Plots!$AA$1321:$AA$1338</c:f>
              <c:numCache>
                <c:formatCode>0%</c:formatCode>
                <c:ptCount val="18"/>
                <c:pt idx="0">
                  <c:v>0.88652904529222343</c:v>
                </c:pt>
                <c:pt idx="1">
                  <c:v>0.98719584127788418</c:v>
                </c:pt>
                <c:pt idx="2">
                  <c:v>0.95627855723237853</c:v>
                </c:pt>
                <c:pt idx="3">
                  <c:v>1.0379696773638625</c:v>
                </c:pt>
                <c:pt idx="4">
                  <c:v>0.99554644206625353</c:v>
                </c:pt>
                <c:pt idx="5">
                  <c:v>1.0571002447315525</c:v>
                </c:pt>
                <c:pt idx="6">
                  <c:v>0.99361477587738278</c:v>
                </c:pt>
                <c:pt idx="7">
                  <c:v>0.90673625931182467</c:v>
                </c:pt>
                <c:pt idx="8">
                  <c:v>0.9384796426833103</c:v>
                </c:pt>
                <c:pt idx="9">
                  <c:v>0.94041461566966977</c:v>
                </c:pt>
                <c:pt idx="10">
                  <c:v>1.0659833503130662</c:v>
                </c:pt>
                <c:pt idx="11">
                  <c:v>0.93384275823732887</c:v>
                </c:pt>
                <c:pt idx="12">
                  <c:v>0.97630948647942883</c:v>
                </c:pt>
                <c:pt idx="13">
                  <c:v>0.98946389890400099</c:v>
                </c:pt>
                <c:pt idx="14">
                  <c:v>0.79987143218736778</c:v>
                </c:pt>
                <c:pt idx="15">
                  <c:v>0.89237078048806073</c:v>
                </c:pt>
                <c:pt idx="16">
                  <c:v>0.93345616501878792</c:v>
                </c:pt>
                <c:pt idx="17">
                  <c:v>0.93857815855530968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1F-44E2-AA6E-C1E7854451CD}"/>
            </c:ext>
          </c:extLst>
        </c:ser>
        <c:ser>
          <c:idx val="0"/>
          <c:order val="3"/>
          <c:tx>
            <c:strRef>
              <c:f>Plots!$N$1320</c:f>
              <c:strCache>
                <c:ptCount val="1"/>
                <c:pt idx="0">
                  <c:v>Nutzfläche(NF)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Plots!$Q$1321:$Q$1338</c:f>
              <c:numCache>
                <c:formatCode>0%</c:formatCode>
                <c:ptCount val="18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1.0325</c:v>
                </c:pt>
                <c:pt idx="4">
                  <c:v>1.0425</c:v>
                </c:pt>
                <c:pt idx="5">
                  <c:v>1.0550000000000002</c:v>
                </c:pt>
                <c:pt idx="6">
                  <c:v>1.0649999999999999</c:v>
                </c:pt>
                <c:pt idx="7">
                  <c:v>1.0775000000000001</c:v>
                </c:pt>
                <c:pt idx="8">
                  <c:v>1.0874999999999999</c:v>
                </c:pt>
                <c:pt idx="9">
                  <c:v>1.0974999999999999</c:v>
                </c:pt>
                <c:pt idx="10">
                  <c:v>1.1099999999999999</c:v>
                </c:pt>
                <c:pt idx="11">
                  <c:v>1.1199999999999999</c:v>
                </c:pt>
                <c:pt idx="12">
                  <c:v>1.1324999999999998</c:v>
                </c:pt>
                <c:pt idx="13">
                  <c:v>1.1425000000000001</c:v>
                </c:pt>
                <c:pt idx="14">
                  <c:v>1.155</c:v>
                </c:pt>
                <c:pt idx="15">
                  <c:v>1.165</c:v>
                </c:pt>
                <c:pt idx="16">
                  <c:v>1.1775</c:v>
                </c:pt>
                <c:pt idx="17">
                  <c:v>1.1875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1F-44E2-AA6E-C1E785445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Heizintensität private Haushalte - Sbg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Plots!$BA$1320</c:f>
              <c:strCache>
                <c:ptCount val="1"/>
                <c:pt idx="0">
                  <c:v>EEV-RW/NF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Plots!$BE$1321:$BE$1338</c:f>
              <c:numCache>
                <c:formatCode>0%</c:formatCode>
                <c:ptCount val="18"/>
                <c:pt idx="0">
                  <c:v>1</c:v>
                </c:pt>
                <c:pt idx="1">
                  <c:v>1.0353360318378835</c:v>
                </c:pt>
                <c:pt idx="2">
                  <c:v>0.98957597357101401</c:v>
                </c:pt>
                <c:pt idx="3">
                  <c:v>0.98951711683606858</c:v>
                </c:pt>
                <c:pt idx="4">
                  <c:v>0.96929088262034835</c:v>
                </c:pt>
                <c:pt idx="5">
                  <c:v>0.99707048957432565</c:v>
                </c:pt>
                <c:pt idx="6">
                  <c:v>0.94050173840679685</c:v>
                </c:pt>
                <c:pt idx="7">
                  <c:v>0.88715224611821131</c:v>
                </c:pt>
                <c:pt idx="8">
                  <c:v>0.93288787913814064</c:v>
                </c:pt>
                <c:pt idx="9">
                  <c:v>0.93545337650569294</c:v>
                </c:pt>
                <c:pt idx="10">
                  <c:v>1.0404750346654503</c:v>
                </c:pt>
                <c:pt idx="11">
                  <c:v>0.92232335724952264</c:v>
                </c:pt>
                <c:pt idx="12">
                  <c:v>1.0033899590255209</c:v>
                </c:pt>
                <c:pt idx="13">
                  <c:v>1.0488527887608188</c:v>
                </c:pt>
                <c:pt idx="14">
                  <c:v>0.88751117421681136</c:v>
                </c:pt>
                <c:pt idx="15">
                  <c:v>0.99023758388887217</c:v>
                </c:pt>
                <c:pt idx="16">
                  <c:v>1.0157567016663691</c:v>
                </c:pt>
                <c:pt idx="17">
                  <c:v>1.0096958099798763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A-4B25-A470-83093BEB2BC8}"/>
            </c:ext>
          </c:extLst>
        </c:ser>
        <c:ser>
          <c:idx val="3"/>
          <c:order val="1"/>
          <c:tx>
            <c:strRef>
              <c:f>Plots!$AP$1320</c:f>
              <c:strCache>
                <c:ptCount val="1"/>
                <c:pt idx="0">
                  <c:v>Raumwärmeverbrauch (EEV-RW)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Plots!$AT$1321:$AT$1338</c:f>
              <c:numCache>
                <c:formatCode>0%</c:formatCode>
                <c:ptCount val="18"/>
                <c:pt idx="0">
                  <c:v>1</c:v>
                </c:pt>
                <c:pt idx="1">
                  <c:v>1.0435747801018453</c:v>
                </c:pt>
                <c:pt idx="2">
                  <c:v>1.0027003233531229</c:v>
                </c:pt>
                <c:pt idx="3">
                  <c:v>1.0105148275381601</c:v>
                </c:pt>
                <c:pt idx="4">
                  <c:v>0.99757257946072964</c:v>
                </c:pt>
                <c:pt idx="5">
                  <c:v>1.0340969799033457</c:v>
                </c:pt>
                <c:pt idx="6">
                  <c:v>0.98291163112010049</c:v>
                </c:pt>
                <c:pt idx="7">
                  <c:v>0.93186283677138371</c:v>
                </c:pt>
                <c:pt idx="8">
                  <c:v>0.98732695961835037</c:v>
                </c:pt>
                <c:pt idx="9">
                  <c:v>0.99748609378060626</c:v>
                </c:pt>
                <c:pt idx="10">
                  <c:v>1.1177516950650064</c:v>
                </c:pt>
                <c:pt idx="11">
                  <c:v>0.99816426991460261</c:v>
                </c:pt>
                <c:pt idx="12">
                  <c:v>1.0938813611657534</c:v>
                </c:pt>
                <c:pt idx="13">
                  <c:v>1.1490084927273692</c:v>
                </c:pt>
                <c:pt idx="14">
                  <c:v>0.97932267499786085</c:v>
                </c:pt>
                <c:pt idx="15">
                  <c:v>1.1005558293088524</c:v>
                </c:pt>
                <c:pt idx="16">
                  <c:v>1.1370008703002858</c:v>
                </c:pt>
                <c:pt idx="17">
                  <c:v>1.1382512446722741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A-4B25-A470-83093BEB2BC8}"/>
            </c:ext>
          </c:extLst>
        </c:ser>
        <c:ser>
          <c:idx val="4"/>
          <c:order val="2"/>
          <c:tx>
            <c:strRef>
              <c:f>Plots!$AA$1320</c:f>
              <c:strCache>
                <c:ptCount val="1"/>
                <c:pt idx="0">
                  <c:v>Heizgradtage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Plots!$AA$1321:$AA$1338</c:f>
              <c:numCache>
                <c:formatCode>0%</c:formatCode>
                <c:ptCount val="18"/>
                <c:pt idx="0">
                  <c:v>0.88652904529222343</c:v>
                </c:pt>
                <c:pt idx="1">
                  <c:v>0.98719584127788418</c:v>
                </c:pt>
                <c:pt idx="2">
                  <c:v>0.95627855723237853</c:v>
                </c:pt>
                <c:pt idx="3">
                  <c:v>1.0379696773638625</c:v>
                </c:pt>
                <c:pt idx="4">
                  <c:v>0.99554644206625353</c:v>
                </c:pt>
                <c:pt idx="5">
                  <c:v>1.0571002447315525</c:v>
                </c:pt>
                <c:pt idx="6">
                  <c:v>0.99361477587738278</c:v>
                </c:pt>
                <c:pt idx="7">
                  <c:v>0.90673625931182467</c:v>
                </c:pt>
                <c:pt idx="8">
                  <c:v>0.9384796426833103</c:v>
                </c:pt>
                <c:pt idx="9">
                  <c:v>0.94041461566966977</c:v>
                </c:pt>
                <c:pt idx="10">
                  <c:v>1.0659833503130662</c:v>
                </c:pt>
                <c:pt idx="11">
                  <c:v>0.93384275823732887</c:v>
                </c:pt>
                <c:pt idx="12">
                  <c:v>0.97630948647942883</c:v>
                </c:pt>
                <c:pt idx="13">
                  <c:v>0.98946389890400099</c:v>
                </c:pt>
                <c:pt idx="14">
                  <c:v>0.79987143218736778</c:v>
                </c:pt>
                <c:pt idx="15">
                  <c:v>0.89237078048806073</c:v>
                </c:pt>
                <c:pt idx="16">
                  <c:v>0.93345616501878792</c:v>
                </c:pt>
                <c:pt idx="17">
                  <c:v>0.93857815855530968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2A-4B25-A470-83093BEB2BC8}"/>
            </c:ext>
          </c:extLst>
        </c:ser>
        <c:ser>
          <c:idx val="0"/>
          <c:order val="3"/>
          <c:tx>
            <c:strRef>
              <c:f>Plots!$N$1320</c:f>
              <c:strCache>
                <c:ptCount val="1"/>
                <c:pt idx="0">
                  <c:v>Nutzfläche(NF)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Plots!$R$1321:$R$1338</c:f>
              <c:numCache>
                <c:formatCode>0%</c:formatCode>
                <c:ptCount val="18"/>
                <c:pt idx="0">
                  <c:v>1</c:v>
                </c:pt>
                <c:pt idx="1">
                  <c:v>1.0079575596816976</c:v>
                </c:pt>
                <c:pt idx="2">
                  <c:v>1.0132625994694959</c:v>
                </c:pt>
                <c:pt idx="3">
                  <c:v>1.0212201591511936</c:v>
                </c:pt>
                <c:pt idx="4">
                  <c:v>1.029177718832891</c:v>
                </c:pt>
                <c:pt idx="5">
                  <c:v>1.0371352785145889</c:v>
                </c:pt>
                <c:pt idx="6">
                  <c:v>1.0450928381962863</c:v>
                </c:pt>
                <c:pt idx="7">
                  <c:v>1.0503978779840848</c:v>
                </c:pt>
                <c:pt idx="8">
                  <c:v>1.0583554376657824</c:v>
                </c:pt>
                <c:pt idx="9">
                  <c:v>1.0663129973474801</c:v>
                </c:pt>
                <c:pt idx="10">
                  <c:v>1.0742705570291777</c:v>
                </c:pt>
                <c:pt idx="11">
                  <c:v>1.0822281167108752</c:v>
                </c:pt>
                <c:pt idx="12">
                  <c:v>1.0901856763925728</c:v>
                </c:pt>
                <c:pt idx="13">
                  <c:v>1.0954907161803713</c:v>
                </c:pt>
                <c:pt idx="14">
                  <c:v>1.103448275862069</c:v>
                </c:pt>
                <c:pt idx="15">
                  <c:v>1.1114058355437664</c:v>
                </c:pt>
                <c:pt idx="16">
                  <c:v>1.1193633952254642</c:v>
                </c:pt>
                <c:pt idx="17">
                  <c:v>1.1273209549071617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2A-4B25-A470-83093BEB2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Heizintensität private Haushalte - Vbg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Plots!$BA$1320</c:f>
              <c:strCache>
                <c:ptCount val="1"/>
                <c:pt idx="0">
                  <c:v>EEV-RW/NF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Plots!$BH$1321:$BH$1338</c:f>
              <c:numCache>
                <c:formatCode>0%</c:formatCode>
                <c:ptCount val="18"/>
                <c:pt idx="0">
                  <c:v>1</c:v>
                </c:pt>
                <c:pt idx="1">
                  <c:v>0.99722323664639956</c:v>
                </c:pt>
                <c:pt idx="2">
                  <c:v>0.92211212880496674</c:v>
                </c:pt>
                <c:pt idx="3">
                  <c:v>0.8871948548566525</c:v>
                </c:pt>
                <c:pt idx="4">
                  <c:v>0.86288091731334349</c:v>
                </c:pt>
                <c:pt idx="5">
                  <c:v>1.0283837937615654</c:v>
                </c:pt>
                <c:pt idx="6">
                  <c:v>0.99927322553335085</c:v>
                </c:pt>
                <c:pt idx="7">
                  <c:v>1.0064898043074681</c:v>
                </c:pt>
                <c:pt idx="8">
                  <c:v>1.0564838379653774</c:v>
                </c:pt>
                <c:pt idx="9">
                  <c:v>1.0244460099505657</c:v>
                </c:pt>
                <c:pt idx="10">
                  <c:v>1.1428584405814473</c:v>
                </c:pt>
                <c:pt idx="11">
                  <c:v>0.90397124923374406</c:v>
                </c:pt>
                <c:pt idx="12">
                  <c:v>0.95292629459207945</c:v>
                </c:pt>
                <c:pt idx="13">
                  <c:v>1.0671503227646297</c:v>
                </c:pt>
                <c:pt idx="14">
                  <c:v>0.87174003030554603</c:v>
                </c:pt>
                <c:pt idx="15">
                  <c:v>1.0045448212487798</c:v>
                </c:pt>
                <c:pt idx="16">
                  <c:v>1.0190883862937121</c:v>
                </c:pt>
                <c:pt idx="17">
                  <c:v>1.0224495086520988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2-4527-88BB-121438469223}"/>
            </c:ext>
          </c:extLst>
        </c:ser>
        <c:ser>
          <c:idx val="3"/>
          <c:order val="1"/>
          <c:tx>
            <c:strRef>
              <c:f>Plots!$AP$1320</c:f>
              <c:strCache>
                <c:ptCount val="1"/>
                <c:pt idx="0">
                  <c:v>Raumwärmeverbrauch (EEV-RW)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Plots!$AW$1321:$AW$1338</c:f>
              <c:numCache>
                <c:formatCode>0%</c:formatCode>
                <c:ptCount val="18"/>
                <c:pt idx="0">
                  <c:v>1</c:v>
                </c:pt>
                <c:pt idx="1">
                  <c:v>1.0023635626084944</c:v>
                </c:pt>
                <c:pt idx="2">
                  <c:v>0.93399501706276267</c:v>
                </c:pt>
                <c:pt idx="3">
                  <c:v>0.90548753227637746</c:v>
                </c:pt>
                <c:pt idx="4">
                  <c:v>0.88734403610315493</c:v>
                </c:pt>
                <c:pt idx="5">
                  <c:v>1.0628399517999685</c:v>
                </c:pt>
                <c:pt idx="6">
                  <c:v>1.0404803688543138</c:v>
                </c:pt>
                <c:pt idx="7">
                  <c:v>1.0557766761678855</c:v>
                </c:pt>
                <c:pt idx="8">
                  <c:v>1.1163875607366101</c:v>
                </c:pt>
                <c:pt idx="9">
                  <c:v>1.0878138043804979</c:v>
                </c:pt>
                <c:pt idx="10">
                  <c:v>1.2223872495909809</c:v>
                </c:pt>
                <c:pt idx="11">
                  <c:v>0.97386593345284789</c:v>
                </c:pt>
                <c:pt idx="12">
                  <c:v>1.0339741495444987</c:v>
                </c:pt>
                <c:pt idx="13">
                  <c:v>1.1634138828078306</c:v>
                </c:pt>
                <c:pt idx="14">
                  <c:v>0.95711663121175938</c:v>
                </c:pt>
                <c:pt idx="15">
                  <c:v>1.1106951760714601</c:v>
                </c:pt>
                <c:pt idx="16">
                  <c:v>1.1346551105125871</c:v>
                </c:pt>
                <c:pt idx="17">
                  <c:v>1.1436677493685847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E2-4527-88BB-121438469223}"/>
            </c:ext>
          </c:extLst>
        </c:ser>
        <c:ser>
          <c:idx val="4"/>
          <c:order val="2"/>
          <c:tx>
            <c:strRef>
              <c:f>Plots!$AA$1320</c:f>
              <c:strCache>
                <c:ptCount val="1"/>
                <c:pt idx="0">
                  <c:v>Heizgradtage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Plots!$AA$1321:$AA$1338</c:f>
              <c:numCache>
                <c:formatCode>0%</c:formatCode>
                <c:ptCount val="18"/>
                <c:pt idx="0">
                  <c:v>0.88652904529222343</c:v>
                </c:pt>
                <c:pt idx="1">
                  <c:v>0.98719584127788418</c:v>
                </c:pt>
                <c:pt idx="2">
                  <c:v>0.95627855723237853</c:v>
                </c:pt>
                <c:pt idx="3">
                  <c:v>1.0379696773638625</c:v>
                </c:pt>
                <c:pt idx="4">
                  <c:v>0.99554644206625353</c:v>
                </c:pt>
                <c:pt idx="5">
                  <c:v>1.0571002447315525</c:v>
                </c:pt>
                <c:pt idx="6">
                  <c:v>0.99361477587738278</c:v>
                </c:pt>
                <c:pt idx="7">
                  <c:v>0.90673625931182467</c:v>
                </c:pt>
                <c:pt idx="8">
                  <c:v>0.9384796426833103</c:v>
                </c:pt>
                <c:pt idx="9">
                  <c:v>0.94041461566966977</c:v>
                </c:pt>
                <c:pt idx="10">
                  <c:v>1.0659833503130662</c:v>
                </c:pt>
                <c:pt idx="11">
                  <c:v>0.93384275823732887</c:v>
                </c:pt>
                <c:pt idx="12">
                  <c:v>0.97630948647942883</c:v>
                </c:pt>
                <c:pt idx="13">
                  <c:v>0.98946389890400099</c:v>
                </c:pt>
                <c:pt idx="14">
                  <c:v>0.79987143218736778</c:v>
                </c:pt>
                <c:pt idx="15">
                  <c:v>0.89237078048806073</c:v>
                </c:pt>
                <c:pt idx="16">
                  <c:v>0.93345616501878792</c:v>
                </c:pt>
                <c:pt idx="17">
                  <c:v>0.93857815855530968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E2-4527-88BB-121438469223}"/>
            </c:ext>
          </c:extLst>
        </c:ser>
        <c:ser>
          <c:idx val="0"/>
          <c:order val="3"/>
          <c:tx>
            <c:strRef>
              <c:f>Plots!$N$1320</c:f>
              <c:strCache>
                <c:ptCount val="1"/>
                <c:pt idx="0">
                  <c:v>Nutzfläche(NF)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Plots!$U$1321:$U$1338</c:f>
              <c:numCache>
                <c:formatCode>0%</c:formatCode>
                <c:ptCount val="18"/>
                <c:pt idx="0">
                  <c:v>1</c:v>
                </c:pt>
                <c:pt idx="1">
                  <c:v>1.0051546391752577</c:v>
                </c:pt>
                <c:pt idx="2">
                  <c:v>1.0128865979381443</c:v>
                </c:pt>
                <c:pt idx="3">
                  <c:v>1.0206185567010311</c:v>
                </c:pt>
                <c:pt idx="4">
                  <c:v>1.0283505154639176</c:v>
                </c:pt>
                <c:pt idx="5">
                  <c:v>1.0335051546391754</c:v>
                </c:pt>
                <c:pt idx="6">
                  <c:v>1.0412371134020619</c:v>
                </c:pt>
                <c:pt idx="7">
                  <c:v>1.0489690721649485</c:v>
                </c:pt>
                <c:pt idx="8">
                  <c:v>1.0567010309278351</c:v>
                </c:pt>
                <c:pt idx="9">
                  <c:v>1.061855670103093</c:v>
                </c:pt>
                <c:pt idx="10">
                  <c:v>1.0695876288659794</c:v>
                </c:pt>
                <c:pt idx="11">
                  <c:v>1.0773195876288659</c:v>
                </c:pt>
                <c:pt idx="12">
                  <c:v>1.0850515463917527</c:v>
                </c:pt>
                <c:pt idx="13">
                  <c:v>1.0902061855670102</c:v>
                </c:pt>
                <c:pt idx="14">
                  <c:v>1.097938144329897</c:v>
                </c:pt>
                <c:pt idx="15">
                  <c:v>1.1056701030927836</c:v>
                </c:pt>
                <c:pt idx="16">
                  <c:v>1.1134020618556704</c:v>
                </c:pt>
                <c:pt idx="17">
                  <c:v>1.1185567010309279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E2-4527-88BB-121438469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Heizintensität private Haushalte - Stk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Plots!$BA$1320</c:f>
              <c:strCache>
                <c:ptCount val="1"/>
                <c:pt idx="0">
                  <c:v>EEV-RW/NF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Plots!$BF$1321:$BF$1338</c:f>
              <c:numCache>
                <c:formatCode>0%</c:formatCode>
                <c:ptCount val="18"/>
                <c:pt idx="0">
                  <c:v>1</c:v>
                </c:pt>
                <c:pt idx="1">
                  <c:v>1.0028161213821685</c:v>
                </c:pt>
                <c:pt idx="2">
                  <c:v>0.93791742035599357</c:v>
                </c:pt>
                <c:pt idx="3">
                  <c:v>0.94156639990900604</c:v>
                </c:pt>
                <c:pt idx="4">
                  <c:v>0.907852430724707</c:v>
                </c:pt>
                <c:pt idx="5">
                  <c:v>0.95023176914476604</c:v>
                </c:pt>
                <c:pt idx="6">
                  <c:v>0.9195050775011907</c:v>
                </c:pt>
                <c:pt idx="7">
                  <c:v>0.87727159693493728</c:v>
                </c:pt>
                <c:pt idx="8">
                  <c:v>0.89962930621367709</c:v>
                </c:pt>
                <c:pt idx="9">
                  <c:v>0.91095201069999432</c:v>
                </c:pt>
                <c:pt idx="10">
                  <c:v>1.0066054292852735</c:v>
                </c:pt>
                <c:pt idx="11">
                  <c:v>0.92476227818733303</c:v>
                </c:pt>
                <c:pt idx="12">
                  <c:v>0.91204284272846425</c:v>
                </c:pt>
                <c:pt idx="13">
                  <c:v>0.95174881927512089</c:v>
                </c:pt>
                <c:pt idx="14">
                  <c:v>0.85013676529683579</c:v>
                </c:pt>
                <c:pt idx="15">
                  <c:v>0.89399787531317798</c:v>
                </c:pt>
                <c:pt idx="16">
                  <c:v>0.91103395913707008</c:v>
                </c:pt>
                <c:pt idx="17">
                  <c:v>0.93295314685260733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7-494D-825F-45CC4F369A0A}"/>
            </c:ext>
          </c:extLst>
        </c:ser>
        <c:ser>
          <c:idx val="3"/>
          <c:order val="1"/>
          <c:tx>
            <c:strRef>
              <c:f>Plots!$AP$1320</c:f>
              <c:strCache>
                <c:ptCount val="1"/>
                <c:pt idx="0">
                  <c:v>Raumwärmeverbrauch (EEV-RW)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Plots!$AU$1321:$AU$1338</c:f>
              <c:numCache>
                <c:formatCode>0%</c:formatCode>
                <c:ptCount val="18"/>
                <c:pt idx="0">
                  <c:v>1</c:v>
                </c:pt>
                <c:pt idx="1">
                  <c:v>1.0127449938711008</c:v>
                </c:pt>
                <c:pt idx="2">
                  <c:v>0.9564900425412608</c:v>
                </c:pt>
                <c:pt idx="3">
                  <c:v>0.9695337187181845</c:v>
                </c:pt>
                <c:pt idx="4">
                  <c:v>0.94380698243657657</c:v>
                </c:pt>
                <c:pt idx="5">
                  <c:v>0.99727294583510107</c:v>
                </c:pt>
                <c:pt idx="6">
                  <c:v>0.97412914151116248</c:v>
                </c:pt>
                <c:pt idx="7">
                  <c:v>0.93807259870270532</c:v>
                </c:pt>
                <c:pt idx="8">
                  <c:v>0.97088707304248323</c:v>
                </c:pt>
                <c:pt idx="9">
                  <c:v>0.99212595224751865</c:v>
                </c:pt>
                <c:pt idx="10">
                  <c:v>1.1062693331749047</c:v>
                </c:pt>
                <c:pt idx="11">
                  <c:v>1.0254789619503097</c:v>
                </c:pt>
                <c:pt idx="12">
                  <c:v>1.0181468368082609</c:v>
                </c:pt>
                <c:pt idx="13">
                  <c:v>1.0718953286390596</c:v>
                </c:pt>
                <c:pt idx="14">
                  <c:v>0.96587320611694949</c:v>
                </c:pt>
                <c:pt idx="15">
                  <c:v>1.0245569709653499</c:v>
                </c:pt>
                <c:pt idx="16">
                  <c:v>1.0531011359331974</c:v>
                </c:pt>
                <c:pt idx="17">
                  <c:v>1.0876755746722231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7-494D-825F-45CC4F369A0A}"/>
            </c:ext>
          </c:extLst>
        </c:ser>
        <c:ser>
          <c:idx val="4"/>
          <c:order val="2"/>
          <c:tx>
            <c:strRef>
              <c:f>Plots!$AA$1320</c:f>
              <c:strCache>
                <c:ptCount val="1"/>
                <c:pt idx="0">
                  <c:v>Heizgradtage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Plots!$AA$1321:$AA$1338</c:f>
              <c:numCache>
                <c:formatCode>0%</c:formatCode>
                <c:ptCount val="18"/>
                <c:pt idx="0">
                  <c:v>0.88652904529222343</c:v>
                </c:pt>
                <c:pt idx="1">
                  <c:v>0.98719584127788418</c:v>
                </c:pt>
                <c:pt idx="2">
                  <c:v>0.95627855723237853</c:v>
                </c:pt>
                <c:pt idx="3">
                  <c:v>1.0379696773638625</c:v>
                </c:pt>
                <c:pt idx="4">
                  <c:v>0.99554644206625353</c:v>
                </c:pt>
                <c:pt idx="5">
                  <c:v>1.0571002447315525</c:v>
                </c:pt>
                <c:pt idx="6">
                  <c:v>0.99361477587738278</c:v>
                </c:pt>
                <c:pt idx="7">
                  <c:v>0.90673625931182467</c:v>
                </c:pt>
                <c:pt idx="8">
                  <c:v>0.9384796426833103</c:v>
                </c:pt>
                <c:pt idx="9">
                  <c:v>0.94041461566966977</c:v>
                </c:pt>
                <c:pt idx="10">
                  <c:v>1.0659833503130662</c:v>
                </c:pt>
                <c:pt idx="11">
                  <c:v>0.93384275823732887</c:v>
                </c:pt>
                <c:pt idx="12">
                  <c:v>0.97630948647942883</c:v>
                </c:pt>
                <c:pt idx="13">
                  <c:v>0.98946389890400099</c:v>
                </c:pt>
                <c:pt idx="14">
                  <c:v>0.79987143218736778</c:v>
                </c:pt>
                <c:pt idx="15">
                  <c:v>0.89237078048806073</c:v>
                </c:pt>
                <c:pt idx="16">
                  <c:v>0.93345616501878792</c:v>
                </c:pt>
                <c:pt idx="17">
                  <c:v>0.93857815855530968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7-494D-825F-45CC4F369A0A}"/>
            </c:ext>
          </c:extLst>
        </c:ser>
        <c:ser>
          <c:idx val="0"/>
          <c:order val="3"/>
          <c:tx>
            <c:strRef>
              <c:f>Plots!$N$1320</c:f>
              <c:strCache>
                <c:ptCount val="1"/>
                <c:pt idx="0">
                  <c:v>Nutzfläche(NF)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Plots!$S$1321:$S$1338</c:f>
              <c:numCache>
                <c:formatCode>0%</c:formatCode>
                <c:ptCount val="18"/>
                <c:pt idx="0">
                  <c:v>1</c:v>
                </c:pt>
                <c:pt idx="1">
                  <c:v>1.0099009900990099</c:v>
                </c:pt>
                <c:pt idx="2">
                  <c:v>1.0198019801980198</c:v>
                </c:pt>
                <c:pt idx="3">
                  <c:v>1.0297029702970297</c:v>
                </c:pt>
                <c:pt idx="4">
                  <c:v>1.0396039603960396</c:v>
                </c:pt>
                <c:pt idx="5">
                  <c:v>1.0495049504950495</c:v>
                </c:pt>
                <c:pt idx="6">
                  <c:v>1.0594059405940595</c:v>
                </c:pt>
                <c:pt idx="7">
                  <c:v>1.0693069306930694</c:v>
                </c:pt>
                <c:pt idx="8">
                  <c:v>1.0792079207920793</c:v>
                </c:pt>
                <c:pt idx="9">
                  <c:v>1.0891089108910892</c:v>
                </c:pt>
                <c:pt idx="10">
                  <c:v>1.0990099009900991</c:v>
                </c:pt>
                <c:pt idx="11">
                  <c:v>1.1089108910891088</c:v>
                </c:pt>
                <c:pt idx="12">
                  <c:v>1.1163366336633664</c:v>
                </c:pt>
                <c:pt idx="13">
                  <c:v>1.1262376237623763</c:v>
                </c:pt>
                <c:pt idx="14">
                  <c:v>1.136138613861386</c:v>
                </c:pt>
                <c:pt idx="15">
                  <c:v>1.1460396039603959</c:v>
                </c:pt>
                <c:pt idx="16">
                  <c:v>1.1559405940594061</c:v>
                </c:pt>
                <c:pt idx="17">
                  <c:v>1.165841584158416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7-494D-825F-45CC4F369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Heizintensität private Haushalte - Noe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Plots!$BA$1320</c:f>
              <c:strCache>
                <c:ptCount val="1"/>
                <c:pt idx="0">
                  <c:v>EEV-RW/NF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Plots!$BC$1321:$BC$1338</c:f>
              <c:numCache>
                <c:formatCode>0%</c:formatCode>
                <c:ptCount val="18"/>
                <c:pt idx="0">
                  <c:v>1</c:v>
                </c:pt>
                <c:pt idx="1">
                  <c:v>1.0447990435175585</c:v>
                </c:pt>
                <c:pt idx="2">
                  <c:v>0.95589310084482715</c:v>
                </c:pt>
                <c:pt idx="3">
                  <c:v>0.9449833486478012</c:v>
                </c:pt>
                <c:pt idx="4">
                  <c:v>0.89675724373607024</c:v>
                </c:pt>
                <c:pt idx="5">
                  <c:v>1.0124896442656273</c:v>
                </c:pt>
                <c:pt idx="6">
                  <c:v>0.97652117258500926</c:v>
                </c:pt>
                <c:pt idx="7">
                  <c:v>0.90252785670620272</c:v>
                </c:pt>
                <c:pt idx="8">
                  <c:v>0.92663968556314424</c:v>
                </c:pt>
                <c:pt idx="9">
                  <c:v>0.96995934566630837</c:v>
                </c:pt>
                <c:pt idx="10">
                  <c:v>1.1008888349440027</c:v>
                </c:pt>
                <c:pt idx="11">
                  <c:v>0.96951928035154378</c:v>
                </c:pt>
                <c:pt idx="12">
                  <c:v>0.9722208073842753</c:v>
                </c:pt>
                <c:pt idx="13">
                  <c:v>0.9946656269656482</c:v>
                </c:pt>
                <c:pt idx="14">
                  <c:v>0.83527490732128218</c:v>
                </c:pt>
                <c:pt idx="15">
                  <c:v>0.91343302133571902</c:v>
                </c:pt>
                <c:pt idx="16">
                  <c:v>0.98033842824437956</c:v>
                </c:pt>
                <c:pt idx="17">
                  <c:v>0.95542554477066077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F-4699-9F64-A7720080187E}"/>
            </c:ext>
          </c:extLst>
        </c:ser>
        <c:ser>
          <c:idx val="3"/>
          <c:order val="1"/>
          <c:tx>
            <c:strRef>
              <c:f>Plots!$AP$1320</c:f>
              <c:strCache>
                <c:ptCount val="1"/>
                <c:pt idx="0">
                  <c:v>Raumwärmeverbrauch (EEV-RW)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Plots!$AR$1321:$AR$1338</c:f>
              <c:numCache>
                <c:formatCode>0%</c:formatCode>
                <c:ptCount val="18"/>
                <c:pt idx="0">
                  <c:v>1</c:v>
                </c:pt>
                <c:pt idx="1">
                  <c:v>1.0519226733597236</c:v>
                </c:pt>
                <c:pt idx="2">
                  <c:v>0.97110049108554031</c:v>
                </c:pt>
                <c:pt idx="3">
                  <c:v>0.96860793236399634</c:v>
                </c:pt>
                <c:pt idx="4">
                  <c:v>0.925290428764036</c:v>
                </c:pt>
                <c:pt idx="5">
                  <c:v>1.0539096751674029</c:v>
                </c:pt>
                <c:pt idx="6">
                  <c:v>1.0253472312142597</c:v>
                </c:pt>
                <c:pt idx="7">
                  <c:v>0.95380784856450973</c:v>
                </c:pt>
                <c:pt idx="8">
                  <c:v>0.987713664838897</c:v>
                </c:pt>
                <c:pt idx="9">
                  <c:v>1.0427062965912814</c:v>
                </c:pt>
                <c:pt idx="10">
                  <c:v>1.1909615578030575</c:v>
                </c:pt>
                <c:pt idx="11">
                  <c:v>1.0576573967471385</c:v>
                </c:pt>
                <c:pt idx="12">
                  <c:v>1.0694428881227027</c:v>
                </c:pt>
                <c:pt idx="13">
                  <c:v>1.1009140007551608</c:v>
                </c:pt>
                <c:pt idx="14">
                  <c:v>0.93209086248806716</c:v>
                </c:pt>
                <c:pt idx="15">
                  <c:v>1.0276121490026839</c:v>
                </c:pt>
                <c:pt idx="16">
                  <c:v>1.1095648574220478</c:v>
                </c:pt>
                <c:pt idx="17">
                  <c:v>1.0900536897156174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F-4699-9F64-A7720080187E}"/>
            </c:ext>
          </c:extLst>
        </c:ser>
        <c:ser>
          <c:idx val="4"/>
          <c:order val="2"/>
          <c:tx>
            <c:strRef>
              <c:f>Plots!$AA$1320</c:f>
              <c:strCache>
                <c:ptCount val="1"/>
                <c:pt idx="0">
                  <c:v>Heizgradtage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Plots!$AA$1321:$AA$1338</c:f>
              <c:numCache>
                <c:formatCode>0%</c:formatCode>
                <c:ptCount val="18"/>
                <c:pt idx="0">
                  <c:v>0.88652904529222343</c:v>
                </c:pt>
                <c:pt idx="1">
                  <c:v>0.98719584127788418</c:v>
                </c:pt>
                <c:pt idx="2">
                  <c:v>0.95627855723237853</c:v>
                </c:pt>
                <c:pt idx="3">
                  <c:v>1.0379696773638625</c:v>
                </c:pt>
                <c:pt idx="4">
                  <c:v>0.99554644206625353</c:v>
                </c:pt>
                <c:pt idx="5">
                  <c:v>1.0571002447315525</c:v>
                </c:pt>
                <c:pt idx="6">
                  <c:v>0.99361477587738278</c:v>
                </c:pt>
                <c:pt idx="7">
                  <c:v>0.90673625931182467</c:v>
                </c:pt>
                <c:pt idx="8">
                  <c:v>0.9384796426833103</c:v>
                </c:pt>
                <c:pt idx="9">
                  <c:v>0.94041461566966977</c:v>
                </c:pt>
                <c:pt idx="10">
                  <c:v>1.0659833503130662</c:v>
                </c:pt>
                <c:pt idx="11">
                  <c:v>0.93384275823732887</c:v>
                </c:pt>
                <c:pt idx="12">
                  <c:v>0.97630948647942883</c:v>
                </c:pt>
                <c:pt idx="13">
                  <c:v>0.98946389890400099</c:v>
                </c:pt>
                <c:pt idx="14">
                  <c:v>0.79987143218736778</c:v>
                </c:pt>
                <c:pt idx="15">
                  <c:v>0.89237078048806073</c:v>
                </c:pt>
                <c:pt idx="16">
                  <c:v>0.93345616501878792</c:v>
                </c:pt>
                <c:pt idx="17">
                  <c:v>0.93857815855530968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F-4699-9F64-A7720080187E}"/>
            </c:ext>
          </c:extLst>
        </c:ser>
        <c:ser>
          <c:idx val="0"/>
          <c:order val="3"/>
          <c:tx>
            <c:strRef>
              <c:f>Plots!$N$1320</c:f>
              <c:strCache>
                <c:ptCount val="1"/>
                <c:pt idx="0">
                  <c:v>Nutzfläche(NF)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Plots!$P$1321:$P$1338</c:f>
              <c:numCache>
                <c:formatCode>0%</c:formatCode>
                <c:ptCount val="18"/>
                <c:pt idx="0">
                  <c:v>1</c:v>
                </c:pt>
                <c:pt idx="1">
                  <c:v>1.0068181818181818</c:v>
                </c:pt>
                <c:pt idx="2">
                  <c:v>1.0159090909090909</c:v>
                </c:pt>
                <c:pt idx="3">
                  <c:v>1.0250000000000001</c:v>
                </c:pt>
                <c:pt idx="4">
                  <c:v>1.0318181818181817</c:v>
                </c:pt>
                <c:pt idx="5">
                  <c:v>1.0409090909090908</c:v>
                </c:pt>
                <c:pt idx="6">
                  <c:v>1.05</c:v>
                </c:pt>
                <c:pt idx="7">
                  <c:v>1.0568181818181819</c:v>
                </c:pt>
                <c:pt idx="8">
                  <c:v>1.0659090909090909</c:v>
                </c:pt>
                <c:pt idx="9">
                  <c:v>1.075</c:v>
                </c:pt>
                <c:pt idx="10">
                  <c:v>1.0818181818181818</c:v>
                </c:pt>
                <c:pt idx="11">
                  <c:v>1.0909090909090908</c:v>
                </c:pt>
                <c:pt idx="12">
                  <c:v>1.0999999999999999</c:v>
                </c:pt>
                <c:pt idx="13">
                  <c:v>1.1068181818181819</c:v>
                </c:pt>
                <c:pt idx="14">
                  <c:v>1.115909090909091</c:v>
                </c:pt>
                <c:pt idx="15">
                  <c:v>1.125</c:v>
                </c:pt>
                <c:pt idx="16">
                  <c:v>1.1318181818181818</c:v>
                </c:pt>
                <c:pt idx="17">
                  <c:v>1.1409090909090909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1F-4699-9F64-A77200801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Heizintensität private Haushalte - Tir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Plots!$BA$1320</c:f>
              <c:strCache>
                <c:ptCount val="1"/>
                <c:pt idx="0">
                  <c:v>EEV-RW/NF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Plots!$BG$1321:$BG$1338</c:f>
              <c:numCache>
                <c:formatCode>0%</c:formatCode>
                <c:ptCount val="18"/>
                <c:pt idx="0">
                  <c:v>1</c:v>
                </c:pt>
                <c:pt idx="1">
                  <c:v>1.0284564735609618</c:v>
                </c:pt>
                <c:pt idx="2">
                  <c:v>0.99110122300877579</c:v>
                </c:pt>
                <c:pt idx="3">
                  <c:v>0.97323257988602574</c:v>
                </c:pt>
                <c:pt idx="4">
                  <c:v>0.97263438628569321</c:v>
                </c:pt>
                <c:pt idx="5">
                  <c:v>0.98473882770825427</c:v>
                </c:pt>
                <c:pt idx="6">
                  <c:v>0.98222702212030144</c:v>
                </c:pt>
                <c:pt idx="7">
                  <c:v>0.96587164856913676</c:v>
                </c:pt>
                <c:pt idx="8">
                  <c:v>1.0013106970886387</c:v>
                </c:pt>
                <c:pt idx="9">
                  <c:v>0.98770471133758908</c:v>
                </c:pt>
                <c:pt idx="10">
                  <c:v>1.0773246331965669</c:v>
                </c:pt>
                <c:pt idx="11">
                  <c:v>0.89177753592322573</c:v>
                </c:pt>
                <c:pt idx="12">
                  <c:v>1.0013273286962052</c:v>
                </c:pt>
                <c:pt idx="13">
                  <c:v>1.1115942735481317</c:v>
                </c:pt>
                <c:pt idx="14">
                  <c:v>0.97660077645157373</c:v>
                </c:pt>
                <c:pt idx="15">
                  <c:v>1.0247246649627806</c:v>
                </c:pt>
                <c:pt idx="16">
                  <c:v>1.0169116337126856</c:v>
                </c:pt>
                <c:pt idx="17">
                  <c:v>1.0741673623794701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6-4FC5-B926-807288D6C0F0}"/>
            </c:ext>
          </c:extLst>
        </c:ser>
        <c:ser>
          <c:idx val="3"/>
          <c:order val="1"/>
          <c:tx>
            <c:strRef>
              <c:f>Plots!$AP$1320</c:f>
              <c:strCache>
                <c:ptCount val="1"/>
                <c:pt idx="0">
                  <c:v>Raumwärmeverbrauch (EEV-RW)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Plots!$AV$1321:$AV$1338</c:f>
              <c:numCache>
                <c:formatCode>0%</c:formatCode>
                <c:ptCount val="18"/>
                <c:pt idx="0">
                  <c:v>1</c:v>
                </c:pt>
                <c:pt idx="1">
                  <c:v>1.0393396108473214</c:v>
                </c:pt>
                <c:pt idx="2">
                  <c:v>1.0094549493607903</c:v>
                </c:pt>
                <c:pt idx="3">
                  <c:v>1.001554162898582</c:v>
                </c:pt>
                <c:pt idx="4">
                  <c:v>1.011230988916078</c:v>
                </c:pt>
                <c:pt idx="5">
                  <c:v>1.0316311528372188</c:v>
                </c:pt>
                <c:pt idx="6">
                  <c:v>1.0393936742013774</c:v>
                </c:pt>
                <c:pt idx="7">
                  <c:v>1.0323072646082838</c:v>
                </c:pt>
                <c:pt idx="8">
                  <c:v>1.0781308299340637</c:v>
                </c:pt>
                <c:pt idx="9">
                  <c:v>1.0739329004226168</c:v>
                </c:pt>
                <c:pt idx="10">
                  <c:v>1.1799269792152878</c:v>
                </c:pt>
                <c:pt idx="11">
                  <c:v>0.98614552914261466</c:v>
                </c:pt>
                <c:pt idx="12">
                  <c:v>1.1178839489677213</c:v>
                </c:pt>
                <c:pt idx="13">
                  <c:v>1.249808376343799</c:v>
                </c:pt>
                <c:pt idx="14">
                  <c:v>1.1083643732744051</c:v>
                </c:pt>
                <c:pt idx="15">
                  <c:v>1.1738248146266774</c:v>
                </c:pt>
                <c:pt idx="16">
                  <c:v>1.1729456939119864</c:v>
                </c:pt>
                <c:pt idx="17">
                  <c:v>1.2503535435104944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6-4FC5-B926-807288D6C0F0}"/>
            </c:ext>
          </c:extLst>
        </c:ser>
        <c:ser>
          <c:idx val="4"/>
          <c:order val="2"/>
          <c:tx>
            <c:strRef>
              <c:f>Plots!$AA$1320</c:f>
              <c:strCache>
                <c:ptCount val="1"/>
                <c:pt idx="0">
                  <c:v>Heizgradtage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Plots!$AA$1321:$AA$1338</c:f>
              <c:numCache>
                <c:formatCode>0%</c:formatCode>
                <c:ptCount val="18"/>
                <c:pt idx="0">
                  <c:v>0.88652904529222343</c:v>
                </c:pt>
                <c:pt idx="1">
                  <c:v>0.98719584127788418</c:v>
                </c:pt>
                <c:pt idx="2">
                  <c:v>0.95627855723237853</c:v>
                </c:pt>
                <c:pt idx="3">
                  <c:v>1.0379696773638625</c:v>
                </c:pt>
                <c:pt idx="4">
                  <c:v>0.99554644206625353</c:v>
                </c:pt>
                <c:pt idx="5">
                  <c:v>1.0571002447315525</c:v>
                </c:pt>
                <c:pt idx="6">
                  <c:v>0.99361477587738278</c:v>
                </c:pt>
                <c:pt idx="7">
                  <c:v>0.90673625931182467</c:v>
                </c:pt>
                <c:pt idx="8">
                  <c:v>0.9384796426833103</c:v>
                </c:pt>
                <c:pt idx="9">
                  <c:v>0.94041461566966977</c:v>
                </c:pt>
                <c:pt idx="10">
                  <c:v>1.0659833503130662</c:v>
                </c:pt>
                <c:pt idx="11">
                  <c:v>0.93384275823732887</c:v>
                </c:pt>
                <c:pt idx="12">
                  <c:v>0.97630948647942883</c:v>
                </c:pt>
                <c:pt idx="13">
                  <c:v>0.98946389890400099</c:v>
                </c:pt>
                <c:pt idx="14">
                  <c:v>0.79987143218736778</c:v>
                </c:pt>
                <c:pt idx="15">
                  <c:v>0.89237078048806073</c:v>
                </c:pt>
                <c:pt idx="16">
                  <c:v>0.93345616501878792</c:v>
                </c:pt>
                <c:pt idx="17">
                  <c:v>0.93857815855530968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6-4FC5-B926-807288D6C0F0}"/>
            </c:ext>
          </c:extLst>
        </c:ser>
        <c:ser>
          <c:idx val="0"/>
          <c:order val="3"/>
          <c:tx>
            <c:strRef>
              <c:f>Plots!$N$1320</c:f>
              <c:strCache>
                <c:ptCount val="1"/>
                <c:pt idx="0">
                  <c:v>Nutzfläche(NF)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Plots!$T$1321:$T$1338</c:f>
              <c:numCache>
                <c:formatCode>0%</c:formatCode>
                <c:ptCount val="18"/>
                <c:pt idx="0">
                  <c:v>1</c:v>
                </c:pt>
                <c:pt idx="1">
                  <c:v>1.0105820105820107</c:v>
                </c:pt>
                <c:pt idx="2">
                  <c:v>1.0185185185185186</c:v>
                </c:pt>
                <c:pt idx="3">
                  <c:v>1.0291005291005291</c:v>
                </c:pt>
                <c:pt idx="4">
                  <c:v>1.0396825396825398</c:v>
                </c:pt>
                <c:pt idx="5">
                  <c:v>1.0476190476190477</c:v>
                </c:pt>
                <c:pt idx="6">
                  <c:v>1.0582010582010584</c:v>
                </c:pt>
                <c:pt idx="7">
                  <c:v>1.0687830687830688</c:v>
                </c:pt>
                <c:pt idx="8">
                  <c:v>1.076719576719577</c:v>
                </c:pt>
                <c:pt idx="9">
                  <c:v>1.0873015873015874</c:v>
                </c:pt>
                <c:pt idx="10">
                  <c:v>1.0952380952380953</c:v>
                </c:pt>
                <c:pt idx="11">
                  <c:v>1.1058201058201058</c:v>
                </c:pt>
                <c:pt idx="12">
                  <c:v>1.1164021164021165</c:v>
                </c:pt>
                <c:pt idx="13">
                  <c:v>1.1243386243386244</c:v>
                </c:pt>
                <c:pt idx="14">
                  <c:v>1.1349206349206349</c:v>
                </c:pt>
                <c:pt idx="15">
                  <c:v>1.1455026455026456</c:v>
                </c:pt>
                <c:pt idx="16">
                  <c:v>1.1534391534391535</c:v>
                </c:pt>
                <c:pt idx="17">
                  <c:v>1.1640211640211642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F6-4FC5-B926-807288D6C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BIV Gesamt / Einwohner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Plots!$M$190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Plots!$L$209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Plots!$M$209</c:f>
              <c:numCache>
                <c:formatCode>_-* #\ ##0.00000_-;\-* #\ ##0.00000_-;_-* "-"??_-;_-@_-</c:formatCode>
                <c:ptCount val="1"/>
                <c:pt idx="0">
                  <c:v>0.13459665098566287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7-435A-B0C8-C4DD68C6E012}"/>
            </c:ext>
          </c:extLst>
        </c:ser>
        <c:ser>
          <c:idx val="2"/>
          <c:order val="1"/>
          <c:tx>
            <c:strRef>
              <c:f>Plots!$N$190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Plots!$L$209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Plots!$N$209</c:f>
              <c:numCache>
                <c:formatCode>_-* #\ ##0.00000_-;\-* #\ ##0.00000_-;_-* "-"??_-;_-@_-</c:formatCode>
                <c:ptCount val="1"/>
                <c:pt idx="0">
                  <c:v>0.17481752690599586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7-435A-B0C8-C4DD68C6E012}"/>
            </c:ext>
          </c:extLst>
        </c:ser>
        <c:ser>
          <c:idx val="3"/>
          <c:order val="2"/>
          <c:tx>
            <c:strRef>
              <c:f>Plots!$O$190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Plots!$L$209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Plots!$O$209</c:f>
              <c:numCache>
                <c:formatCode>_-* #\ ##0.00000_-;\-* #\ ##0.00000_-;_-* "-"??_-;_-@_-</c:formatCode>
                <c:ptCount val="1"/>
                <c:pt idx="0">
                  <c:v>0.21507883593356991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7-435A-B0C8-C4DD68C6E012}"/>
            </c:ext>
          </c:extLst>
        </c:ser>
        <c:ser>
          <c:idx val="4"/>
          <c:order val="3"/>
          <c:tx>
            <c:strRef>
              <c:f>Plots!$P$190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Plots!$L$209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Plots!$P$209</c:f>
              <c:numCache>
                <c:formatCode>_-* #\ ##0.00000_-;\-* #\ ##0.00000_-;_-* "-"??_-;_-@_-</c:formatCode>
                <c:ptCount val="1"/>
                <c:pt idx="0">
                  <c:v>0.22383354665390964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7-435A-B0C8-C4DD68C6E012}"/>
            </c:ext>
          </c:extLst>
        </c:ser>
        <c:ser>
          <c:idx val="5"/>
          <c:order val="4"/>
          <c:tx>
            <c:strRef>
              <c:f>Plots!$Q$190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Plots!$L$209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Plots!$Q$209</c:f>
              <c:numCache>
                <c:formatCode>_-* #\ ##0.00000_-;\-* #\ ##0.00000_-;_-* "-"??_-;_-@_-</c:formatCode>
                <c:ptCount val="1"/>
                <c:pt idx="0">
                  <c:v>0.13049841927883066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7-435A-B0C8-C4DD68C6E012}"/>
            </c:ext>
          </c:extLst>
        </c:ser>
        <c:ser>
          <c:idx val="6"/>
          <c:order val="5"/>
          <c:tx>
            <c:strRef>
              <c:f>Plots!$R$190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Plots!$L$209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Plots!$R$209</c:f>
              <c:numCache>
                <c:formatCode>_-* #\ ##0.00000_-;\-* #\ ##0.00000_-;_-* "-"??_-;_-@_-</c:formatCode>
                <c:ptCount val="1"/>
                <c:pt idx="0">
                  <c:v>0.18536197041006489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F7-435A-B0C8-C4DD68C6E012}"/>
            </c:ext>
          </c:extLst>
        </c:ser>
        <c:ser>
          <c:idx val="7"/>
          <c:order val="6"/>
          <c:tx>
            <c:strRef>
              <c:f>Plots!$S$190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Plots!$L$209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Plots!$S$209</c:f>
              <c:numCache>
                <c:formatCode>_-* #\ ##0.00000_-;\-* #\ ##0.00000_-;_-* "-"??_-;_-@_-</c:formatCode>
                <c:ptCount val="1"/>
                <c:pt idx="0">
                  <c:v>0.12943764999227111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F7-435A-B0C8-C4DD68C6E012}"/>
            </c:ext>
          </c:extLst>
        </c:ser>
        <c:ser>
          <c:idx val="8"/>
          <c:order val="7"/>
          <c:tx>
            <c:strRef>
              <c:f>Plots!$T$190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Plots!$L$209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Plots!$T$209</c:f>
              <c:numCache>
                <c:formatCode>_-* #\ ##0.00000_-;\-* #\ ##0.00000_-;_-* "-"??_-;_-@_-</c:formatCode>
                <c:ptCount val="1"/>
                <c:pt idx="0">
                  <c:v>0.11589067276492802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F7-435A-B0C8-C4DD68C6E012}"/>
            </c:ext>
          </c:extLst>
        </c:ser>
        <c:ser>
          <c:idx val="9"/>
          <c:order val="8"/>
          <c:tx>
            <c:strRef>
              <c:f>Plots!$U$190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Plots!$L$209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Plots!$U$209</c:f>
              <c:numCache>
                <c:formatCode>_-* #\ ##0.00000_-;\-* #\ ##0.00000_-;_-* "-"??_-;_-@_-</c:formatCode>
                <c:ptCount val="1"/>
                <c:pt idx="0">
                  <c:v>8.0548149846782671E-2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F7-435A-B0C8-C4DD68C6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Plots!$O$189</c:f>
              <c:strCache>
                <c:ptCount val="1"/>
                <c:pt idx="0">
                  <c:v>TJ/Person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.00000_-;\-* #\ ##0.0000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Heizintensität private Haushalte - Wie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Plots!$BA$1320</c:f>
              <c:strCache>
                <c:ptCount val="1"/>
                <c:pt idx="0">
                  <c:v>EEV-RW/NF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Plots!$BI$1321:$BI$1338</c:f>
              <c:numCache>
                <c:formatCode>0%</c:formatCode>
                <c:ptCount val="18"/>
                <c:pt idx="0">
                  <c:v>1</c:v>
                </c:pt>
                <c:pt idx="1">
                  <c:v>1.0447822526503943</c:v>
                </c:pt>
                <c:pt idx="2">
                  <c:v>1.0364546148074592</c:v>
                </c:pt>
                <c:pt idx="3">
                  <c:v>1.121516663341126</c:v>
                </c:pt>
                <c:pt idx="4">
                  <c:v>1.0879005494311689</c:v>
                </c:pt>
                <c:pt idx="5">
                  <c:v>1.1858965563467101</c:v>
                </c:pt>
                <c:pt idx="6">
                  <c:v>1.1116229219896236</c:v>
                </c:pt>
                <c:pt idx="7">
                  <c:v>1.0031026494912449</c:v>
                </c:pt>
                <c:pt idx="8">
                  <c:v>1.0232891064430547</c:v>
                </c:pt>
                <c:pt idx="9">
                  <c:v>1.0789187590943603</c:v>
                </c:pt>
                <c:pt idx="10">
                  <c:v>1.2251875904019802</c:v>
                </c:pt>
                <c:pt idx="11">
                  <c:v>1.0915365340291934</c:v>
                </c:pt>
                <c:pt idx="12">
                  <c:v>1.0914228852598626</c:v>
                </c:pt>
                <c:pt idx="13">
                  <c:v>1.1756618205068867</c:v>
                </c:pt>
                <c:pt idx="14">
                  <c:v>0.96919353626507421</c:v>
                </c:pt>
                <c:pt idx="15">
                  <c:v>1.0696846240987503</c:v>
                </c:pt>
                <c:pt idx="16">
                  <c:v>1.1323962434136312</c:v>
                </c:pt>
                <c:pt idx="17">
                  <c:v>1.1028593490897309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0-4AC6-94F9-7309BCEB9CC1}"/>
            </c:ext>
          </c:extLst>
        </c:ser>
        <c:ser>
          <c:idx val="3"/>
          <c:order val="1"/>
          <c:tx>
            <c:strRef>
              <c:f>Plots!$AP$1320</c:f>
              <c:strCache>
                <c:ptCount val="1"/>
                <c:pt idx="0">
                  <c:v>Raumwärmeverbrauch (EEV-RW)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Plots!$AX$1321:$AX$1338</c:f>
              <c:numCache>
                <c:formatCode>0%</c:formatCode>
                <c:ptCount val="18"/>
                <c:pt idx="0">
                  <c:v>1</c:v>
                </c:pt>
                <c:pt idx="1">
                  <c:v>1.0447822526503943</c:v>
                </c:pt>
                <c:pt idx="2">
                  <c:v>1.0392710675650882</c:v>
                </c:pt>
                <c:pt idx="3">
                  <c:v>1.1245642629697705</c:v>
                </c:pt>
                <c:pt idx="4">
                  <c:v>1.0908568009241884</c:v>
                </c:pt>
                <c:pt idx="5">
                  <c:v>1.1891191013367828</c:v>
                </c:pt>
                <c:pt idx="6">
                  <c:v>1.114643636451552</c:v>
                </c:pt>
                <c:pt idx="7">
                  <c:v>1.0085542943254366</c:v>
                </c:pt>
                <c:pt idx="8">
                  <c:v>1.0288504602824193</c:v>
                </c:pt>
                <c:pt idx="9">
                  <c:v>1.0847824480024819</c:v>
                </c:pt>
                <c:pt idx="10">
                  <c:v>1.2318462186106869</c:v>
                </c:pt>
                <c:pt idx="11">
                  <c:v>1.0974687978010913</c:v>
                </c:pt>
                <c:pt idx="12">
                  <c:v>1.100320354433177</c:v>
                </c:pt>
                <c:pt idx="13">
                  <c:v>1.1852460201305843</c:v>
                </c:pt>
                <c:pt idx="14">
                  <c:v>0.97709457052810489</c:v>
                </c:pt>
                <c:pt idx="15">
                  <c:v>1.0784048791865122</c:v>
                </c:pt>
                <c:pt idx="16">
                  <c:v>1.1416277345284165</c:v>
                </c:pt>
                <c:pt idx="17">
                  <c:v>1.1148469507102716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0-4AC6-94F9-7309BCEB9CC1}"/>
            </c:ext>
          </c:extLst>
        </c:ser>
        <c:ser>
          <c:idx val="4"/>
          <c:order val="2"/>
          <c:tx>
            <c:strRef>
              <c:f>Plots!$AA$1320</c:f>
              <c:strCache>
                <c:ptCount val="1"/>
                <c:pt idx="0">
                  <c:v>Heizgradtage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Plots!$AA$1321:$AA$1338</c:f>
              <c:numCache>
                <c:formatCode>0%</c:formatCode>
                <c:ptCount val="18"/>
                <c:pt idx="0">
                  <c:v>0.88652904529222343</c:v>
                </c:pt>
                <c:pt idx="1">
                  <c:v>0.98719584127788418</c:v>
                </c:pt>
                <c:pt idx="2">
                  <c:v>0.95627855723237853</c:v>
                </c:pt>
                <c:pt idx="3">
                  <c:v>1.0379696773638625</c:v>
                </c:pt>
                <c:pt idx="4">
                  <c:v>0.99554644206625353</c:v>
                </c:pt>
                <c:pt idx="5">
                  <c:v>1.0571002447315525</c:v>
                </c:pt>
                <c:pt idx="6">
                  <c:v>0.99361477587738278</c:v>
                </c:pt>
                <c:pt idx="7">
                  <c:v>0.90673625931182467</c:v>
                </c:pt>
                <c:pt idx="8">
                  <c:v>0.9384796426833103</c:v>
                </c:pt>
                <c:pt idx="9">
                  <c:v>0.94041461566966977</c:v>
                </c:pt>
                <c:pt idx="10">
                  <c:v>1.0659833503130662</c:v>
                </c:pt>
                <c:pt idx="11">
                  <c:v>0.93384275823732887</c:v>
                </c:pt>
                <c:pt idx="12">
                  <c:v>0.97630948647942883</c:v>
                </c:pt>
                <c:pt idx="13">
                  <c:v>0.98946389890400099</c:v>
                </c:pt>
                <c:pt idx="14">
                  <c:v>0.79987143218736778</c:v>
                </c:pt>
                <c:pt idx="15">
                  <c:v>0.89237078048806073</c:v>
                </c:pt>
                <c:pt idx="16">
                  <c:v>0.93345616501878792</c:v>
                </c:pt>
                <c:pt idx="17">
                  <c:v>0.93857815855530968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0-4AC6-94F9-7309BCEB9CC1}"/>
            </c:ext>
          </c:extLst>
        </c:ser>
        <c:ser>
          <c:idx val="0"/>
          <c:order val="3"/>
          <c:tx>
            <c:strRef>
              <c:f>Plots!$N$1320</c:f>
              <c:strCache>
                <c:ptCount val="1"/>
                <c:pt idx="0">
                  <c:v>Nutzfläche(NF)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Plots!$V$1321:$V$1338</c:f>
              <c:numCache>
                <c:formatCode>0%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1.0027173913043479</c:v>
                </c:pt>
                <c:pt idx="3">
                  <c:v>1.0027173913043479</c:v>
                </c:pt>
                <c:pt idx="4">
                  <c:v>1.0027173913043479</c:v>
                </c:pt>
                <c:pt idx="5">
                  <c:v>1.0027173913043479</c:v>
                </c:pt>
                <c:pt idx="6">
                  <c:v>1.0027173913043479</c:v>
                </c:pt>
                <c:pt idx="7">
                  <c:v>1.0054347826086958</c:v>
                </c:pt>
                <c:pt idx="8">
                  <c:v>1.0054347826086958</c:v>
                </c:pt>
                <c:pt idx="9">
                  <c:v>1.0054347826086958</c:v>
                </c:pt>
                <c:pt idx="10">
                  <c:v>1.0054347826086958</c:v>
                </c:pt>
                <c:pt idx="11">
                  <c:v>1.0054347826086958</c:v>
                </c:pt>
                <c:pt idx="12">
                  <c:v>1.0081521739130437</c:v>
                </c:pt>
                <c:pt idx="13">
                  <c:v>1.0081521739130437</c:v>
                </c:pt>
                <c:pt idx="14">
                  <c:v>1.0081521739130437</c:v>
                </c:pt>
                <c:pt idx="15">
                  <c:v>1.0081521739130437</c:v>
                </c:pt>
                <c:pt idx="16">
                  <c:v>1.0081521739130437</c:v>
                </c:pt>
                <c:pt idx="17">
                  <c:v>1.0108695652173914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70-4AC6-94F9-7309BCEB9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Heizintensität private Haushalte - Bgd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Plots!$BA$1320</c:f>
              <c:strCache>
                <c:ptCount val="1"/>
                <c:pt idx="0">
                  <c:v>EEV-RW/NF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Plots!$BA$1321:$BA$1338</c:f>
              <c:numCache>
                <c:formatCode>0%</c:formatCode>
                <c:ptCount val="18"/>
                <c:pt idx="0">
                  <c:v>1</c:v>
                </c:pt>
                <c:pt idx="1">
                  <c:v>1.0220750471134392</c:v>
                </c:pt>
                <c:pt idx="2">
                  <c:v>0.92794074201610244</c:v>
                </c:pt>
                <c:pt idx="3">
                  <c:v>0.89184872012479566</c:v>
                </c:pt>
                <c:pt idx="4">
                  <c:v>0.86080652572983141</c:v>
                </c:pt>
                <c:pt idx="5">
                  <c:v>0.8423595994211911</c:v>
                </c:pt>
                <c:pt idx="6">
                  <c:v>0.86140038743406933</c:v>
                </c:pt>
                <c:pt idx="7">
                  <c:v>0.82258511539901857</c:v>
                </c:pt>
                <c:pt idx="8">
                  <c:v>0.79667237568244031</c:v>
                </c:pt>
                <c:pt idx="9">
                  <c:v>0.79426978095564915</c:v>
                </c:pt>
                <c:pt idx="10">
                  <c:v>0.89583492387615604</c:v>
                </c:pt>
                <c:pt idx="11">
                  <c:v>0.88204567065695005</c:v>
                </c:pt>
                <c:pt idx="12">
                  <c:v>0.8390324776098389</c:v>
                </c:pt>
                <c:pt idx="13">
                  <c:v>0.81280033429264675</c:v>
                </c:pt>
                <c:pt idx="14">
                  <c:v>0.69489639967192074</c:v>
                </c:pt>
                <c:pt idx="15">
                  <c:v>0.83823847004689978</c:v>
                </c:pt>
                <c:pt idx="16">
                  <c:v>0.87220663759512751</c:v>
                </c:pt>
                <c:pt idx="17">
                  <c:v>0.86229121081866089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C-4D3E-A614-A489F5366F4C}"/>
            </c:ext>
          </c:extLst>
        </c:ser>
        <c:ser>
          <c:idx val="3"/>
          <c:order val="1"/>
          <c:tx>
            <c:strRef>
              <c:f>Plots!$AP$1320</c:f>
              <c:strCache>
                <c:ptCount val="1"/>
                <c:pt idx="0">
                  <c:v>Raumwärmeverbrauch (EEV-RW)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Plots!$AP$1321:$AP$1338</c:f>
              <c:numCache>
                <c:formatCode>0%</c:formatCode>
                <c:ptCount val="18"/>
                <c:pt idx="0">
                  <c:v>1</c:v>
                </c:pt>
                <c:pt idx="1">
                  <c:v>1.0333811870151366</c:v>
                </c:pt>
                <c:pt idx="2">
                  <c:v>0.9484704044500869</c:v>
                </c:pt>
                <c:pt idx="3">
                  <c:v>0.92144546968645924</c:v>
                </c:pt>
                <c:pt idx="4">
                  <c:v>0.89889531005416035</c:v>
                </c:pt>
                <c:pt idx="5">
                  <c:v>0.88895028522988528</c:v>
                </c:pt>
                <c:pt idx="6">
                  <c:v>0.9185729795204014</c:v>
                </c:pt>
                <c:pt idx="7">
                  <c:v>0.88628086548522578</c:v>
                </c:pt>
                <c:pt idx="8">
                  <c:v>0.86717435583132874</c:v>
                </c:pt>
                <c:pt idx="9">
                  <c:v>0.87334531224548151</c:v>
                </c:pt>
                <c:pt idx="10">
                  <c:v>0.99493170749077509</c:v>
                </c:pt>
                <c:pt idx="11">
                  <c:v>0.98937423677671166</c:v>
                </c:pt>
                <c:pt idx="12">
                  <c:v>0.95040847021291486</c:v>
                </c:pt>
                <c:pt idx="13">
                  <c:v>0.9278871072898357</c:v>
                </c:pt>
                <c:pt idx="14">
                  <c:v>0.80097571732095274</c:v>
                </c:pt>
                <c:pt idx="15">
                  <c:v>0.97547220186873729</c:v>
                </c:pt>
                <c:pt idx="16">
                  <c:v>1.0246498331040104</c:v>
                </c:pt>
                <c:pt idx="17">
                  <c:v>1.0225400199088546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C-4D3E-A614-A489F5366F4C}"/>
            </c:ext>
          </c:extLst>
        </c:ser>
        <c:ser>
          <c:idx val="4"/>
          <c:order val="2"/>
          <c:tx>
            <c:strRef>
              <c:f>Plots!$AA$1320</c:f>
              <c:strCache>
                <c:ptCount val="1"/>
                <c:pt idx="0">
                  <c:v>Heizgradtage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Plots!$AA$1321:$AA$1338</c:f>
              <c:numCache>
                <c:formatCode>0%</c:formatCode>
                <c:ptCount val="18"/>
                <c:pt idx="0">
                  <c:v>0.88652904529222343</c:v>
                </c:pt>
                <c:pt idx="1">
                  <c:v>0.98719584127788418</c:v>
                </c:pt>
                <c:pt idx="2">
                  <c:v>0.95627855723237853</c:v>
                </c:pt>
                <c:pt idx="3">
                  <c:v>1.0379696773638625</c:v>
                </c:pt>
                <c:pt idx="4">
                  <c:v>0.99554644206625353</c:v>
                </c:pt>
                <c:pt idx="5">
                  <c:v>1.0571002447315525</c:v>
                </c:pt>
                <c:pt idx="6">
                  <c:v>0.99361477587738278</c:v>
                </c:pt>
                <c:pt idx="7">
                  <c:v>0.90673625931182467</c:v>
                </c:pt>
                <c:pt idx="8">
                  <c:v>0.9384796426833103</c:v>
                </c:pt>
                <c:pt idx="9">
                  <c:v>0.94041461566966977</c:v>
                </c:pt>
                <c:pt idx="10">
                  <c:v>1.0659833503130662</c:v>
                </c:pt>
                <c:pt idx="11">
                  <c:v>0.93384275823732887</c:v>
                </c:pt>
                <c:pt idx="12">
                  <c:v>0.97630948647942883</c:v>
                </c:pt>
                <c:pt idx="13">
                  <c:v>0.98946389890400099</c:v>
                </c:pt>
                <c:pt idx="14">
                  <c:v>0.79987143218736778</c:v>
                </c:pt>
                <c:pt idx="15">
                  <c:v>0.89237078048806073</c:v>
                </c:pt>
                <c:pt idx="16">
                  <c:v>0.93345616501878792</c:v>
                </c:pt>
                <c:pt idx="17">
                  <c:v>0.93857815855530968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C-4D3E-A614-A489F5366F4C}"/>
            </c:ext>
          </c:extLst>
        </c:ser>
        <c:ser>
          <c:idx val="0"/>
          <c:order val="3"/>
          <c:tx>
            <c:strRef>
              <c:f>Plots!$N$1320</c:f>
              <c:strCache>
                <c:ptCount val="1"/>
                <c:pt idx="0">
                  <c:v>Nutzfläche(NF)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Plots!$N$1321:$N$1338</c:f>
              <c:numCache>
                <c:formatCode>0%</c:formatCode>
                <c:ptCount val="18"/>
                <c:pt idx="0">
                  <c:v>1</c:v>
                </c:pt>
                <c:pt idx="1">
                  <c:v>1.0110619469026549</c:v>
                </c:pt>
                <c:pt idx="2">
                  <c:v>1.0221238938053097</c:v>
                </c:pt>
                <c:pt idx="3">
                  <c:v>1.0331858407079646</c:v>
                </c:pt>
                <c:pt idx="4">
                  <c:v>1.0442477876106195</c:v>
                </c:pt>
                <c:pt idx="5">
                  <c:v>1.0553097345132743</c:v>
                </c:pt>
                <c:pt idx="6">
                  <c:v>1.0663716814159292</c:v>
                </c:pt>
                <c:pt idx="7">
                  <c:v>1.0774336283185841</c:v>
                </c:pt>
                <c:pt idx="8">
                  <c:v>1.0884955752212389</c:v>
                </c:pt>
                <c:pt idx="9">
                  <c:v>1.0995575221238938</c:v>
                </c:pt>
                <c:pt idx="10">
                  <c:v>1.1106194690265487</c:v>
                </c:pt>
                <c:pt idx="11">
                  <c:v>1.1216814159292035</c:v>
                </c:pt>
                <c:pt idx="12">
                  <c:v>1.1327433628318584</c:v>
                </c:pt>
                <c:pt idx="13">
                  <c:v>1.1415929203539823</c:v>
                </c:pt>
                <c:pt idx="14">
                  <c:v>1.152654867256637</c:v>
                </c:pt>
                <c:pt idx="15">
                  <c:v>1.163716814159292</c:v>
                </c:pt>
                <c:pt idx="16">
                  <c:v>1.1747787610619469</c:v>
                </c:pt>
                <c:pt idx="17">
                  <c:v>1.1858407079646018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C-4D3E-A614-A489F5366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Heizintensität private Haushalte - Ktn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Plots!$BA$1320</c:f>
              <c:strCache>
                <c:ptCount val="1"/>
                <c:pt idx="0">
                  <c:v>EEV-RW/NF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Plots!$BB$1321:$BB$1338</c:f>
              <c:numCache>
                <c:formatCode>0%</c:formatCode>
                <c:ptCount val="18"/>
                <c:pt idx="0">
                  <c:v>1</c:v>
                </c:pt>
                <c:pt idx="1">
                  <c:v>1.0039786522953666</c:v>
                </c:pt>
                <c:pt idx="2">
                  <c:v>0.95193684923328747</c:v>
                </c:pt>
                <c:pt idx="3">
                  <c:v>0.94847310074729785</c:v>
                </c:pt>
                <c:pt idx="4">
                  <c:v>0.93512934986375629</c:v>
                </c:pt>
                <c:pt idx="5">
                  <c:v>0.90311432642003076</c:v>
                </c:pt>
                <c:pt idx="6">
                  <c:v>0.87732854359721324</c:v>
                </c:pt>
                <c:pt idx="7">
                  <c:v>0.78453521955122973</c:v>
                </c:pt>
                <c:pt idx="8">
                  <c:v>0.83161128443368215</c:v>
                </c:pt>
                <c:pt idx="9">
                  <c:v>0.85287998999367887</c:v>
                </c:pt>
                <c:pt idx="10">
                  <c:v>0.91941000676610318</c:v>
                </c:pt>
                <c:pt idx="11">
                  <c:v>0.82949401944014833</c:v>
                </c:pt>
                <c:pt idx="12">
                  <c:v>0.8176390485477909</c:v>
                </c:pt>
                <c:pt idx="13">
                  <c:v>0.89030230172660496</c:v>
                </c:pt>
                <c:pt idx="14">
                  <c:v>0.77044384691376722</c:v>
                </c:pt>
                <c:pt idx="15">
                  <c:v>0.79677309894071213</c:v>
                </c:pt>
                <c:pt idx="16">
                  <c:v>0.7561652970249847</c:v>
                </c:pt>
                <c:pt idx="17">
                  <c:v>0.82816181180454429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9-4298-B30D-E377CD63F998}"/>
            </c:ext>
          </c:extLst>
        </c:ser>
        <c:ser>
          <c:idx val="3"/>
          <c:order val="1"/>
          <c:tx>
            <c:strRef>
              <c:f>Plots!$AP$1320</c:f>
              <c:strCache>
                <c:ptCount val="1"/>
                <c:pt idx="0">
                  <c:v>Raumwärmeverbrauch (EEV-RW)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Plots!$AQ$1321:$AQ$1338</c:f>
              <c:numCache>
                <c:formatCode>0%</c:formatCode>
                <c:ptCount val="18"/>
                <c:pt idx="0">
                  <c:v>1</c:v>
                </c:pt>
                <c:pt idx="1">
                  <c:v>1.0161628592406988</c:v>
                </c:pt>
                <c:pt idx="2">
                  <c:v>0.9727315862311019</c:v>
                </c:pt>
                <c:pt idx="3">
                  <c:v>0.98070276921929334</c:v>
                </c:pt>
                <c:pt idx="4">
                  <c:v>0.97598451563450295</c:v>
                </c:pt>
                <c:pt idx="5">
                  <c:v>0.95353090289493525</c:v>
                </c:pt>
                <c:pt idx="6">
                  <c:v>0.93482337533780724</c:v>
                </c:pt>
                <c:pt idx="7">
                  <c:v>0.84546999388530586</c:v>
                </c:pt>
                <c:pt idx="8">
                  <c:v>0.90427634812206215</c:v>
                </c:pt>
                <c:pt idx="9">
                  <c:v>0.93775396958042834</c:v>
                </c:pt>
                <c:pt idx="10">
                  <c:v>1.0198310026507504</c:v>
                </c:pt>
                <c:pt idx="11">
                  <c:v>0.93016076937220515</c:v>
                </c:pt>
                <c:pt idx="12">
                  <c:v>0.92480533160987999</c:v>
                </c:pt>
                <c:pt idx="13">
                  <c:v>1.0177970488185217</c:v>
                </c:pt>
                <c:pt idx="14">
                  <c:v>0.88825443515543534</c:v>
                </c:pt>
                <c:pt idx="15">
                  <c:v>0.92827933857170342</c:v>
                </c:pt>
                <c:pt idx="16">
                  <c:v>0.88831068873808872</c:v>
                </c:pt>
                <c:pt idx="17">
                  <c:v>0.98293962614665553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9-4298-B30D-E377CD63F998}"/>
            </c:ext>
          </c:extLst>
        </c:ser>
        <c:ser>
          <c:idx val="4"/>
          <c:order val="2"/>
          <c:tx>
            <c:strRef>
              <c:f>Plots!$AA$1320</c:f>
              <c:strCache>
                <c:ptCount val="1"/>
                <c:pt idx="0">
                  <c:v>Heizgradtage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Plots!$AA$1321:$AA$1338</c:f>
              <c:numCache>
                <c:formatCode>0%</c:formatCode>
                <c:ptCount val="18"/>
                <c:pt idx="0">
                  <c:v>0.88652904529222343</c:v>
                </c:pt>
                <c:pt idx="1">
                  <c:v>0.98719584127788418</c:v>
                </c:pt>
                <c:pt idx="2">
                  <c:v>0.95627855723237853</c:v>
                </c:pt>
                <c:pt idx="3">
                  <c:v>1.0379696773638625</c:v>
                </c:pt>
                <c:pt idx="4">
                  <c:v>0.99554644206625353</c:v>
                </c:pt>
                <c:pt idx="5">
                  <c:v>1.0571002447315525</c:v>
                </c:pt>
                <c:pt idx="6">
                  <c:v>0.99361477587738278</c:v>
                </c:pt>
                <c:pt idx="7">
                  <c:v>0.90673625931182467</c:v>
                </c:pt>
                <c:pt idx="8">
                  <c:v>0.9384796426833103</c:v>
                </c:pt>
                <c:pt idx="9">
                  <c:v>0.94041461566966977</c:v>
                </c:pt>
                <c:pt idx="10">
                  <c:v>1.0659833503130662</c:v>
                </c:pt>
                <c:pt idx="11">
                  <c:v>0.93384275823732887</c:v>
                </c:pt>
                <c:pt idx="12">
                  <c:v>0.97630948647942883</c:v>
                </c:pt>
                <c:pt idx="13">
                  <c:v>0.98946389890400099</c:v>
                </c:pt>
                <c:pt idx="14">
                  <c:v>0.79987143218736778</c:v>
                </c:pt>
                <c:pt idx="15">
                  <c:v>0.89237078048806073</c:v>
                </c:pt>
                <c:pt idx="16">
                  <c:v>0.93345616501878792</c:v>
                </c:pt>
                <c:pt idx="17">
                  <c:v>0.93857815855530968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59-4298-B30D-E377CD63F998}"/>
            </c:ext>
          </c:extLst>
        </c:ser>
        <c:ser>
          <c:idx val="0"/>
          <c:order val="3"/>
          <c:tx>
            <c:strRef>
              <c:f>Plots!$N$1320</c:f>
              <c:strCache>
                <c:ptCount val="1"/>
                <c:pt idx="0">
                  <c:v>Nutzfläche(NF)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Plots!$O$1321:$O$1338</c:f>
              <c:numCache>
                <c:formatCode>0%</c:formatCode>
                <c:ptCount val="18"/>
                <c:pt idx="0">
                  <c:v>1</c:v>
                </c:pt>
                <c:pt idx="1">
                  <c:v>1.0121359223300972</c:v>
                </c:pt>
                <c:pt idx="2">
                  <c:v>1.0218446601941746</c:v>
                </c:pt>
                <c:pt idx="3">
                  <c:v>1.0339805825242718</c:v>
                </c:pt>
                <c:pt idx="4">
                  <c:v>1.0436893203883495</c:v>
                </c:pt>
                <c:pt idx="5">
                  <c:v>1.0558252427184465</c:v>
                </c:pt>
                <c:pt idx="6">
                  <c:v>1.0655339805825241</c:v>
                </c:pt>
                <c:pt idx="7">
                  <c:v>1.0776699029126213</c:v>
                </c:pt>
                <c:pt idx="8">
                  <c:v>1.087378640776699</c:v>
                </c:pt>
                <c:pt idx="9">
                  <c:v>1.099514563106796</c:v>
                </c:pt>
                <c:pt idx="10">
                  <c:v>1.1092233009708738</c:v>
                </c:pt>
                <c:pt idx="11">
                  <c:v>1.1213592233009708</c:v>
                </c:pt>
                <c:pt idx="12">
                  <c:v>1.1310679611650485</c:v>
                </c:pt>
                <c:pt idx="13">
                  <c:v>1.1432038834951457</c:v>
                </c:pt>
                <c:pt idx="14">
                  <c:v>1.1529126213592231</c:v>
                </c:pt>
                <c:pt idx="15">
                  <c:v>1.1650485436893203</c:v>
                </c:pt>
                <c:pt idx="16">
                  <c:v>1.174757281553398</c:v>
                </c:pt>
                <c:pt idx="17">
                  <c:v>1.186893203883495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59-4298-B30D-E377CD63F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Heizintensität private Haushalte - Ooe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Plots!$BA$1320</c:f>
              <c:strCache>
                <c:ptCount val="1"/>
                <c:pt idx="0">
                  <c:v>EEV-RW/NF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Plots!$BD$1321:$BD$1338</c:f>
              <c:numCache>
                <c:formatCode>0%</c:formatCode>
                <c:ptCount val="18"/>
                <c:pt idx="0">
                  <c:v>1</c:v>
                </c:pt>
                <c:pt idx="1">
                  <c:v>1.0518248854012064</c:v>
                </c:pt>
                <c:pt idx="2">
                  <c:v>0.99545364916931434</c:v>
                </c:pt>
                <c:pt idx="3">
                  <c:v>0.99366801958090156</c:v>
                </c:pt>
                <c:pt idx="4">
                  <c:v>0.95624813943992881</c:v>
                </c:pt>
                <c:pt idx="5">
                  <c:v>1.0083181350753971</c:v>
                </c:pt>
                <c:pt idx="6">
                  <c:v>0.96125635707047674</c:v>
                </c:pt>
                <c:pt idx="7">
                  <c:v>0.9217072048610202</c:v>
                </c:pt>
                <c:pt idx="8">
                  <c:v>0.95750126940130353</c:v>
                </c:pt>
                <c:pt idx="9">
                  <c:v>0.90622431764970857</c:v>
                </c:pt>
                <c:pt idx="10">
                  <c:v>1.0077342970109362</c:v>
                </c:pt>
                <c:pt idx="11">
                  <c:v>0.91627074996761548</c:v>
                </c:pt>
                <c:pt idx="12">
                  <c:v>0.95305608451057822</c:v>
                </c:pt>
                <c:pt idx="13">
                  <c:v>0.97413753204182307</c:v>
                </c:pt>
                <c:pt idx="14">
                  <c:v>0.81825087488832315</c:v>
                </c:pt>
                <c:pt idx="15">
                  <c:v>0.86001010244307585</c:v>
                </c:pt>
                <c:pt idx="16">
                  <c:v>0.94256171832015545</c:v>
                </c:pt>
                <c:pt idx="17">
                  <c:v>0.96480186118873024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8-462F-87AD-BF4EA0892F1A}"/>
            </c:ext>
          </c:extLst>
        </c:ser>
        <c:ser>
          <c:idx val="3"/>
          <c:order val="1"/>
          <c:tx>
            <c:strRef>
              <c:f>Plots!$AP$1320</c:f>
              <c:strCache>
                <c:ptCount val="1"/>
                <c:pt idx="0">
                  <c:v>Raumwärmeverbrauch (EEV-RW)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Plots!$AS$1321:$AS$1338</c:f>
              <c:numCache>
                <c:formatCode>0%</c:formatCode>
                <c:ptCount val="18"/>
                <c:pt idx="0">
                  <c:v>1</c:v>
                </c:pt>
                <c:pt idx="1">
                  <c:v>1.0623431342552185</c:v>
                </c:pt>
                <c:pt idx="2">
                  <c:v>1.0153627221527006</c:v>
                </c:pt>
                <c:pt idx="3">
                  <c:v>1.0259622302172808</c:v>
                </c:pt>
                <c:pt idx="4">
                  <c:v>0.99688868536612574</c:v>
                </c:pt>
                <c:pt idx="5">
                  <c:v>1.0637756325045442</c:v>
                </c:pt>
                <c:pt idx="6">
                  <c:v>1.0237380202800577</c:v>
                </c:pt>
                <c:pt idx="7">
                  <c:v>0.99313951323774941</c:v>
                </c:pt>
                <c:pt idx="8">
                  <c:v>1.0412826304739176</c:v>
                </c:pt>
                <c:pt idx="9">
                  <c:v>0.99458118862055511</c:v>
                </c:pt>
                <c:pt idx="10">
                  <c:v>1.1185850696821391</c:v>
                </c:pt>
                <c:pt idx="11">
                  <c:v>1.0262232399637292</c:v>
                </c:pt>
                <c:pt idx="12">
                  <c:v>1.0793360157082297</c:v>
                </c:pt>
                <c:pt idx="13">
                  <c:v>1.112952130357783</c:v>
                </c:pt>
                <c:pt idx="14">
                  <c:v>0.94507976049601328</c:v>
                </c:pt>
                <c:pt idx="15">
                  <c:v>1.0019117693461834</c:v>
                </c:pt>
                <c:pt idx="16">
                  <c:v>1.109866423321983</c:v>
                </c:pt>
                <c:pt idx="17">
                  <c:v>1.1457022101616172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8-462F-87AD-BF4EA0892F1A}"/>
            </c:ext>
          </c:extLst>
        </c:ser>
        <c:ser>
          <c:idx val="4"/>
          <c:order val="2"/>
          <c:tx>
            <c:strRef>
              <c:f>Plots!$AA$1320</c:f>
              <c:strCache>
                <c:ptCount val="1"/>
                <c:pt idx="0">
                  <c:v>Heizgradtage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Plots!$AA$1321:$AA$1338</c:f>
              <c:numCache>
                <c:formatCode>0%</c:formatCode>
                <c:ptCount val="18"/>
                <c:pt idx="0">
                  <c:v>0.88652904529222343</c:v>
                </c:pt>
                <c:pt idx="1">
                  <c:v>0.98719584127788418</c:v>
                </c:pt>
                <c:pt idx="2">
                  <c:v>0.95627855723237853</c:v>
                </c:pt>
                <c:pt idx="3">
                  <c:v>1.0379696773638625</c:v>
                </c:pt>
                <c:pt idx="4">
                  <c:v>0.99554644206625353</c:v>
                </c:pt>
                <c:pt idx="5">
                  <c:v>1.0571002447315525</c:v>
                </c:pt>
                <c:pt idx="6">
                  <c:v>0.99361477587738278</c:v>
                </c:pt>
                <c:pt idx="7">
                  <c:v>0.90673625931182467</c:v>
                </c:pt>
                <c:pt idx="8">
                  <c:v>0.9384796426833103</c:v>
                </c:pt>
                <c:pt idx="9">
                  <c:v>0.94041461566966977</c:v>
                </c:pt>
                <c:pt idx="10">
                  <c:v>1.0659833503130662</c:v>
                </c:pt>
                <c:pt idx="11">
                  <c:v>0.93384275823732887</c:v>
                </c:pt>
                <c:pt idx="12">
                  <c:v>0.97630948647942883</c:v>
                </c:pt>
                <c:pt idx="13">
                  <c:v>0.98946389890400099</c:v>
                </c:pt>
                <c:pt idx="14">
                  <c:v>0.79987143218736778</c:v>
                </c:pt>
                <c:pt idx="15">
                  <c:v>0.89237078048806073</c:v>
                </c:pt>
                <c:pt idx="16">
                  <c:v>0.93345616501878792</c:v>
                </c:pt>
                <c:pt idx="17">
                  <c:v>0.93857815855530968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E8-462F-87AD-BF4EA0892F1A}"/>
            </c:ext>
          </c:extLst>
        </c:ser>
        <c:ser>
          <c:idx val="0"/>
          <c:order val="3"/>
          <c:tx>
            <c:strRef>
              <c:f>Plots!$N$1320</c:f>
              <c:strCache>
                <c:ptCount val="1"/>
                <c:pt idx="0">
                  <c:v>Nutzfläche(NF)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Plots!$Q$1321:$Q$1338</c:f>
              <c:numCache>
                <c:formatCode>0%</c:formatCode>
                <c:ptCount val="18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1.0325</c:v>
                </c:pt>
                <c:pt idx="4">
                  <c:v>1.0425</c:v>
                </c:pt>
                <c:pt idx="5">
                  <c:v>1.0550000000000002</c:v>
                </c:pt>
                <c:pt idx="6">
                  <c:v>1.0649999999999999</c:v>
                </c:pt>
                <c:pt idx="7">
                  <c:v>1.0775000000000001</c:v>
                </c:pt>
                <c:pt idx="8">
                  <c:v>1.0874999999999999</c:v>
                </c:pt>
                <c:pt idx="9">
                  <c:v>1.0974999999999999</c:v>
                </c:pt>
                <c:pt idx="10">
                  <c:v>1.1099999999999999</c:v>
                </c:pt>
                <c:pt idx="11">
                  <c:v>1.1199999999999999</c:v>
                </c:pt>
                <c:pt idx="12">
                  <c:v>1.1324999999999998</c:v>
                </c:pt>
                <c:pt idx="13">
                  <c:v>1.1425000000000001</c:v>
                </c:pt>
                <c:pt idx="14">
                  <c:v>1.155</c:v>
                </c:pt>
                <c:pt idx="15">
                  <c:v>1.165</c:v>
                </c:pt>
                <c:pt idx="16">
                  <c:v>1.1775</c:v>
                </c:pt>
                <c:pt idx="17">
                  <c:v>1.1875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E8-462F-87AD-BF4EA0892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Heizintensität private Haushalte - Sbg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Plots!$BA$1320</c:f>
              <c:strCache>
                <c:ptCount val="1"/>
                <c:pt idx="0">
                  <c:v>EEV-RW/NF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Plots!$BE$1321:$BE$1338</c:f>
              <c:numCache>
                <c:formatCode>0%</c:formatCode>
                <c:ptCount val="18"/>
                <c:pt idx="0">
                  <c:v>1</c:v>
                </c:pt>
                <c:pt idx="1">
                  <c:v>1.0353360318378835</c:v>
                </c:pt>
                <c:pt idx="2">
                  <c:v>0.98957597357101401</c:v>
                </c:pt>
                <c:pt idx="3">
                  <c:v>0.98951711683606858</c:v>
                </c:pt>
                <c:pt idx="4">
                  <c:v>0.96929088262034835</c:v>
                </c:pt>
                <c:pt idx="5">
                  <c:v>0.99707048957432565</c:v>
                </c:pt>
                <c:pt idx="6">
                  <c:v>0.94050173840679685</c:v>
                </c:pt>
                <c:pt idx="7">
                  <c:v>0.88715224611821131</c:v>
                </c:pt>
                <c:pt idx="8">
                  <c:v>0.93288787913814064</c:v>
                </c:pt>
                <c:pt idx="9">
                  <c:v>0.93545337650569294</c:v>
                </c:pt>
                <c:pt idx="10">
                  <c:v>1.0404750346654503</c:v>
                </c:pt>
                <c:pt idx="11">
                  <c:v>0.92232335724952264</c:v>
                </c:pt>
                <c:pt idx="12">
                  <c:v>1.0033899590255209</c:v>
                </c:pt>
                <c:pt idx="13">
                  <c:v>1.0488527887608188</c:v>
                </c:pt>
                <c:pt idx="14">
                  <c:v>0.88751117421681136</c:v>
                </c:pt>
                <c:pt idx="15">
                  <c:v>0.99023758388887217</c:v>
                </c:pt>
                <c:pt idx="16">
                  <c:v>1.0157567016663691</c:v>
                </c:pt>
                <c:pt idx="17">
                  <c:v>1.0096958099798763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6-495C-AD0B-8EA64BE0FDF1}"/>
            </c:ext>
          </c:extLst>
        </c:ser>
        <c:ser>
          <c:idx val="3"/>
          <c:order val="1"/>
          <c:tx>
            <c:strRef>
              <c:f>Plots!$AP$1320</c:f>
              <c:strCache>
                <c:ptCount val="1"/>
                <c:pt idx="0">
                  <c:v>Raumwärmeverbrauch (EEV-RW)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Plots!$AT$1321:$AT$1338</c:f>
              <c:numCache>
                <c:formatCode>0%</c:formatCode>
                <c:ptCount val="18"/>
                <c:pt idx="0">
                  <c:v>1</c:v>
                </c:pt>
                <c:pt idx="1">
                  <c:v>1.0435747801018453</c:v>
                </c:pt>
                <c:pt idx="2">
                  <c:v>1.0027003233531229</c:v>
                </c:pt>
                <c:pt idx="3">
                  <c:v>1.0105148275381601</c:v>
                </c:pt>
                <c:pt idx="4">
                  <c:v>0.99757257946072964</c:v>
                </c:pt>
                <c:pt idx="5">
                  <c:v>1.0340969799033457</c:v>
                </c:pt>
                <c:pt idx="6">
                  <c:v>0.98291163112010049</c:v>
                </c:pt>
                <c:pt idx="7">
                  <c:v>0.93186283677138371</c:v>
                </c:pt>
                <c:pt idx="8">
                  <c:v>0.98732695961835037</c:v>
                </c:pt>
                <c:pt idx="9">
                  <c:v>0.99748609378060626</c:v>
                </c:pt>
                <c:pt idx="10">
                  <c:v>1.1177516950650064</c:v>
                </c:pt>
                <c:pt idx="11">
                  <c:v>0.99816426991460261</c:v>
                </c:pt>
                <c:pt idx="12">
                  <c:v>1.0938813611657534</c:v>
                </c:pt>
                <c:pt idx="13">
                  <c:v>1.1490084927273692</c:v>
                </c:pt>
                <c:pt idx="14">
                  <c:v>0.97932267499786085</c:v>
                </c:pt>
                <c:pt idx="15">
                  <c:v>1.1005558293088524</c:v>
                </c:pt>
                <c:pt idx="16">
                  <c:v>1.1370008703002858</c:v>
                </c:pt>
                <c:pt idx="17">
                  <c:v>1.1382512446722741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6-495C-AD0B-8EA64BE0FDF1}"/>
            </c:ext>
          </c:extLst>
        </c:ser>
        <c:ser>
          <c:idx val="4"/>
          <c:order val="2"/>
          <c:tx>
            <c:strRef>
              <c:f>Plots!$AA$1320</c:f>
              <c:strCache>
                <c:ptCount val="1"/>
                <c:pt idx="0">
                  <c:v>Heizgradtage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Plots!$AA$1321:$AA$1338</c:f>
              <c:numCache>
                <c:formatCode>0%</c:formatCode>
                <c:ptCount val="18"/>
                <c:pt idx="0">
                  <c:v>0.88652904529222343</c:v>
                </c:pt>
                <c:pt idx="1">
                  <c:v>0.98719584127788418</c:v>
                </c:pt>
                <c:pt idx="2">
                  <c:v>0.95627855723237853</c:v>
                </c:pt>
                <c:pt idx="3">
                  <c:v>1.0379696773638625</c:v>
                </c:pt>
                <c:pt idx="4">
                  <c:v>0.99554644206625353</c:v>
                </c:pt>
                <c:pt idx="5">
                  <c:v>1.0571002447315525</c:v>
                </c:pt>
                <c:pt idx="6">
                  <c:v>0.99361477587738278</c:v>
                </c:pt>
                <c:pt idx="7">
                  <c:v>0.90673625931182467</c:v>
                </c:pt>
                <c:pt idx="8">
                  <c:v>0.9384796426833103</c:v>
                </c:pt>
                <c:pt idx="9">
                  <c:v>0.94041461566966977</c:v>
                </c:pt>
                <c:pt idx="10">
                  <c:v>1.0659833503130662</c:v>
                </c:pt>
                <c:pt idx="11">
                  <c:v>0.93384275823732887</c:v>
                </c:pt>
                <c:pt idx="12">
                  <c:v>0.97630948647942883</c:v>
                </c:pt>
                <c:pt idx="13">
                  <c:v>0.98946389890400099</c:v>
                </c:pt>
                <c:pt idx="14">
                  <c:v>0.79987143218736778</c:v>
                </c:pt>
                <c:pt idx="15">
                  <c:v>0.89237078048806073</c:v>
                </c:pt>
                <c:pt idx="16">
                  <c:v>0.93345616501878792</c:v>
                </c:pt>
                <c:pt idx="17">
                  <c:v>0.93857815855530968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6-495C-AD0B-8EA64BE0FDF1}"/>
            </c:ext>
          </c:extLst>
        </c:ser>
        <c:ser>
          <c:idx val="0"/>
          <c:order val="3"/>
          <c:tx>
            <c:strRef>
              <c:f>Plots!$N$1320</c:f>
              <c:strCache>
                <c:ptCount val="1"/>
                <c:pt idx="0">
                  <c:v>Nutzfläche(NF)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Plots!$R$1321:$R$1338</c:f>
              <c:numCache>
                <c:formatCode>0%</c:formatCode>
                <c:ptCount val="18"/>
                <c:pt idx="0">
                  <c:v>1</c:v>
                </c:pt>
                <c:pt idx="1">
                  <c:v>1.0079575596816976</c:v>
                </c:pt>
                <c:pt idx="2">
                  <c:v>1.0132625994694959</c:v>
                </c:pt>
                <c:pt idx="3">
                  <c:v>1.0212201591511936</c:v>
                </c:pt>
                <c:pt idx="4">
                  <c:v>1.029177718832891</c:v>
                </c:pt>
                <c:pt idx="5">
                  <c:v>1.0371352785145889</c:v>
                </c:pt>
                <c:pt idx="6">
                  <c:v>1.0450928381962863</c:v>
                </c:pt>
                <c:pt idx="7">
                  <c:v>1.0503978779840848</c:v>
                </c:pt>
                <c:pt idx="8">
                  <c:v>1.0583554376657824</c:v>
                </c:pt>
                <c:pt idx="9">
                  <c:v>1.0663129973474801</c:v>
                </c:pt>
                <c:pt idx="10">
                  <c:v>1.0742705570291777</c:v>
                </c:pt>
                <c:pt idx="11">
                  <c:v>1.0822281167108752</c:v>
                </c:pt>
                <c:pt idx="12">
                  <c:v>1.0901856763925728</c:v>
                </c:pt>
                <c:pt idx="13">
                  <c:v>1.0954907161803713</c:v>
                </c:pt>
                <c:pt idx="14">
                  <c:v>1.103448275862069</c:v>
                </c:pt>
                <c:pt idx="15">
                  <c:v>1.1114058355437664</c:v>
                </c:pt>
                <c:pt idx="16">
                  <c:v>1.1193633952254642</c:v>
                </c:pt>
                <c:pt idx="17">
                  <c:v>1.1273209549071617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F6-495C-AD0B-8EA64BE0F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Heizintensität private Haushalte - Vbg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Plots!$BA$1320</c:f>
              <c:strCache>
                <c:ptCount val="1"/>
                <c:pt idx="0">
                  <c:v>EEV-RW/NF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Plots!$BH$1321:$BH$1338</c:f>
              <c:numCache>
                <c:formatCode>0%</c:formatCode>
                <c:ptCount val="18"/>
                <c:pt idx="0">
                  <c:v>1</c:v>
                </c:pt>
                <c:pt idx="1">
                  <c:v>0.99722323664639956</c:v>
                </c:pt>
                <c:pt idx="2">
                  <c:v>0.92211212880496674</c:v>
                </c:pt>
                <c:pt idx="3">
                  <c:v>0.8871948548566525</c:v>
                </c:pt>
                <c:pt idx="4">
                  <c:v>0.86288091731334349</c:v>
                </c:pt>
                <c:pt idx="5">
                  <c:v>1.0283837937615654</c:v>
                </c:pt>
                <c:pt idx="6">
                  <c:v>0.99927322553335085</c:v>
                </c:pt>
                <c:pt idx="7">
                  <c:v>1.0064898043074681</c:v>
                </c:pt>
                <c:pt idx="8">
                  <c:v>1.0564838379653774</c:v>
                </c:pt>
                <c:pt idx="9">
                  <c:v>1.0244460099505657</c:v>
                </c:pt>
                <c:pt idx="10">
                  <c:v>1.1428584405814473</c:v>
                </c:pt>
                <c:pt idx="11">
                  <c:v>0.90397124923374406</c:v>
                </c:pt>
                <c:pt idx="12">
                  <c:v>0.95292629459207945</c:v>
                </c:pt>
                <c:pt idx="13">
                  <c:v>1.0671503227646297</c:v>
                </c:pt>
                <c:pt idx="14">
                  <c:v>0.87174003030554603</c:v>
                </c:pt>
                <c:pt idx="15">
                  <c:v>1.0045448212487798</c:v>
                </c:pt>
                <c:pt idx="16">
                  <c:v>1.0190883862937121</c:v>
                </c:pt>
                <c:pt idx="17">
                  <c:v>1.0224495086520988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F-41EB-9562-35180B2EDE2C}"/>
            </c:ext>
          </c:extLst>
        </c:ser>
        <c:ser>
          <c:idx val="3"/>
          <c:order val="1"/>
          <c:tx>
            <c:strRef>
              <c:f>Plots!$AP$1320</c:f>
              <c:strCache>
                <c:ptCount val="1"/>
                <c:pt idx="0">
                  <c:v>Raumwärmeverbrauch (EEV-RW)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Plots!$AW$1321:$AW$1338</c:f>
              <c:numCache>
                <c:formatCode>0%</c:formatCode>
                <c:ptCount val="18"/>
                <c:pt idx="0">
                  <c:v>1</c:v>
                </c:pt>
                <c:pt idx="1">
                  <c:v>1.0023635626084944</c:v>
                </c:pt>
                <c:pt idx="2">
                  <c:v>0.93399501706276267</c:v>
                </c:pt>
                <c:pt idx="3">
                  <c:v>0.90548753227637746</c:v>
                </c:pt>
                <c:pt idx="4">
                  <c:v>0.88734403610315493</c:v>
                </c:pt>
                <c:pt idx="5">
                  <c:v>1.0628399517999685</c:v>
                </c:pt>
                <c:pt idx="6">
                  <c:v>1.0404803688543138</c:v>
                </c:pt>
                <c:pt idx="7">
                  <c:v>1.0557766761678855</c:v>
                </c:pt>
                <c:pt idx="8">
                  <c:v>1.1163875607366101</c:v>
                </c:pt>
                <c:pt idx="9">
                  <c:v>1.0878138043804979</c:v>
                </c:pt>
                <c:pt idx="10">
                  <c:v>1.2223872495909809</c:v>
                </c:pt>
                <c:pt idx="11">
                  <c:v>0.97386593345284789</c:v>
                </c:pt>
                <c:pt idx="12">
                  <c:v>1.0339741495444987</c:v>
                </c:pt>
                <c:pt idx="13">
                  <c:v>1.1634138828078306</c:v>
                </c:pt>
                <c:pt idx="14">
                  <c:v>0.95711663121175938</c:v>
                </c:pt>
                <c:pt idx="15">
                  <c:v>1.1106951760714601</c:v>
                </c:pt>
                <c:pt idx="16">
                  <c:v>1.1346551105125871</c:v>
                </c:pt>
                <c:pt idx="17">
                  <c:v>1.1436677493685847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F-41EB-9562-35180B2EDE2C}"/>
            </c:ext>
          </c:extLst>
        </c:ser>
        <c:ser>
          <c:idx val="4"/>
          <c:order val="2"/>
          <c:tx>
            <c:strRef>
              <c:f>Plots!$AA$1320</c:f>
              <c:strCache>
                <c:ptCount val="1"/>
                <c:pt idx="0">
                  <c:v>Heizgradtage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Plots!$AA$1321:$AA$1338</c:f>
              <c:numCache>
                <c:formatCode>0%</c:formatCode>
                <c:ptCount val="18"/>
                <c:pt idx="0">
                  <c:v>0.88652904529222343</c:v>
                </c:pt>
                <c:pt idx="1">
                  <c:v>0.98719584127788418</c:v>
                </c:pt>
                <c:pt idx="2">
                  <c:v>0.95627855723237853</c:v>
                </c:pt>
                <c:pt idx="3">
                  <c:v>1.0379696773638625</c:v>
                </c:pt>
                <c:pt idx="4">
                  <c:v>0.99554644206625353</c:v>
                </c:pt>
                <c:pt idx="5">
                  <c:v>1.0571002447315525</c:v>
                </c:pt>
                <c:pt idx="6">
                  <c:v>0.99361477587738278</c:v>
                </c:pt>
                <c:pt idx="7">
                  <c:v>0.90673625931182467</c:v>
                </c:pt>
                <c:pt idx="8">
                  <c:v>0.9384796426833103</c:v>
                </c:pt>
                <c:pt idx="9">
                  <c:v>0.94041461566966977</c:v>
                </c:pt>
                <c:pt idx="10">
                  <c:v>1.0659833503130662</c:v>
                </c:pt>
                <c:pt idx="11">
                  <c:v>0.93384275823732887</c:v>
                </c:pt>
                <c:pt idx="12">
                  <c:v>0.97630948647942883</c:v>
                </c:pt>
                <c:pt idx="13">
                  <c:v>0.98946389890400099</c:v>
                </c:pt>
                <c:pt idx="14">
                  <c:v>0.79987143218736778</c:v>
                </c:pt>
                <c:pt idx="15">
                  <c:v>0.89237078048806073</c:v>
                </c:pt>
                <c:pt idx="16">
                  <c:v>0.93345616501878792</c:v>
                </c:pt>
                <c:pt idx="17">
                  <c:v>0.93857815855530968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F-41EB-9562-35180B2EDE2C}"/>
            </c:ext>
          </c:extLst>
        </c:ser>
        <c:ser>
          <c:idx val="0"/>
          <c:order val="3"/>
          <c:tx>
            <c:strRef>
              <c:f>Plots!$N$1320</c:f>
              <c:strCache>
                <c:ptCount val="1"/>
                <c:pt idx="0">
                  <c:v>Nutzfläche(NF)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Plots!$U$1321:$U$1338</c:f>
              <c:numCache>
                <c:formatCode>0%</c:formatCode>
                <c:ptCount val="18"/>
                <c:pt idx="0">
                  <c:v>1</c:v>
                </c:pt>
                <c:pt idx="1">
                  <c:v>1.0051546391752577</c:v>
                </c:pt>
                <c:pt idx="2">
                  <c:v>1.0128865979381443</c:v>
                </c:pt>
                <c:pt idx="3">
                  <c:v>1.0206185567010311</c:v>
                </c:pt>
                <c:pt idx="4">
                  <c:v>1.0283505154639176</c:v>
                </c:pt>
                <c:pt idx="5">
                  <c:v>1.0335051546391754</c:v>
                </c:pt>
                <c:pt idx="6">
                  <c:v>1.0412371134020619</c:v>
                </c:pt>
                <c:pt idx="7">
                  <c:v>1.0489690721649485</c:v>
                </c:pt>
                <c:pt idx="8">
                  <c:v>1.0567010309278351</c:v>
                </c:pt>
                <c:pt idx="9">
                  <c:v>1.061855670103093</c:v>
                </c:pt>
                <c:pt idx="10">
                  <c:v>1.0695876288659794</c:v>
                </c:pt>
                <c:pt idx="11">
                  <c:v>1.0773195876288659</c:v>
                </c:pt>
                <c:pt idx="12">
                  <c:v>1.0850515463917527</c:v>
                </c:pt>
                <c:pt idx="13">
                  <c:v>1.0902061855670102</c:v>
                </c:pt>
                <c:pt idx="14">
                  <c:v>1.097938144329897</c:v>
                </c:pt>
                <c:pt idx="15">
                  <c:v>1.1056701030927836</c:v>
                </c:pt>
                <c:pt idx="16">
                  <c:v>1.1134020618556704</c:v>
                </c:pt>
                <c:pt idx="17">
                  <c:v>1.1185567010309279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FF-41EB-9562-35180B2ED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Heizintensität private Haushalte - Stk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Plots!$BA$1320</c:f>
              <c:strCache>
                <c:ptCount val="1"/>
                <c:pt idx="0">
                  <c:v>EEV-RW/NF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Plots!$BF$1321:$BF$1338</c:f>
              <c:numCache>
                <c:formatCode>0%</c:formatCode>
                <c:ptCount val="18"/>
                <c:pt idx="0">
                  <c:v>1</c:v>
                </c:pt>
                <c:pt idx="1">
                  <c:v>1.0028161213821685</c:v>
                </c:pt>
                <c:pt idx="2">
                  <c:v>0.93791742035599357</c:v>
                </c:pt>
                <c:pt idx="3">
                  <c:v>0.94156639990900604</c:v>
                </c:pt>
                <c:pt idx="4">
                  <c:v>0.907852430724707</c:v>
                </c:pt>
                <c:pt idx="5">
                  <c:v>0.95023176914476604</c:v>
                </c:pt>
                <c:pt idx="6">
                  <c:v>0.9195050775011907</c:v>
                </c:pt>
                <c:pt idx="7">
                  <c:v>0.87727159693493728</c:v>
                </c:pt>
                <c:pt idx="8">
                  <c:v>0.89962930621367709</c:v>
                </c:pt>
                <c:pt idx="9">
                  <c:v>0.91095201069999432</c:v>
                </c:pt>
                <c:pt idx="10">
                  <c:v>1.0066054292852735</c:v>
                </c:pt>
                <c:pt idx="11">
                  <c:v>0.92476227818733303</c:v>
                </c:pt>
                <c:pt idx="12">
                  <c:v>0.91204284272846425</c:v>
                </c:pt>
                <c:pt idx="13">
                  <c:v>0.95174881927512089</c:v>
                </c:pt>
                <c:pt idx="14">
                  <c:v>0.85013676529683579</c:v>
                </c:pt>
                <c:pt idx="15">
                  <c:v>0.89399787531317798</c:v>
                </c:pt>
                <c:pt idx="16">
                  <c:v>0.91103395913707008</c:v>
                </c:pt>
                <c:pt idx="17">
                  <c:v>0.93295314685260733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E-451C-B069-17C880340B2B}"/>
            </c:ext>
          </c:extLst>
        </c:ser>
        <c:ser>
          <c:idx val="3"/>
          <c:order val="1"/>
          <c:tx>
            <c:strRef>
              <c:f>Plots!$AP$1320</c:f>
              <c:strCache>
                <c:ptCount val="1"/>
                <c:pt idx="0">
                  <c:v>Raumwärmeverbrauch (EEV-RW)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Plots!$AU$1321:$AU$1338</c:f>
              <c:numCache>
                <c:formatCode>0%</c:formatCode>
                <c:ptCount val="18"/>
                <c:pt idx="0">
                  <c:v>1</c:v>
                </c:pt>
                <c:pt idx="1">
                  <c:v>1.0127449938711008</c:v>
                </c:pt>
                <c:pt idx="2">
                  <c:v>0.9564900425412608</c:v>
                </c:pt>
                <c:pt idx="3">
                  <c:v>0.9695337187181845</c:v>
                </c:pt>
                <c:pt idx="4">
                  <c:v>0.94380698243657657</c:v>
                </c:pt>
                <c:pt idx="5">
                  <c:v>0.99727294583510107</c:v>
                </c:pt>
                <c:pt idx="6">
                  <c:v>0.97412914151116248</c:v>
                </c:pt>
                <c:pt idx="7">
                  <c:v>0.93807259870270532</c:v>
                </c:pt>
                <c:pt idx="8">
                  <c:v>0.97088707304248323</c:v>
                </c:pt>
                <c:pt idx="9">
                  <c:v>0.99212595224751865</c:v>
                </c:pt>
                <c:pt idx="10">
                  <c:v>1.1062693331749047</c:v>
                </c:pt>
                <c:pt idx="11">
                  <c:v>1.0254789619503097</c:v>
                </c:pt>
                <c:pt idx="12">
                  <c:v>1.0181468368082609</c:v>
                </c:pt>
                <c:pt idx="13">
                  <c:v>1.0718953286390596</c:v>
                </c:pt>
                <c:pt idx="14">
                  <c:v>0.96587320611694949</c:v>
                </c:pt>
                <c:pt idx="15">
                  <c:v>1.0245569709653499</c:v>
                </c:pt>
                <c:pt idx="16">
                  <c:v>1.0531011359331974</c:v>
                </c:pt>
                <c:pt idx="17">
                  <c:v>1.0876755746722231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E-451C-B069-17C880340B2B}"/>
            </c:ext>
          </c:extLst>
        </c:ser>
        <c:ser>
          <c:idx val="4"/>
          <c:order val="2"/>
          <c:tx>
            <c:strRef>
              <c:f>Plots!$AA$1320</c:f>
              <c:strCache>
                <c:ptCount val="1"/>
                <c:pt idx="0">
                  <c:v>Heizgradtage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Plots!$AA$1321:$AA$1338</c:f>
              <c:numCache>
                <c:formatCode>0%</c:formatCode>
                <c:ptCount val="18"/>
                <c:pt idx="0">
                  <c:v>0.88652904529222343</c:v>
                </c:pt>
                <c:pt idx="1">
                  <c:v>0.98719584127788418</c:v>
                </c:pt>
                <c:pt idx="2">
                  <c:v>0.95627855723237853</c:v>
                </c:pt>
                <c:pt idx="3">
                  <c:v>1.0379696773638625</c:v>
                </c:pt>
                <c:pt idx="4">
                  <c:v>0.99554644206625353</c:v>
                </c:pt>
                <c:pt idx="5">
                  <c:v>1.0571002447315525</c:v>
                </c:pt>
                <c:pt idx="6">
                  <c:v>0.99361477587738278</c:v>
                </c:pt>
                <c:pt idx="7">
                  <c:v>0.90673625931182467</c:v>
                </c:pt>
                <c:pt idx="8">
                  <c:v>0.9384796426833103</c:v>
                </c:pt>
                <c:pt idx="9">
                  <c:v>0.94041461566966977</c:v>
                </c:pt>
                <c:pt idx="10">
                  <c:v>1.0659833503130662</c:v>
                </c:pt>
                <c:pt idx="11">
                  <c:v>0.93384275823732887</c:v>
                </c:pt>
                <c:pt idx="12">
                  <c:v>0.97630948647942883</c:v>
                </c:pt>
                <c:pt idx="13">
                  <c:v>0.98946389890400099</c:v>
                </c:pt>
                <c:pt idx="14">
                  <c:v>0.79987143218736778</c:v>
                </c:pt>
                <c:pt idx="15">
                  <c:v>0.89237078048806073</c:v>
                </c:pt>
                <c:pt idx="16">
                  <c:v>0.93345616501878792</c:v>
                </c:pt>
                <c:pt idx="17">
                  <c:v>0.93857815855530968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DE-451C-B069-17C880340B2B}"/>
            </c:ext>
          </c:extLst>
        </c:ser>
        <c:ser>
          <c:idx val="0"/>
          <c:order val="3"/>
          <c:tx>
            <c:strRef>
              <c:f>Plots!$N$1320</c:f>
              <c:strCache>
                <c:ptCount val="1"/>
                <c:pt idx="0">
                  <c:v>Nutzfläche(NF)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Plots!$S$1321:$S$1338</c:f>
              <c:numCache>
                <c:formatCode>0%</c:formatCode>
                <c:ptCount val="18"/>
                <c:pt idx="0">
                  <c:v>1</c:v>
                </c:pt>
                <c:pt idx="1">
                  <c:v>1.0099009900990099</c:v>
                </c:pt>
                <c:pt idx="2">
                  <c:v>1.0198019801980198</c:v>
                </c:pt>
                <c:pt idx="3">
                  <c:v>1.0297029702970297</c:v>
                </c:pt>
                <c:pt idx="4">
                  <c:v>1.0396039603960396</c:v>
                </c:pt>
                <c:pt idx="5">
                  <c:v>1.0495049504950495</c:v>
                </c:pt>
                <c:pt idx="6">
                  <c:v>1.0594059405940595</c:v>
                </c:pt>
                <c:pt idx="7">
                  <c:v>1.0693069306930694</c:v>
                </c:pt>
                <c:pt idx="8">
                  <c:v>1.0792079207920793</c:v>
                </c:pt>
                <c:pt idx="9">
                  <c:v>1.0891089108910892</c:v>
                </c:pt>
                <c:pt idx="10">
                  <c:v>1.0990099009900991</c:v>
                </c:pt>
                <c:pt idx="11">
                  <c:v>1.1089108910891088</c:v>
                </c:pt>
                <c:pt idx="12">
                  <c:v>1.1163366336633664</c:v>
                </c:pt>
                <c:pt idx="13">
                  <c:v>1.1262376237623763</c:v>
                </c:pt>
                <c:pt idx="14">
                  <c:v>1.136138613861386</c:v>
                </c:pt>
                <c:pt idx="15">
                  <c:v>1.1460396039603959</c:v>
                </c:pt>
                <c:pt idx="16">
                  <c:v>1.1559405940594061</c:v>
                </c:pt>
                <c:pt idx="17">
                  <c:v>1.165841584158416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DE-451C-B069-17C880340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Heizintensität private Haushalte - Noe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Plots!$BA$1320</c:f>
              <c:strCache>
                <c:ptCount val="1"/>
                <c:pt idx="0">
                  <c:v>EEV-RW/NF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Plots!$BC$1321:$BC$1338</c:f>
              <c:numCache>
                <c:formatCode>0%</c:formatCode>
                <c:ptCount val="18"/>
                <c:pt idx="0">
                  <c:v>1</c:v>
                </c:pt>
                <c:pt idx="1">
                  <c:v>1.0447990435175585</c:v>
                </c:pt>
                <c:pt idx="2">
                  <c:v>0.95589310084482715</c:v>
                </c:pt>
                <c:pt idx="3">
                  <c:v>0.9449833486478012</c:v>
                </c:pt>
                <c:pt idx="4">
                  <c:v>0.89675724373607024</c:v>
                </c:pt>
                <c:pt idx="5">
                  <c:v>1.0124896442656273</c:v>
                </c:pt>
                <c:pt idx="6">
                  <c:v>0.97652117258500926</c:v>
                </c:pt>
                <c:pt idx="7">
                  <c:v>0.90252785670620272</c:v>
                </c:pt>
                <c:pt idx="8">
                  <c:v>0.92663968556314424</c:v>
                </c:pt>
                <c:pt idx="9">
                  <c:v>0.96995934566630837</c:v>
                </c:pt>
                <c:pt idx="10">
                  <c:v>1.1008888349440027</c:v>
                </c:pt>
                <c:pt idx="11">
                  <c:v>0.96951928035154378</c:v>
                </c:pt>
                <c:pt idx="12">
                  <c:v>0.9722208073842753</c:v>
                </c:pt>
                <c:pt idx="13">
                  <c:v>0.9946656269656482</c:v>
                </c:pt>
                <c:pt idx="14">
                  <c:v>0.83527490732128218</c:v>
                </c:pt>
                <c:pt idx="15">
                  <c:v>0.91343302133571902</c:v>
                </c:pt>
                <c:pt idx="16">
                  <c:v>0.98033842824437956</c:v>
                </c:pt>
                <c:pt idx="17">
                  <c:v>0.95542554477066077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5-4EB8-9BC0-1D6CF31AA90E}"/>
            </c:ext>
          </c:extLst>
        </c:ser>
        <c:ser>
          <c:idx val="3"/>
          <c:order val="1"/>
          <c:tx>
            <c:strRef>
              <c:f>Plots!$AP$1320</c:f>
              <c:strCache>
                <c:ptCount val="1"/>
                <c:pt idx="0">
                  <c:v>Raumwärmeverbrauch (EEV-RW)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Plots!$AR$1321:$AR$1338</c:f>
              <c:numCache>
                <c:formatCode>0%</c:formatCode>
                <c:ptCount val="18"/>
                <c:pt idx="0">
                  <c:v>1</c:v>
                </c:pt>
                <c:pt idx="1">
                  <c:v>1.0519226733597236</c:v>
                </c:pt>
                <c:pt idx="2">
                  <c:v>0.97110049108554031</c:v>
                </c:pt>
                <c:pt idx="3">
                  <c:v>0.96860793236399634</c:v>
                </c:pt>
                <c:pt idx="4">
                  <c:v>0.925290428764036</c:v>
                </c:pt>
                <c:pt idx="5">
                  <c:v>1.0539096751674029</c:v>
                </c:pt>
                <c:pt idx="6">
                  <c:v>1.0253472312142597</c:v>
                </c:pt>
                <c:pt idx="7">
                  <c:v>0.95380784856450973</c:v>
                </c:pt>
                <c:pt idx="8">
                  <c:v>0.987713664838897</c:v>
                </c:pt>
                <c:pt idx="9">
                  <c:v>1.0427062965912814</c:v>
                </c:pt>
                <c:pt idx="10">
                  <c:v>1.1909615578030575</c:v>
                </c:pt>
                <c:pt idx="11">
                  <c:v>1.0576573967471385</c:v>
                </c:pt>
                <c:pt idx="12">
                  <c:v>1.0694428881227027</c:v>
                </c:pt>
                <c:pt idx="13">
                  <c:v>1.1009140007551608</c:v>
                </c:pt>
                <c:pt idx="14">
                  <c:v>0.93209086248806716</c:v>
                </c:pt>
                <c:pt idx="15">
                  <c:v>1.0276121490026839</c:v>
                </c:pt>
                <c:pt idx="16">
                  <c:v>1.1095648574220478</c:v>
                </c:pt>
                <c:pt idx="17">
                  <c:v>1.0900536897156174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15-4EB8-9BC0-1D6CF31AA90E}"/>
            </c:ext>
          </c:extLst>
        </c:ser>
        <c:ser>
          <c:idx val="4"/>
          <c:order val="2"/>
          <c:tx>
            <c:strRef>
              <c:f>Plots!$AA$1320</c:f>
              <c:strCache>
                <c:ptCount val="1"/>
                <c:pt idx="0">
                  <c:v>Heizgradtage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Plots!$AA$1321:$AA$1338</c:f>
              <c:numCache>
                <c:formatCode>0%</c:formatCode>
                <c:ptCount val="18"/>
                <c:pt idx="0">
                  <c:v>0.88652904529222343</c:v>
                </c:pt>
                <c:pt idx="1">
                  <c:v>0.98719584127788418</c:v>
                </c:pt>
                <c:pt idx="2">
                  <c:v>0.95627855723237853</c:v>
                </c:pt>
                <c:pt idx="3">
                  <c:v>1.0379696773638625</c:v>
                </c:pt>
                <c:pt idx="4">
                  <c:v>0.99554644206625353</c:v>
                </c:pt>
                <c:pt idx="5">
                  <c:v>1.0571002447315525</c:v>
                </c:pt>
                <c:pt idx="6">
                  <c:v>0.99361477587738278</c:v>
                </c:pt>
                <c:pt idx="7">
                  <c:v>0.90673625931182467</c:v>
                </c:pt>
                <c:pt idx="8">
                  <c:v>0.9384796426833103</c:v>
                </c:pt>
                <c:pt idx="9">
                  <c:v>0.94041461566966977</c:v>
                </c:pt>
                <c:pt idx="10">
                  <c:v>1.0659833503130662</c:v>
                </c:pt>
                <c:pt idx="11">
                  <c:v>0.93384275823732887</c:v>
                </c:pt>
                <c:pt idx="12">
                  <c:v>0.97630948647942883</c:v>
                </c:pt>
                <c:pt idx="13">
                  <c:v>0.98946389890400099</c:v>
                </c:pt>
                <c:pt idx="14">
                  <c:v>0.79987143218736778</c:v>
                </c:pt>
                <c:pt idx="15">
                  <c:v>0.89237078048806073</c:v>
                </c:pt>
                <c:pt idx="16">
                  <c:v>0.93345616501878792</c:v>
                </c:pt>
                <c:pt idx="17">
                  <c:v>0.93857815855530968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15-4EB8-9BC0-1D6CF31AA90E}"/>
            </c:ext>
          </c:extLst>
        </c:ser>
        <c:ser>
          <c:idx val="0"/>
          <c:order val="3"/>
          <c:tx>
            <c:strRef>
              <c:f>Plots!$N$1320</c:f>
              <c:strCache>
                <c:ptCount val="1"/>
                <c:pt idx="0">
                  <c:v>Nutzfläche(NF)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Plots!$P$1321:$P$1338</c:f>
              <c:numCache>
                <c:formatCode>0%</c:formatCode>
                <c:ptCount val="18"/>
                <c:pt idx="0">
                  <c:v>1</c:v>
                </c:pt>
                <c:pt idx="1">
                  <c:v>1.0068181818181818</c:v>
                </c:pt>
                <c:pt idx="2">
                  <c:v>1.0159090909090909</c:v>
                </c:pt>
                <c:pt idx="3">
                  <c:v>1.0250000000000001</c:v>
                </c:pt>
                <c:pt idx="4">
                  <c:v>1.0318181818181817</c:v>
                </c:pt>
                <c:pt idx="5">
                  <c:v>1.0409090909090908</c:v>
                </c:pt>
                <c:pt idx="6">
                  <c:v>1.05</c:v>
                </c:pt>
                <c:pt idx="7">
                  <c:v>1.0568181818181819</c:v>
                </c:pt>
                <c:pt idx="8">
                  <c:v>1.0659090909090909</c:v>
                </c:pt>
                <c:pt idx="9">
                  <c:v>1.075</c:v>
                </c:pt>
                <c:pt idx="10">
                  <c:v>1.0818181818181818</c:v>
                </c:pt>
                <c:pt idx="11">
                  <c:v>1.0909090909090908</c:v>
                </c:pt>
                <c:pt idx="12">
                  <c:v>1.0999999999999999</c:v>
                </c:pt>
                <c:pt idx="13">
                  <c:v>1.1068181818181819</c:v>
                </c:pt>
                <c:pt idx="14">
                  <c:v>1.115909090909091</c:v>
                </c:pt>
                <c:pt idx="15">
                  <c:v>1.125</c:v>
                </c:pt>
                <c:pt idx="16">
                  <c:v>1.1318181818181818</c:v>
                </c:pt>
                <c:pt idx="17">
                  <c:v>1.1409090909090909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15-4EB8-9BC0-1D6CF31AA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Heizintensität private Haushalte - Tir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Plots!$BA$1320</c:f>
              <c:strCache>
                <c:ptCount val="1"/>
                <c:pt idx="0">
                  <c:v>EEV-RW/NF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Plots!$BG$1321:$BG$1338</c:f>
              <c:numCache>
                <c:formatCode>0%</c:formatCode>
                <c:ptCount val="18"/>
                <c:pt idx="0">
                  <c:v>1</c:v>
                </c:pt>
                <c:pt idx="1">
                  <c:v>1.0284564735609618</c:v>
                </c:pt>
                <c:pt idx="2">
                  <c:v>0.99110122300877579</c:v>
                </c:pt>
                <c:pt idx="3">
                  <c:v>0.97323257988602574</c:v>
                </c:pt>
                <c:pt idx="4">
                  <c:v>0.97263438628569321</c:v>
                </c:pt>
                <c:pt idx="5">
                  <c:v>0.98473882770825427</c:v>
                </c:pt>
                <c:pt idx="6">
                  <c:v>0.98222702212030144</c:v>
                </c:pt>
                <c:pt idx="7">
                  <c:v>0.96587164856913676</c:v>
                </c:pt>
                <c:pt idx="8">
                  <c:v>1.0013106970886387</c:v>
                </c:pt>
                <c:pt idx="9">
                  <c:v>0.98770471133758908</c:v>
                </c:pt>
                <c:pt idx="10">
                  <c:v>1.0773246331965669</c:v>
                </c:pt>
                <c:pt idx="11">
                  <c:v>0.89177753592322573</c:v>
                </c:pt>
                <c:pt idx="12">
                  <c:v>1.0013273286962052</c:v>
                </c:pt>
                <c:pt idx="13">
                  <c:v>1.1115942735481317</c:v>
                </c:pt>
                <c:pt idx="14">
                  <c:v>0.97660077645157373</c:v>
                </c:pt>
                <c:pt idx="15">
                  <c:v>1.0247246649627806</c:v>
                </c:pt>
                <c:pt idx="16">
                  <c:v>1.0169116337126856</c:v>
                </c:pt>
                <c:pt idx="17">
                  <c:v>1.0741673623794701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4-473D-A874-6590114D4717}"/>
            </c:ext>
          </c:extLst>
        </c:ser>
        <c:ser>
          <c:idx val="3"/>
          <c:order val="1"/>
          <c:tx>
            <c:strRef>
              <c:f>Plots!$AP$1320</c:f>
              <c:strCache>
                <c:ptCount val="1"/>
                <c:pt idx="0">
                  <c:v>Raumwärmeverbrauch (EEV-RW)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Plots!$AV$1321:$AV$1338</c:f>
              <c:numCache>
                <c:formatCode>0%</c:formatCode>
                <c:ptCount val="18"/>
                <c:pt idx="0">
                  <c:v>1</c:v>
                </c:pt>
                <c:pt idx="1">
                  <c:v>1.0393396108473214</c:v>
                </c:pt>
                <c:pt idx="2">
                  <c:v>1.0094549493607903</c:v>
                </c:pt>
                <c:pt idx="3">
                  <c:v>1.001554162898582</c:v>
                </c:pt>
                <c:pt idx="4">
                  <c:v>1.011230988916078</c:v>
                </c:pt>
                <c:pt idx="5">
                  <c:v>1.0316311528372188</c:v>
                </c:pt>
                <c:pt idx="6">
                  <c:v>1.0393936742013774</c:v>
                </c:pt>
                <c:pt idx="7">
                  <c:v>1.0323072646082838</c:v>
                </c:pt>
                <c:pt idx="8">
                  <c:v>1.0781308299340637</c:v>
                </c:pt>
                <c:pt idx="9">
                  <c:v>1.0739329004226168</c:v>
                </c:pt>
                <c:pt idx="10">
                  <c:v>1.1799269792152878</c:v>
                </c:pt>
                <c:pt idx="11">
                  <c:v>0.98614552914261466</c:v>
                </c:pt>
                <c:pt idx="12">
                  <c:v>1.1178839489677213</c:v>
                </c:pt>
                <c:pt idx="13">
                  <c:v>1.249808376343799</c:v>
                </c:pt>
                <c:pt idx="14">
                  <c:v>1.1083643732744051</c:v>
                </c:pt>
                <c:pt idx="15">
                  <c:v>1.1738248146266774</c:v>
                </c:pt>
                <c:pt idx="16">
                  <c:v>1.1729456939119864</c:v>
                </c:pt>
                <c:pt idx="17">
                  <c:v>1.2503535435104944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4-473D-A874-6590114D4717}"/>
            </c:ext>
          </c:extLst>
        </c:ser>
        <c:ser>
          <c:idx val="4"/>
          <c:order val="2"/>
          <c:tx>
            <c:strRef>
              <c:f>Plots!$AA$1320</c:f>
              <c:strCache>
                <c:ptCount val="1"/>
                <c:pt idx="0">
                  <c:v>Heizgradtage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Plots!$AA$1321:$AA$1338</c:f>
              <c:numCache>
                <c:formatCode>0%</c:formatCode>
                <c:ptCount val="18"/>
                <c:pt idx="0">
                  <c:v>0.88652904529222343</c:v>
                </c:pt>
                <c:pt idx="1">
                  <c:v>0.98719584127788418</c:v>
                </c:pt>
                <c:pt idx="2">
                  <c:v>0.95627855723237853</c:v>
                </c:pt>
                <c:pt idx="3">
                  <c:v>1.0379696773638625</c:v>
                </c:pt>
                <c:pt idx="4">
                  <c:v>0.99554644206625353</c:v>
                </c:pt>
                <c:pt idx="5">
                  <c:v>1.0571002447315525</c:v>
                </c:pt>
                <c:pt idx="6">
                  <c:v>0.99361477587738278</c:v>
                </c:pt>
                <c:pt idx="7">
                  <c:v>0.90673625931182467</c:v>
                </c:pt>
                <c:pt idx="8">
                  <c:v>0.9384796426833103</c:v>
                </c:pt>
                <c:pt idx="9">
                  <c:v>0.94041461566966977</c:v>
                </c:pt>
                <c:pt idx="10">
                  <c:v>1.0659833503130662</c:v>
                </c:pt>
                <c:pt idx="11">
                  <c:v>0.93384275823732887</c:v>
                </c:pt>
                <c:pt idx="12">
                  <c:v>0.97630948647942883</c:v>
                </c:pt>
                <c:pt idx="13">
                  <c:v>0.98946389890400099</c:v>
                </c:pt>
                <c:pt idx="14">
                  <c:v>0.79987143218736778</c:v>
                </c:pt>
                <c:pt idx="15">
                  <c:v>0.89237078048806073</c:v>
                </c:pt>
                <c:pt idx="16">
                  <c:v>0.93345616501878792</c:v>
                </c:pt>
                <c:pt idx="17">
                  <c:v>0.93857815855530968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74-473D-A874-6590114D4717}"/>
            </c:ext>
          </c:extLst>
        </c:ser>
        <c:ser>
          <c:idx val="0"/>
          <c:order val="3"/>
          <c:tx>
            <c:strRef>
              <c:f>Plots!$N$1320</c:f>
              <c:strCache>
                <c:ptCount val="1"/>
                <c:pt idx="0">
                  <c:v>Nutzfläche(NF)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Plots!$T$1321:$T$1338</c:f>
              <c:numCache>
                <c:formatCode>0%</c:formatCode>
                <c:ptCount val="18"/>
                <c:pt idx="0">
                  <c:v>1</c:v>
                </c:pt>
                <c:pt idx="1">
                  <c:v>1.0105820105820107</c:v>
                </c:pt>
                <c:pt idx="2">
                  <c:v>1.0185185185185186</c:v>
                </c:pt>
                <c:pt idx="3">
                  <c:v>1.0291005291005291</c:v>
                </c:pt>
                <c:pt idx="4">
                  <c:v>1.0396825396825398</c:v>
                </c:pt>
                <c:pt idx="5">
                  <c:v>1.0476190476190477</c:v>
                </c:pt>
                <c:pt idx="6">
                  <c:v>1.0582010582010584</c:v>
                </c:pt>
                <c:pt idx="7">
                  <c:v>1.0687830687830688</c:v>
                </c:pt>
                <c:pt idx="8">
                  <c:v>1.076719576719577</c:v>
                </c:pt>
                <c:pt idx="9">
                  <c:v>1.0873015873015874</c:v>
                </c:pt>
                <c:pt idx="10">
                  <c:v>1.0952380952380953</c:v>
                </c:pt>
                <c:pt idx="11">
                  <c:v>1.1058201058201058</c:v>
                </c:pt>
                <c:pt idx="12">
                  <c:v>1.1164021164021165</c:v>
                </c:pt>
                <c:pt idx="13">
                  <c:v>1.1243386243386244</c:v>
                </c:pt>
                <c:pt idx="14">
                  <c:v>1.1349206349206349</c:v>
                </c:pt>
                <c:pt idx="15">
                  <c:v>1.1455026455026456</c:v>
                </c:pt>
                <c:pt idx="16">
                  <c:v>1.1534391534391535</c:v>
                </c:pt>
                <c:pt idx="17">
                  <c:v>1.1640211640211642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74-473D-A874-6590114D4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Heizintensität private Haushalte - Wie</a:t>
            </a:r>
          </a:p>
        </c:rich>
      </c:tx>
      <c:layout>
        <c:manualLayout>
          <c:xMode val="edge"/>
          <c:yMode val="edge"/>
          <c:x val="0.1467454679186356"/>
          <c:y val="4.6199962048835232E-2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78251338101155765"/>
          <c:h val="0.56561868693818906"/>
        </c:manualLayout>
      </c:layout>
      <c:lineChart>
        <c:grouping val="standard"/>
        <c:varyColors val="0"/>
        <c:ser>
          <c:idx val="2"/>
          <c:order val="0"/>
          <c:tx>
            <c:strRef>
              <c:f>Plots!$BA$1320</c:f>
              <c:strCache>
                <c:ptCount val="1"/>
                <c:pt idx="0">
                  <c:v>EEV-RW/NF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Plots!$BI$1321:$BI$1338</c:f>
              <c:numCache>
                <c:formatCode>0%</c:formatCode>
                <c:ptCount val="18"/>
                <c:pt idx="0">
                  <c:v>1</c:v>
                </c:pt>
                <c:pt idx="1">
                  <c:v>1.0447822526503943</c:v>
                </c:pt>
                <c:pt idx="2">
                  <c:v>1.0364546148074592</c:v>
                </c:pt>
                <c:pt idx="3">
                  <c:v>1.121516663341126</c:v>
                </c:pt>
                <c:pt idx="4">
                  <c:v>1.0879005494311689</c:v>
                </c:pt>
                <c:pt idx="5">
                  <c:v>1.1858965563467101</c:v>
                </c:pt>
                <c:pt idx="6">
                  <c:v>1.1116229219896236</c:v>
                </c:pt>
                <c:pt idx="7">
                  <c:v>1.0031026494912449</c:v>
                </c:pt>
                <c:pt idx="8">
                  <c:v>1.0232891064430547</c:v>
                </c:pt>
                <c:pt idx="9">
                  <c:v>1.0789187590943603</c:v>
                </c:pt>
                <c:pt idx="10">
                  <c:v>1.2251875904019802</c:v>
                </c:pt>
                <c:pt idx="11">
                  <c:v>1.0915365340291934</c:v>
                </c:pt>
                <c:pt idx="12">
                  <c:v>1.0914228852598626</c:v>
                </c:pt>
                <c:pt idx="13">
                  <c:v>1.1756618205068867</c:v>
                </c:pt>
                <c:pt idx="14">
                  <c:v>0.96919353626507421</c:v>
                </c:pt>
                <c:pt idx="15">
                  <c:v>1.0696846240987503</c:v>
                </c:pt>
                <c:pt idx="16">
                  <c:v>1.1323962434136312</c:v>
                </c:pt>
                <c:pt idx="17">
                  <c:v>1.1028593490897309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1-4999-A757-297C079D3D73}"/>
            </c:ext>
          </c:extLst>
        </c:ser>
        <c:ser>
          <c:idx val="3"/>
          <c:order val="1"/>
          <c:tx>
            <c:strRef>
              <c:f>Plots!$AP$1320</c:f>
              <c:strCache>
                <c:ptCount val="1"/>
                <c:pt idx="0">
                  <c:v>Raumwärmeverbrauch (EEV-RW)</c:v>
                </c:pt>
              </c:strCache>
            </c:strRef>
          </c:tx>
          <c:spPr>
            <a:ln w="127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Plots!$AX$1321:$AX$1338</c:f>
              <c:numCache>
                <c:formatCode>0%</c:formatCode>
                <c:ptCount val="18"/>
                <c:pt idx="0">
                  <c:v>1</c:v>
                </c:pt>
                <c:pt idx="1">
                  <c:v>1.0447822526503943</c:v>
                </c:pt>
                <c:pt idx="2">
                  <c:v>1.0392710675650882</c:v>
                </c:pt>
                <c:pt idx="3">
                  <c:v>1.1245642629697705</c:v>
                </c:pt>
                <c:pt idx="4">
                  <c:v>1.0908568009241884</c:v>
                </c:pt>
                <c:pt idx="5">
                  <c:v>1.1891191013367828</c:v>
                </c:pt>
                <c:pt idx="6">
                  <c:v>1.114643636451552</c:v>
                </c:pt>
                <c:pt idx="7">
                  <c:v>1.0085542943254366</c:v>
                </c:pt>
                <c:pt idx="8">
                  <c:v>1.0288504602824193</c:v>
                </c:pt>
                <c:pt idx="9">
                  <c:v>1.0847824480024819</c:v>
                </c:pt>
                <c:pt idx="10">
                  <c:v>1.2318462186106869</c:v>
                </c:pt>
                <c:pt idx="11">
                  <c:v>1.0974687978010913</c:v>
                </c:pt>
                <c:pt idx="12">
                  <c:v>1.100320354433177</c:v>
                </c:pt>
                <c:pt idx="13">
                  <c:v>1.1852460201305843</c:v>
                </c:pt>
                <c:pt idx="14">
                  <c:v>0.97709457052810489</c:v>
                </c:pt>
                <c:pt idx="15">
                  <c:v>1.0784048791865122</c:v>
                </c:pt>
                <c:pt idx="16">
                  <c:v>1.1416277345284165</c:v>
                </c:pt>
                <c:pt idx="17">
                  <c:v>1.1148469507102716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1-4999-A757-297C079D3D73}"/>
            </c:ext>
          </c:extLst>
        </c:ser>
        <c:ser>
          <c:idx val="4"/>
          <c:order val="2"/>
          <c:tx>
            <c:strRef>
              <c:f>Plots!$AA$1320</c:f>
              <c:strCache>
                <c:ptCount val="1"/>
                <c:pt idx="0">
                  <c:v>Heizgradtage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Plots!$AA$1321:$AA$1338</c:f>
              <c:numCache>
                <c:formatCode>0%</c:formatCode>
                <c:ptCount val="18"/>
                <c:pt idx="0">
                  <c:v>0.88652904529222343</c:v>
                </c:pt>
                <c:pt idx="1">
                  <c:v>0.98719584127788418</c:v>
                </c:pt>
                <c:pt idx="2">
                  <c:v>0.95627855723237853</c:v>
                </c:pt>
                <c:pt idx="3">
                  <c:v>1.0379696773638625</c:v>
                </c:pt>
                <c:pt idx="4">
                  <c:v>0.99554644206625353</c:v>
                </c:pt>
                <c:pt idx="5">
                  <c:v>1.0571002447315525</c:v>
                </c:pt>
                <c:pt idx="6">
                  <c:v>0.99361477587738278</c:v>
                </c:pt>
                <c:pt idx="7">
                  <c:v>0.90673625931182467</c:v>
                </c:pt>
                <c:pt idx="8">
                  <c:v>0.9384796426833103</c:v>
                </c:pt>
                <c:pt idx="9">
                  <c:v>0.94041461566966977</c:v>
                </c:pt>
                <c:pt idx="10">
                  <c:v>1.0659833503130662</c:v>
                </c:pt>
                <c:pt idx="11">
                  <c:v>0.93384275823732887</c:v>
                </c:pt>
                <c:pt idx="12">
                  <c:v>0.97630948647942883</c:v>
                </c:pt>
                <c:pt idx="13">
                  <c:v>0.98946389890400099</c:v>
                </c:pt>
                <c:pt idx="14">
                  <c:v>0.79987143218736778</c:v>
                </c:pt>
                <c:pt idx="15">
                  <c:v>0.89237078048806073</c:v>
                </c:pt>
                <c:pt idx="16">
                  <c:v>0.93345616501878792</c:v>
                </c:pt>
                <c:pt idx="17">
                  <c:v>0.93857815855530968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1-4999-A757-297C079D3D73}"/>
            </c:ext>
          </c:extLst>
        </c:ser>
        <c:ser>
          <c:idx val="0"/>
          <c:order val="3"/>
          <c:tx>
            <c:strRef>
              <c:f>Plots!$N$1320</c:f>
              <c:strCache>
                <c:ptCount val="1"/>
                <c:pt idx="0">
                  <c:v>Nutzfläche(NF)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Plots!$M$1321:$M$1338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Plots!$V$1321:$V$1338</c:f>
              <c:numCache>
                <c:formatCode>0%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1.0027173913043479</c:v>
                </c:pt>
                <c:pt idx="3">
                  <c:v>1.0027173913043479</c:v>
                </c:pt>
                <c:pt idx="4">
                  <c:v>1.0027173913043479</c:v>
                </c:pt>
                <c:pt idx="5">
                  <c:v>1.0027173913043479</c:v>
                </c:pt>
                <c:pt idx="6">
                  <c:v>1.0027173913043479</c:v>
                </c:pt>
                <c:pt idx="7">
                  <c:v>1.0054347826086958</c:v>
                </c:pt>
                <c:pt idx="8">
                  <c:v>1.0054347826086958</c:v>
                </c:pt>
                <c:pt idx="9">
                  <c:v>1.0054347826086958</c:v>
                </c:pt>
                <c:pt idx="10">
                  <c:v>1.0054347826086958</c:v>
                </c:pt>
                <c:pt idx="11">
                  <c:v>1.0054347826086958</c:v>
                </c:pt>
                <c:pt idx="12">
                  <c:v>1.0081521739130437</c:v>
                </c:pt>
                <c:pt idx="13">
                  <c:v>1.0081521739130437</c:v>
                </c:pt>
                <c:pt idx="14">
                  <c:v>1.0081521739130437</c:v>
                </c:pt>
                <c:pt idx="15">
                  <c:v>1.0081521739130437</c:v>
                </c:pt>
                <c:pt idx="16">
                  <c:v>1.0081521739130437</c:v>
                </c:pt>
                <c:pt idx="17">
                  <c:v>1.0108695652173914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01-4999-A757-297C079D3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7000000000000000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24258456536653E-2"/>
          <c:y val="0.81863324760525968"/>
          <c:w val="0.89999982941201306"/>
          <c:h val="0.1684797135037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BIV Erneuerbare 2018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Plots!$M$212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Plots!$L$231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Plots!$M$231</c:f>
              <c:numCache>
                <c:formatCode>_-* #\ ##0_-;\-* #\ ##0_-;_-* "-"??_-;_-@_-</c:formatCode>
                <c:ptCount val="1"/>
                <c:pt idx="0">
                  <c:v>18.949209842974359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7-435A-B0C8-C4DD68C6E012}"/>
            </c:ext>
          </c:extLst>
        </c:ser>
        <c:ser>
          <c:idx val="2"/>
          <c:order val="1"/>
          <c:tx>
            <c:strRef>
              <c:f>Plots!$N$212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Plots!$L$231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Plots!$N$231</c:f>
              <c:numCache>
                <c:formatCode>_-* #\ ##0_-;\-* #\ ##0_-;_-* "-"??_-;_-@_-</c:formatCode>
                <c:ptCount val="1"/>
                <c:pt idx="0">
                  <c:v>52.225870985698734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7-435A-B0C8-C4DD68C6E012}"/>
            </c:ext>
          </c:extLst>
        </c:ser>
        <c:ser>
          <c:idx val="3"/>
          <c:order val="2"/>
          <c:tx>
            <c:strRef>
              <c:f>Plots!$O$212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Plots!$L$231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Plots!$O$231</c:f>
              <c:numCache>
                <c:formatCode>_-* #\ ##0_-;\-* #\ ##0_-;_-* "-"??_-;_-@_-</c:formatCode>
                <c:ptCount val="1"/>
                <c:pt idx="0">
                  <c:v>92.012526737527196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7-435A-B0C8-C4DD68C6E012}"/>
            </c:ext>
          </c:extLst>
        </c:ser>
        <c:ser>
          <c:idx val="4"/>
          <c:order val="3"/>
          <c:tx>
            <c:strRef>
              <c:f>Plots!$P$212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Plots!$L$231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Plots!$P$231</c:f>
              <c:numCache>
                <c:formatCode>_-* #\ ##0_-;\-* #\ ##0_-;_-* "-"??_-;_-@_-</c:formatCode>
                <c:ptCount val="1"/>
                <c:pt idx="0">
                  <c:v>85.06502488018613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7-435A-B0C8-C4DD68C6E012}"/>
            </c:ext>
          </c:extLst>
        </c:ser>
        <c:ser>
          <c:idx val="5"/>
          <c:order val="4"/>
          <c:tx>
            <c:strRef>
              <c:f>Plots!$Q$212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Plots!$L$231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Plots!$Q$231</c:f>
              <c:numCache>
                <c:formatCode>_-* #\ ##0_-;\-* #\ ##0_-;_-* "-"??_-;_-@_-</c:formatCode>
                <c:ptCount val="1"/>
                <c:pt idx="0">
                  <c:v>31.949216175390237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7-435A-B0C8-C4DD68C6E012}"/>
            </c:ext>
          </c:extLst>
        </c:ser>
        <c:ser>
          <c:idx val="6"/>
          <c:order val="5"/>
          <c:tx>
            <c:strRef>
              <c:f>Plots!$R$212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Plots!$L$231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Plots!$R$231</c:f>
              <c:numCache>
                <c:formatCode>_-* #\ ##0_-;\-* #\ ##0_-;_-* "-"??_-;_-@_-</c:formatCode>
                <c:ptCount val="1"/>
                <c:pt idx="0">
                  <c:v>63.838978897000722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F7-435A-B0C8-C4DD68C6E012}"/>
            </c:ext>
          </c:extLst>
        </c:ser>
        <c:ser>
          <c:idx val="7"/>
          <c:order val="6"/>
          <c:tx>
            <c:strRef>
              <c:f>Plots!$S$212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Plots!$L$231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Plots!$S$231</c:f>
              <c:numCache>
                <c:formatCode>_-* #\ ##0_-;\-* #\ ##0_-;_-* "-"??_-;_-@_-</c:formatCode>
                <c:ptCount val="1"/>
                <c:pt idx="0">
                  <c:v>41.766320555902333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F7-435A-B0C8-C4DD68C6E012}"/>
            </c:ext>
          </c:extLst>
        </c:ser>
        <c:ser>
          <c:idx val="8"/>
          <c:order val="7"/>
          <c:tx>
            <c:strRef>
              <c:f>Plots!$T$212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Plots!$L$231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Plots!$T$231</c:f>
              <c:numCache>
                <c:formatCode>_-* #\ ##0_-;\-* #\ ##0_-;_-* "-"??_-;_-@_-</c:formatCode>
                <c:ptCount val="1"/>
                <c:pt idx="0">
                  <c:v>16.225343739813251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F7-435A-B0C8-C4DD68C6E012}"/>
            </c:ext>
          </c:extLst>
        </c:ser>
        <c:ser>
          <c:idx val="9"/>
          <c:order val="8"/>
          <c:tx>
            <c:strRef>
              <c:f>Plots!$U$212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solidFill>
                <a:srgbClr val="90B76B"/>
              </a:solidFill>
            </a:ln>
            <a:effectLst/>
          </c:spPr>
          <c:invertIfNegative val="0"/>
          <c:cat>
            <c:numRef>
              <c:f>Plots!$L$231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Plots!$U$231</c:f>
              <c:numCache>
                <c:formatCode>_-* #\ ##0_-;\-* #\ ##0_-;_-* "-"??_-;_-@_-</c:formatCode>
                <c:ptCount val="1"/>
                <c:pt idx="0">
                  <c:v>14.945897292182478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F7-435A-B0C8-C4DD68C6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Plots!$O$211</c:f>
              <c:strCache>
                <c:ptCount val="1"/>
                <c:pt idx="0">
                  <c:v>PJ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000" b="0" i="0" kern="1200" spc="0" baseline="0">
                <a:solidFill>
                  <a:srgbClr val="595959"/>
                </a:solidFill>
                <a:effectLst/>
              </a:rPr>
              <a:t>Stromaufbringung 2018 nach Energieträgern (absolut)</a:t>
            </a:r>
            <a:endParaRPr lang="de-AT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0307645971528299"/>
          <c:y val="0.18344505402761346"/>
          <c:w val="0.73161689814814812"/>
          <c:h val="0.64426545575002159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EEV_ET_2018!$B$4</c:f>
              <c:strCache>
                <c:ptCount val="1"/>
                <c:pt idx="0">
                  <c:v>Erneuerbare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EEV_ET_2018!$C$3:$K$3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EEV_ET_2018!$C$4:$K$4</c:f>
              <c:numCache>
                <c:formatCode>_-* #\ ##0_-;\-* #\ ##0_-;_-* "-"??_-;_-@_-</c:formatCode>
                <c:ptCount val="9"/>
                <c:pt idx="0">
                  <c:v>6.827</c:v>
                </c:pt>
                <c:pt idx="1">
                  <c:v>20.135999999999999</c:v>
                </c:pt>
                <c:pt idx="2">
                  <c:v>34.442</c:v>
                </c:pt>
                <c:pt idx="3">
                  <c:v>37.445</c:v>
                </c:pt>
                <c:pt idx="4">
                  <c:v>12.97</c:v>
                </c:pt>
                <c:pt idx="5">
                  <c:v>34.555999999999997</c:v>
                </c:pt>
                <c:pt idx="6">
                  <c:v>13.797000000000001</c:v>
                </c:pt>
                <c:pt idx="7">
                  <c:v>6.2359999999999998</c:v>
                </c:pt>
                <c:pt idx="8">
                  <c:v>4.9489999999999998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68-4F69-BEC7-D996DB4CDA35}"/>
            </c:ext>
          </c:extLst>
        </c:ser>
        <c:ser>
          <c:idx val="4"/>
          <c:order val="1"/>
          <c:tx>
            <c:strRef>
              <c:f>EEV_ET_2018!$B$5</c:f>
              <c:strCache>
                <c:ptCount val="1"/>
                <c:pt idx="0">
                  <c:v>Kohle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strRef>
              <c:f>EEV_ET_2018!$C$3:$K$3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EEV_ET_2018!$C$5:$K$5</c:f>
              <c:numCache>
                <c:formatCode>_-* #\ ##0_-;\-* #\ ##0_-;_-* "-"??_-;_-@_-</c:formatCode>
                <c:ptCount val="9"/>
                <c:pt idx="0">
                  <c:v>1.6E-2</c:v>
                </c:pt>
                <c:pt idx="1">
                  <c:v>0.58399999999999996</c:v>
                </c:pt>
                <c:pt idx="2">
                  <c:v>2.3380000000000001</c:v>
                </c:pt>
                <c:pt idx="3">
                  <c:v>7.7910000000000004</c:v>
                </c:pt>
                <c:pt idx="4">
                  <c:v>0.44800000000000001</c:v>
                </c:pt>
                <c:pt idx="5">
                  <c:v>5.6820000000000004</c:v>
                </c:pt>
                <c:pt idx="6">
                  <c:v>0.9</c:v>
                </c:pt>
                <c:pt idx="7">
                  <c:v>2.5999999999999999E-2</c:v>
                </c:pt>
                <c:pt idx="8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68-4F69-BEC7-D996DB4CDA35}"/>
            </c:ext>
          </c:extLst>
        </c:ser>
        <c:ser>
          <c:idx val="5"/>
          <c:order val="2"/>
          <c:tx>
            <c:strRef>
              <c:f>EEV_ET_2018!$B$6</c:f>
              <c:strCache>
                <c:ptCount val="1"/>
                <c:pt idx="0">
                  <c:v>Öl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EEV_ET_2018!$C$3:$K$3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EEV_ET_2018!$C$6:$K$6</c:f>
              <c:numCache>
                <c:formatCode>_-* #\ ##0_-;\-* #\ ##0_-;_-* "-"??_-;_-@_-</c:formatCode>
                <c:ptCount val="9"/>
                <c:pt idx="0">
                  <c:v>15.657999999999999</c:v>
                </c:pt>
                <c:pt idx="1">
                  <c:v>30.716999999999999</c:v>
                </c:pt>
                <c:pt idx="2">
                  <c:v>113.871</c:v>
                </c:pt>
                <c:pt idx="3">
                  <c:v>75.753</c:v>
                </c:pt>
                <c:pt idx="4">
                  <c:v>27.73</c:v>
                </c:pt>
                <c:pt idx="5">
                  <c:v>62.658000000000001</c:v>
                </c:pt>
                <c:pt idx="6">
                  <c:v>37.509</c:v>
                </c:pt>
                <c:pt idx="7">
                  <c:v>16.657</c:v>
                </c:pt>
                <c:pt idx="8">
                  <c:v>49.445999999999998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68-4F69-BEC7-D996DB4CDA35}"/>
            </c:ext>
          </c:extLst>
        </c:ser>
        <c:ser>
          <c:idx val="6"/>
          <c:order val="3"/>
          <c:tx>
            <c:strRef>
              <c:f>EEV_ET_2018!$B$7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strRef>
              <c:f>EEV_ET_2018!$C$3:$K$3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EEV_ET_2018!$C$7:$K$7</c:f>
              <c:numCache>
                <c:formatCode>_-* #\ ##0_-;\-* #\ ##0_-;_-* "-"??_-;_-@_-</c:formatCode>
                <c:ptCount val="9"/>
                <c:pt idx="0">
                  <c:v>5.351</c:v>
                </c:pt>
                <c:pt idx="1">
                  <c:v>8.0220000000000002</c:v>
                </c:pt>
                <c:pt idx="2">
                  <c:v>46.161000000000001</c:v>
                </c:pt>
                <c:pt idx="3">
                  <c:v>47.454999999999998</c:v>
                </c:pt>
                <c:pt idx="4">
                  <c:v>6.5529999999999999</c:v>
                </c:pt>
                <c:pt idx="5">
                  <c:v>37.454000000000001</c:v>
                </c:pt>
                <c:pt idx="6">
                  <c:v>11.93</c:v>
                </c:pt>
                <c:pt idx="7">
                  <c:v>7.44</c:v>
                </c:pt>
                <c:pt idx="8">
                  <c:v>27.17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68-4F69-BEC7-D996DB4CDA35}"/>
            </c:ext>
          </c:extLst>
        </c:ser>
        <c:ser>
          <c:idx val="7"/>
          <c:order val="4"/>
          <c:tx>
            <c:strRef>
              <c:f>EEV_ET_2018!$B$8</c:f>
              <c:strCache>
                <c:ptCount val="1"/>
                <c:pt idx="0">
                  <c:v>Biogen-fest</c:v>
                </c:pt>
              </c:strCache>
            </c:strRef>
          </c:tx>
          <c:spPr>
            <a:solidFill>
              <a:srgbClr val="1F4C78"/>
            </a:solidFill>
            <a:ln>
              <a:noFill/>
            </a:ln>
            <a:effectLst/>
          </c:spPr>
          <c:invertIfNegative val="0"/>
          <c:cat>
            <c:strRef>
              <c:f>EEV_ET_2018!$C$3:$K$3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EEV_ET_2018!$C$8:$K$8</c:f>
              <c:numCache>
                <c:formatCode>_-* #\ ##0_-;\-* #\ ##0_-;_-* "-"??_-;_-@_-</c:formatCode>
                <c:ptCount val="9"/>
                <c:pt idx="0">
                  <c:v>4.8620000000000001</c:v>
                </c:pt>
                <c:pt idx="1">
                  <c:v>16.433</c:v>
                </c:pt>
                <c:pt idx="2">
                  <c:v>24.664999999999999</c:v>
                </c:pt>
                <c:pt idx="3">
                  <c:v>28.273</c:v>
                </c:pt>
                <c:pt idx="4">
                  <c:v>9.89</c:v>
                </c:pt>
                <c:pt idx="5">
                  <c:v>27.481999999999999</c:v>
                </c:pt>
                <c:pt idx="6">
                  <c:v>10.236000000000001</c:v>
                </c:pt>
                <c:pt idx="7">
                  <c:v>3.4060000000000001</c:v>
                </c:pt>
                <c:pt idx="8">
                  <c:v>1.4690000000000001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68-4F69-BEC7-D996DB4CDA35}"/>
            </c:ext>
          </c:extLst>
        </c:ser>
        <c:ser>
          <c:idx val="8"/>
          <c:order val="5"/>
          <c:tx>
            <c:strRef>
              <c:f>EEV_ET_2018!$B$9</c:f>
              <c:strCache>
                <c:ptCount val="1"/>
                <c:pt idx="0">
                  <c:v>Biogen-gasformig</c:v>
                </c:pt>
              </c:strCache>
            </c:strRef>
          </c:tx>
          <c:spPr>
            <a:solidFill>
              <a:srgbClr val="7B7B7B"/>
            </a:solidFill>
            <a:ln>
              <a:noFill/>
            </a:ln>
            <a:effectLst/>
          </c:spPr>
          <c:invertIfNegative val="0"/>
          <c:cat>
            <c:strRef>
              <c:f>EEV_ET_2018!$C$3:$K$3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EEV_ET_2018!$C$9:$K$9</c:f>
              <c:numCache>
                <c:formatCode>_-* #\ ##0_-;\-* #\ ##0_-;_-* "-"??_-;_-@_-</c:formatCode>
                <c:ptCount val="9"/>
                <c:pt idx="0">
                  <c:v>4.0000000000000001E-3</c:v>
                </c:pt>
                <c:pt idx="1">
                  <c:v>0.16</c:v>
                </c:pt>
                <c:pt idx="2">
                  <c:v>0.52</c:v>
                </c:pt>
                <c:pt idx="3">
                  <c:v>5.3999999999999999E-2</c:v>
                </c:pt>
                <c:pt idx="4">
                  <c:v>0.17599999999999999</c:v>
                </c:pt>
                <c:pt idx="5">
                  <c:v>0.49299999999999999</c:v>
                </c:pt>
                <c:pt idx="6">
                  <c:v>3.9E-2</c:v>
                </c:pt>
                <c:pt idx="7">
                  <c:v>1.7999999999999999E-2</c:v>
                </c:pt>
                <c:pt idx="8">
                  <c:v>0.11899999999999999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68-4F69-BEC7-D996DB4CDA35}"/>
            </c:ext>
          </c:extLst>
        </c:ser>
        <c:ser>
          <c:idx val="9"/>
          <c:order val="6"/>
          <c:tx>
            <c:strRef>
              <c:f>EEV_ET_2018!$B$10</c:f>
              <c:strCache>
                <c:ptCount val="1"/>
                <c:pt idx="0">
                  <c:v>Biogen-flüssig</c:v>
                </c:pt>
              </c:strCache>
            </c:strRef>
          </c:tx>
          <c:spPr>
            <a:solidFill>
              <a:srgbClr val="90B76B"/>
            </a:solidFill>
            <a:ln>
              <a:noFill/>
            </a:ln>
            <a:effectLst/>
          </c:spPr>
          <c:invertIfNegative val="0"/>
          <c:cat>
            <c:strRef>
              <c:f>EEV_ET_2018!$C$3:$K$3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EEV_ET_2018!$C$10:$K$10</c:f>
              <c:numCache>
                <c:formatCode>_-* #\ ##0_-;\-* #\ ##0_-;_-* "-"??_-;_-@_-</c:formatCode>
                <c:ptCount val="9"/>
                <c:pt idx="0">
                  <c:v>0.84699999999999998</c:v>
                </c:pt>
                <c:pt idx="1">
                  <c:v>1.5669999999999999</c:v>
                </c:pt>
                <c:pt idx="2">
                  <c:v>4.5419999999999998</c:v>
                </c:pt>
                <c:pt idx="3">
                  <c:v>4.0199999999999996</c:v>
                </c:pt>
                <c:pt idx="4">
                  <c:v>1.3160000000000001</c:v>
                </c:pt>
                <c:pt idx="5">
                  <c:v>3.415</c:v>
                </c:pt>
                <c:pt idx="6">
                  <c:v>1.7529999999999999</c:v>
                </c:pt>
                <c:pt idx="7">
                  <c:v>0.85299999999999998</c:v>
                </c:pt>
                <c:pt idx="8">
                  <c:v>2.802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68-4F69-BEC7-D996DB4CD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EEV_ET_2018!$L$3</c:f>
              <c:strCache>
                <c:ptCount val="1"/>
                <c:pt idx="0">
                  <c:v> PJ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900"/>
              <a:t>Stromaufbringung 2018 nach Energieträgern (normalisiert)</a:t>
            </a:r>
          </a:p>
          <a:p>
            <a:pPr>
              <a:defRPr/>
            </a:pPr>
            <a:endParaRPr lang="de-AT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25"/>
          <c:y val="0.19727334983474407"/>
          <c:w val="0.71985763888888887"/>
          <c:h val="0.64426545575002159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EEV_ET_2018!$B$4</c:f>
              <c:strCache>
                <c:ptCount val="1"/>
                <c:pt idx="0">
                  <c:v>Erneuerbare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EEV_ET_2018!$O$3:$W$3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EEV_ET_2018!$O$4:$W$4</c:f>
              <c:numCache>
                <c:formatCode>0%</c:formatCode>
                <c:ptCount val="9"/>
                <c:pt idx="0">
                  <c:v>0.20339639505437213</c:v>
                </c:pt>
                <c:pt idx="1">
                  <c:v>0.25942101804970435</c:v>
                </c:pt>
                <c:pt idx="2">
                  <c:v>0.15203563183381227</c:v>
                </c:pt>
                <c:pt idx="3">
                  <c:v>0.18648744216623253</c:v>
                </c:pt>
                <c:pt idx="4">
                  <c:v>0.21952168982617673</c:v>
                </c:pt>
                <c:pt idx="5">
                  <c:v>0.20121113310818681</c:v>
                </c:pt>
                <c:pt idx="6">
                  <c:v>0.18114857412951002</c:v>
                </c:pt>
                <c:pt idx="7">
                  <c:v>0.18004388497517032</c:v>
                </c:pt>
                <c:pt idx="8">
                  <c:v>5.7569271572482143E-2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22-42EC-B4E3-AAF39F87C45F}"/>
            </c:ext>
          </c:extLst>
        </c:ser>
        <c:ser>
          <c:idx val="4"/>
          <c:order val="1"/>
          <c:tx>
            <c:strRef>
              <c:f>EEV_ET_2018!$B$5</c:f>
              <c:strCache>
                <c:ptCount val="1"/>
                <c:pt idx="0">
                  <c:v>Kohle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strRef>
              <c:f>EEV_ET_2018!$O$3:$W$3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EEV_ET_2018!$O$5:$W$5</c:f>
              <c:numCache>
                <c:formatCode>0%</c:formatCode>
                <c:ptCount val="9"/>
                <c:pt idx="0">
                  <c:v>4.7668702517503355E-4</c:v>
                </c:pt>
                <c:pt idx="1">
                  <c:v>7.523930996276686E-3</c:v>
                </c:pt>
                <c:pt idx="2">
                  <c:v>1.0320518762773739E-2</c:v>
                </c:pt>
                <c:pt idx="3">
                  <c:v>3.8801539909657304E-2</c:v>
                </c:pt>
                <c:pt idx="4">
                  <c:v>7.5825533571416475E-3</c:v>
                </c:pt>
                <c:pt idx="5">
                  <c:v>3.3084895772679639E-2</c:v>
                </c:pt>
                <c:pt idx="6">
                  <c:v>1.1816606270679061E-2</c:v>
                </c:pt>
                <c:pt idx="7">
                  <c:v>7.5066404896639329E-4</c:v>
                </c:pt>
                <c:pt idx="8">
                  <c:v>1.2795756461857013E-4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22-42EC-B4E3-AAF39F87C45F}"/>
            </c:ext>
          </c:extLst>
        </c:ser>
        <c:ser>
          <c:idx val="5"/>
          <c:order val="2"/>
          <c:tx>
            <c:strRef>
              <c:f>EEV_ET_2018!$B$6</c:f>
              <c:strCache>
                <c:ptCount val="1"/>
                <c:pt idx="0">
                  <c:v>Öl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EEV_ET_2018!$O$3:$W$3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EEV_ET_2018!$O$6:$W$6</c:f>
              <c:numCache>
                <c:formatCode>0%</c:formatCode>
                <c:ptCount val="9"/>
                <c:pt idx="0">
                  <c:v>0.46649784001191719</c:v>
                </c:pt>
                <c:pt idx="1">
                  <c:v>0.39574073358327222</c:v>
                </c:pt>
                <c:pt idx="2">
                  <c:v>0.50265517195714637</c:v>
                </c:pt>
                <c:pt idx="3">
                  <c:v>0.37727288573691048</c:v>
                </c:pt>
                <c:pt idx="4">
                  <c:v>0.46933974239628995</c:v>
                </c:pt>
                <c:pt idx="5">
                  <c:v>0.36484220333061612</c:v>
                </c:pt>
                <c:pt idx="6">
                  <c:v>0.49247676067433432</c:v>
                </c:pt>
                <c:pt idx="7">
                  <c:v>0.48091581013973894</c:v>
                </c:pt>
                <c:pt idx="8">
                  <c:v>0.57518088546634716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22-42EC-B4E3-AAF39F87C45F}"/>
            </c:ext>
          </c:extLst>
        </c:ser>
        <c:ser>
          <c:idx val="6"/>
          <c:order val="3"/>
          <c:tx>
            <c:strRef>
              <c:f>EEV_ET_2018!$B$7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strRef>
              <c:f>EEV_ET_2018!$O$3:$W$3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EEV_ET_2018!$O$7:$W$7</c:f>
              <c:numCache>
                <c:formatCode>0%</c:formatCode>
                <c:ptCount val="9"/>
                <c:pt idx="0">
                  <c:v>0.15942201698197528</c:v>
                </c:pt>
                <c:pt idx="1">
                  <c:v>0.10335098365091024</c:v>
                </c:pt>
                <c:pt idx="2">
                  <c:v>0.20376623892574788</c:v>
                </c:pt>
                <c:pt idx="3">
                  <c:v>0.23634027421547774</c:v>
                </c:pt>
                <c:pt idx="4">
                  <c:v>0.11091176819051164</c:v>
                </c:pt>
                <c:pt idx="5">
                  <c:v>0.21808547804821243</c:v>
                </c:pt>
                <c:pt idx="6">
                  <c:v>0.15663568089911242</c:v>
                </c:pt>
                <c:pt idx="7">
                  <c:v>0.21480540478115256</c:v>
                </c:pt>
                <c:pt idx="8">
                  <c:v>0.31605518460786824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22-42EC-B4E3-AAF39F87C45F}"/>
            </c:ext>
          </c:extLst>
        </c:ser>
        <c:ser>
          <c:idx val="7"/>
          <c:order val="4"/>
          <c:tx>
            <c:strRef>
              <c:f>EEV_ET_2018!$B$8</c:f>
              <c:strCache>
                <c:ptCount val="1"/>
                <c:pt idx="0">
                  <c:v>Biogen-fest</c:v>
                </c:pt>
              </c:strCache>
            </c:strRef>
          </c:tx>
          <c:spPr>
            <a:solidFill>
              <a:srgbClr val="1F4C78"/>
            </a:solidFill>
            <a:ln>
              <a:noFill/>
            </a:ln>
            <a:effectLst/>
          </c:spPr>
          <c:invertIfNegative val="0"/>
          <c:cat>
            <c:strRef>
              <c:f>EEV_ET_2018!$O$3:$W$3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EEV_ET_2018!$O$8:$W$8</c:f>
              <c:numCache>
                <c:formatCode>0%</c:formatCode>
                <c:ptCount val="9"/>
                <c:pt idx="0">
                  <c:v>0.14485326977506333</c:v>
                </c:pt>
                <c:pt idx="1">
                  <c:v>0.21171362681817599</c:v>
                </c:pt>
                <c:pt idx="2">
                  <c:v>0.10887750012139188</c:v>
                </c:pt>
                <c:pt idx="3">
                  <c:v>0.14080810394888216</c:v>
                </c:pt>
                <c:pt idx="4">
                  <c:v>0.16739163549582789</c:v>
                </c:pt>
                <c:pt idx="5">
                  <c:v>0.16002096191918017</c:v>
                </c:pt>
                <c:pt idx="6">
                  <c:v>0.13439420198518987</c:v>
                </c:pt>
                <c:pt idx="7">
                  <c:v>9.8336990414597522E-2</c:v>
                </c:pt>
                <c:pt idx="8">
                  <c:v>1.7088151129516324E-2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22-42EC-B4E3-AAF39F87C45F}"/>
            </c:ext>
          </c:extLst>
        </c:ser>
        <c:ser>
          <c:idx val="8"/>
          <c:order val="5"/>
          <c:tx>
            <c:strRef>
              <c:f>EEV_ET_2018!$B$9</c:f>
              <c:strCache>
                <c:ptCount val="1"/>
                <c:pt idx="0">
                  <c:v>Biogen-gasformig</c:v>
                </c:pt>
              </c:strCache>
            </c:strRef>
          </c:tx>
          <c:spPr>
            <a:solidFill>
              <a:srgbClr val="7B7B7B"/>
            </a:solidFill>
            <a:ln>
              <a:noFill/>
            </a:ln>
            <a:effectLst/>
          </c:spPr>
          <c:invertIfNegative val="0"/>
          <c:cat>
            <c:strRef>
              <c:f>EEV_ET_2018!$O$3:$W$3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EEV_ET_2018!$O$9:$W$9</c:f>
              <c:numCache>
                <c:formatCode>0%</c:formatCode>
                <c:ptCount val="9"/>
                <c:pt idx="0">
                  <c:v>1.1917175629375839E-4</c:v>
                </c:pt>
                <c:pt idx="1">
                  <c:v>2.0613509578840238E-3</c:v>
                </c:pt>
                <c:pt idx="2">
                  <c:v>2.295410503268753E-3</c:v>
                </c:pt>
                <c:pt idx="3">
                  <c:v>2.6893635670921501E-4</c:v>
                </c:pt>
                <c:pt idx="4">
                  <c:v>2.9788602474485042E-3</c:v>
                </c:pt>
                <c:pt idx="5">
                  <c:v>2.8706183766158151E-3</c:v>
                </c:pt>
                <c:pt idx="6">
                  <c:v>5.1205293839609264E-4</c:v>
                </c:pt>
                <c:pt idx="7">
                  <c:v>5.1969049543827228E-4</c:v>
                </c:pt>
                <c:pt idx="8">
                  <c:v>1.3842681990554407E-3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22-42EC-B4E3-AAF39F87C45F}"/>
            </c:ext>
          </c:extLst>
        </c:ser>
        <c:ser>
          <c:idx val="9"/>
          <c:order val="6"/>
          <c:tx>
            <c:strRef>
              <c:f>EEV_ET_2018!$B$10</c:f>
              <c:strCache>
                <c:ptCount val="1"/>
                <c:pt idx="0">
                  <c:v>Biogen-flüssig</c:v>
                </c:pt>
              </c:strCache>
            </c:strRef>
          </c:tx>
          <c:spPr>
            <a:solidFill>
              <a:srgbClr val="90B76B"/>
            </a:solidFill>
            <a:ln>
              <a:noFill/>
            </a:ln>
            <a:effectLst/>
          </c:spPr>
          <c:invertIfNegative val="0"/>
          <c:cat>
            <c:strRef>
              <c:f>EEV_ET_2018!$O$3:$W$3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EEV_ET_2018!$O$10:$W$10</c:f>
              <c:numCache>
                <c:formatCode>0%</c:formatCode>
                <c:ptCount val="9"/>
                <c:pt idx="0">
                  <c:v>2.5234619395203339E-2</c:v>
                </c:pt>
                <c:pt idx="1">
                  <c:v>2.0188355943776656E-2</c:v>
                </c:pt>
                <c:pt idx="2">
                  <c:v>2.0049527895858989E-2</c:v>
                </c:pt>
                <c:pt idx="3">
                  <c:v>2.0020817666130449E-2</c:v>
                </c:pt>
                <c:pt idx="4">
                  <c:v>2.2273750486603589E-2</c:v>
                </c:pt>
                <c:pt idx="5">
                  <c:v>1.9884709444509145E-2</c:v>
                </c:pt>
                <c:pt idx="6">
                  <c:v>2.3016123102778212E-2</c:v>
                </c:pt>
                <c:pt idx="7">
                  <c:v>2.4627555144935902E-2</c:v>
                </c:pt>
                <c:pt idx="8">
                  <c:v>3.2594281460112139E-2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22-42EC-B4E3-AAF39F87C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64258749999999998"/>
          <c:y val="0.80463368055555551"/>
          <c:w val="9.9556712962962965E-2"/>
          <c:h val="6.6592013888888885E-2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EEV_ET_2018!$B$4</c:f>
              <c:strCache>
                <c:ptCount val="1"/>
                <c:pt idx="0">
                  <c:v>Erneuerbare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EEV_ET_2018!$C$3:$K$3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EEV_ET_2018!$C$4:$K$4</c:f>
              <c:numCache>
                <c:formatCode>_-* #\ ##0_-;\-* #\ ##0_-;_-* "-"??_-;_-@_-</c:formatCode>
                <c:ptCount val="9"/>
                <c:pt idx="0">
                  <c:v>6.827</c:v>
                </c:pt>
                <c:pt idx="1">
                  <c:v>20.135999999999999</c:v>
                </c:pt>
                <c:pt idx="2">
                  <c:v>34.442</c:v>
                </c:pt>
                <c:pt idx="3">
                  <c:v>37.445</c:v>
                </c:pt>
                <c:pt idx="4">
                  <c:v>12.97</c:v>
                </c:pt>
                <c:pt idx="5">
                  <c:v>34.555999999999997</c:v>
                </c:pt>
                <c:pt idx="6">
                  <c:v>13.797000000000001</c:v>
                </c:pt>
                <c:pt idx="7">
                  <c:v>6.2359999999999998</c:v>
                </c:pt>
                <c:pt idx="8">
                  <c:v>4.9489999999999998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7-4EC1-BEFC-3C44063A01A8}"/>
            </c:ext>
          </c:extLst>
        </c:ser>
        <c:ser>
          <c:idx val="4"/>
          <c:order val="1"/>
          <c:tx>
            <c:strRef>
              <c:f>EEV_ET_2018!$B$5</c:f>
              <c:strCache>
                <c:ptCount val="1"/>
                <c:pt idx="0">
                  <c:v>Kohle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strRef>
              <c:f>EEV_ET_2018!$C$3:$K$3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EEV_ET_2018!$C$5:$K$5</c:f>
              <c:numCache>
                <c:formatCode>_-* #\ ##0_-;\-* #\ ##0_-;_-* "-"??_-;_-@_-</c:formatCode>
                <c:ptCount val="9"/>
                <c:pt idx="0">
                  <c:v>1.6E-2</c:v>
                </c:pt>
                <c:pt idx="1">
                  <c:v>0.58399999999999996</c:v>
                </c:pt>
                <c:pt idx="2">
                  <c:v>2.3380000000000001</c:v>
                </c:pt>
                <c:pt idx="3">
                  <c:v>7.7910000000000004</c:v>
                </c:pt>
                <c:pt idx="4">
                  <c:v>0.44800000000000001</c:v>
                </c:pt>
                <c:pt idx="5">
                  <c:v>5.6820000000000004</c:v>
                </c:pt>
                <c:pt idx="6">
                  <c:v>0.9</c:v>
                </c:pt>
                <c:pt idx="7">
                  <c:v>2.5999999999999999E-2</c:v>
                </c:pt>
                <c:pt idx="8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7-4EC1-BEFC-3C44063A01A8}"/>
            </c:ext>
          </c:extLst>
        </c:ser>
        <c:ser>
          <c:idx val="5"/>
          <c:order val="2"/>
          <c:tx>
            <c:strRef>
              <c:f>EEV_ET_2018!$B$6</c:f>
              <c:strCache>
                <c:ptCount val="1"/>
                <c:pt idx="0">
                  <c:v>Öl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EEV_ET_2018!$C$3:$K$3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EEV_ET_2018!$C$6:$K$6</c:f>
              <c:numCache>
                <c:formatCode>_-* #\ ##0_-;\-* #\ ##0_-;_-* "-"??_-;_-@_-</c:formatCode>
                <c:ptCount val="9"/>
                <c:pt idx="0">
                  <c:v>15.657999999999999</c:v>
                </c:pt>
                <c:pt idx="1">
                  <c:v>30.716999999999999</c:v>
                </c:pt>
                <c:pt idx="2">
                  <c:v>113.871</c:v>
                </c:pt>
                <c:pt idx="3">
                  <c:v>75.753</c:v>
                </c:pt>
                <c:pt idx="4">
                  <c:v>27.73</c:v>
                </c:pt>
                <c:pt idx="5">
                  <c:v>62.658000000000001</c:v>
                </c:pt>
                <c:pt idx="6">
                  <c:v>37.509</c:v>
                </c:pt>
                <c:pt idx="7">
                  <c:v>16.657</c:v>
                </c:pt>
                <c:pt idx="8">
                  <c:v>49.445999999999998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E7-4EC1-BEFC-3C44063A01A8}"/>
            </c:ext>
          </c:extLst>
        </c:ser>
        <c:ser>
          <c:idx val="6"/>
          <c:order val="3"/>
          <c:tx>
            <c:strRef>
              <c:f>EEV_ET_2018!$B$7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strRef>
              <c:f>EEV_ET_2018!$C$3:$K$3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EEV_ET_2018!$C$7:$K$7</c:f>
              <c:numCache>
                <c:formatCode>_-* #\ ##0_-;\-* #\ ##0_-;_-* "-"??_-;_-@_-</c:formatCode>
                <c:ptCount val="9"/>
                <c:pt idx="0">
                  <c:v>5.351</c:v>
                </c:pt>
                <c:pt idx="1">
                  <c:v>8.0220000000000002</c:v>
                </c:pt>
                <c:pt idx="2">
                  <c:v>46.161000000000001</c:v>
                </c:pt>
                <c:pt idx="3">
                  <c:v>47.454999999999998</c:v>
                </c:pt>
                <c:pt idx="4">
                  <c:v>6.5529999999999999</c:v>
                </c:pt>
                <c:pt idx="5">
                  <c:v>37.454000000000001</c:v>
                </c:pt>
                <c:pt idx="6">
                  <c:v>11.93</c:v>
                </c:pt>
                <c:pt idx="7">
                  <c:v>7.44</c:v>
                </c:pt>
                <c:pt idx="8">
                  <c:v>27.17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E7-4EC1-BEFC-3C44063A01A8}"/>
            </c:ext>
          </c:extLst>
        </c:ser>
        <c:ser>
          <c:idx val="7"/>
          <c:order val="4"/>
          <c:tx>
            <c:strRef>
              <c:f>EEV_ET_2018!$B$8</c:f>
              <c:strCache>
                <c:ptCount val="1"/>
                <c:pt idx="0">
                  <c:v>Biogen-fest</c:v>
                </c:pt>
              </c:strCache>
            </c:strRef>
          </c:tx>
          <c:spPr>
            <a:solidFill>
              <a:srgbClr val="1F4C78"/>
            </a:solidFill>
            <a:ln>
              <a:noFill/>
            </a:ln>
            <a:effectLst/>
          </c:spPr>
          <c:invertIfNegative val="0"/>
          <c:cat>
            <c:strRef>
              <c:f>EEV_ET_2018!$C$3:$K$3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EEV_ET_2018!$C$8:$K$8</c:f>
              <c:numCache>
                <c:formatCode>_-* #\ ##0_-;\-* #\ ##0_-;_-* "-"??_-;_-@_-</c:formatCode>
                <c:ptCount val="9"/>
                <c:pt idx="0">
                  <c:v>4.8620000000000001</c:v>
                </c:pt>
                <c:pt idx="1">
                  <c:v>16.433</c:v>
                </c:pt>
                <c:pt idx="2">
                  <c:v>24.664999999999999</c:v>
                </c:pt>
                <c:pt idx="3">
                  <c:v>28.273</c:v>
                </c:pt>
                <c:pt idx="4">
                  <c:v>9.89</c:v>
                </c:pt>
                <c:pt idx="5">
                  <c:v>27.481999999999999</c:v>
                </c:pt>
                <c:pt idx="6">
                  <c:v>10.236000000000001</c:v>
                </c:pt>
                <c:pt idx="7">
                  <c:v>3.4060000000000001</c:v>
                </c:pt>
                <c:pt idx="8">
                  <c:v>1.4690000000000001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E7-4EC1-BEFC-3C44063A01A8}"/>
            </c:ext>
          </c:extLst>
        </c:ser>
        <c:ser>
          <c:idx val="8"/>
          <c:order val="5"/>
          <c:tx>
            <c:strRef>
              <c:f>EEV_ET_2018!$B$9</c:f>
              <c:strCache>
                <c:ptCount val="1"/>
                <c:pt idx="0">
                  <c:v>Biogen-gasformig</c:v>
                </c:pt>
              </c:strCache>
            </c:strRef>
          </c:tx>
          <c:spPr>
            <a:solidFill>
              <a:srgbClr val="7B7B7B"/>
            </a:solidFill>
            <a:ln>
              <a:noFill/>
            </a:ln>
            <a:effectLst/>
          </c:spPr>
          <c:invertIfNegative val="0"/>
          <c:cat>
            <c:strRef>
              <c:f>EEV_ET_2018!$C$3:$K$3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EEV_ET_2018!$C$9:$K$9</c:f>
              <c:numCache>
                <c:formatCode>_-* #\ ##0_-;\-* #\ ##0_-;_-* "-"??_-;_-@_-</c:formatCode>
                <c:ptCount val="9"/>
                <c:pt idx="0">
                  <c:v>4.0000000000000001E-3</c:v>
                </c:pt>
                <c:pt idx="1">
                  <c:v>0.16</c:v>
                </c:pt>
                <c:pt idx="2">
                  <c:v>0.52</c:v>
                </c:pt>
                <c:pt idx="3">
                  <c:v>5.3999999999999999E-2</c:v>
                </c:pt>
                <c:pt idx="4">
                  <c:v>0.17599999999999999</c:v>
                </c:pt>
                <c:pt idx="5">
                  <c:v>0.49299999999999999</c:v>
                </c:pt>
                <c:pt idx="6">
                  <c:v>3.9E-2</c:v>
                </c:pt>
                <c:pt idx="7">
                  <c:v>1.7999999999999999E-2</c:v>
                </c:pt>
                <c:pt idx="8">
                  <c:v>0.11899999999999999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E7-4EC1-BEFC-3C44063A01A8}"/>
            </c:ext>
          </c:extLst>
        </c:ser>
        <c:ser>
          <c:idx val="9"/>
          <c:order val="6"/>
          <c:tx>
            <c:strRef>
              <c:f>EEV_ET_2018!$B$10</c:f>
              <c:strCache>
                <c:ptCount val="1"/>
                <c:pt idx="0">
                  <c:v>Biogen-flüssig</c:v>
                </c:pt>
              </c:strCache>
            </c:strRef>
          </c:tx>
          <c:spPr>
            <a:solidFill>
              <a:srgbClr val="90B76B"/>
            </a:solidFill>
            <a:ln>
              <a:noFill/>
            </a:ln>
            <a:effectLst/>
          </c:spPr>
          <c:invertIfNegative val="0"/>
          <c:cat>
            <c:strRef>
              <c:f>EEV_ET_2018!$C$3:$K$3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EEV_ET_2018!$C$10:$K$10</c:f>
              <c:numCache>
                <c:formatCode>_-* #\ ##0_-;\-* #\ ##0_-;_-* "-"??_-;_-@_-</c:formatCode>
                <c:ptCount val="9"/>
                <c:pt idx="0">
                  <c:v>0.84699999999999998</c:v>
                </c:pt>
                <c:pt idx="1">
                  <c:v>1.5669999999999999</c:v>
                </c:pt>
                <c:pt idx="2">
                  <c:v>4.5419999999999998</c:v>
                </c:pt>
                <c:pt idx="3">
                  <c:v>4.0199999999999996</c:v>
                </c:pt>
                <c:pt idx="4">
                  <c:v>1.3160000000000001</c:v>
                </c:pt>
                <c:pt idx="5">
                  <c:v>3.415</c:v>
                </c:pt>
                <c:pt idx="6">
                  <c:v>1.7529999999999999</c:v>
                </c:pt>
                <c:pt idx="7">
                  <c:v>0.85299999999999998</c:v>
                </c:pt>
                <c:pt idx="8">
                  <c:v>2.802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E7-4EC1-BEFC-3C44063A0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128462211871462E-2"/>
          <c:y val="1.6940151183721087E-2"/>
          <c:w val="0.91124320861284069"/>
          <c:h val="0.9830598488162789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EEV_nach_Nutzenergiekat_2018!$B$2</c:f>
          <c:strCache>
            <c:ptCount val="1"/>
            <c:pt idx="0">
              <c:v>EEV nach Nutzenergiekategorie 2018 (absolut)</c:v>
            </c:pt>
          </c:strCache>
        </c:strRef>
      </c:tx>
      <c:layout>
        <c:manualLayout>
          <c:xMode val="edge"/>
          <c:yMode val="edge"/>
          <c:x val="0.2247795406198165"/>
          <c:y val="6.1480158730158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2948785275766784"/>
          <c:y val="0.22023643073338733"/>
          <c:w val="0.72264143996954677"/>
          <c:h val="0.591168838319223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EEV_nach_Nutzenergiekat_2018!$B$3</c:f>
              <c:strCache>
                <c:ptCount val="1"/>
                <c:pt idx="0">
                  <c:v>Raumheizung und Klimaanlagen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EEV_nach_Nutzenergiekat_2018!$C$2:$K$2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EEV_nach_Nutzenergiekat_2018!$C$3:$K$3</c:f>
              <c:numCache>
                <c:formatCode>_-* #\ ##0_-;\-* #\ ##0_-;_-* "-"??_-;_-@_-</c:formatCode>
                <c:ptCount val="9"/>
                <c:pt idx="0">
                  <c:v>11.133444117814502</c:v>
                </c:pt>
                <c:pt idx="1">
                  <c:v>23.26364189713312</c:v>
                </c:pt>
                <c:pt idx="2">
                  <c:v>61.78398093538852</c:v>
                </c:pt>
                <c:pt idx="3">
                  <c:v>54.549002139406092</c:v>
                </c:pt>
                <c:pt idx="4">
                  <c:v>17.926896838697981</c:v>
                </c:pt>
                <c:pt idx="5">
                  <c:v>42.690121301051185</c:v>
                </c:pt>
                <c:pt idx="6">
                  <c:v>24.64788392768839</c:v>
                </c:pt>
                <c:pt idx="7">
                  <c:v>12.447493984269418</c:v>
                </c:pt>
                <c:pt idx="8">
                  <c:v>48.088749698126307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39-4646-B281-232A6663D5B3}"/>
            </c:ext>
          </c:extLst>
        </c:ser>
        <c:ser>
          <c:idx val="1"/>
          <c:order val="1"/>
          <c:tx>
            <c:strRef>
              <c:f>EEV_nach_Nutzenergiekat_2018!$B$4</c:f>
              <c:strCache>
                <c:ptCount val="1"/>
                <c:pt idx="0">
                  <c:v>Dampferzeugung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EEV_nach_Nutzenergiekat_2018!$C$2:$K$2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EEV_nach_Nutzenergiekat_2018!$C$4:$K$4</c:f>
              <c:numCache>
                <c:formatCode>_-* #\ ##0_-;\-* #\ ##0_-;_-* "-"??_-;_-@_-</c:formatCode>
                <c:ptCount val="9"/>
                <c:pt idx="0">
                  <c:v>1.8448671795834977</c:v>
                </c:pt>
                <c:pt idx="1">
                  <c:v>8.9253084545029626</c:v>
                </c:pt>
                <c:pt idx="2">
                  <c:v>18.804237097077468</c:v>
                </c:pt>
                <c:pt idx="3">
                  <c:v>30.061413809263438</c:v>
                </c:pt>
                <c:pt idx="4">
                  <c:v>5.0122776173151022</c:v>
                </c:pt>
                <c:pt idx="5">
                  <c:v>26.56145581250691</c:v>
                </c:pt>
                <c:pt idx="6">
                  <c:v>3.8980489675243395</c:v>
                </c:pt>
                <c:pt idx="7">
                  <c:v>1.9594312276125299</c:v>
                </c:pt>
                <c:pt idx="8">
                  <c:v>2.6530553181717775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39-4646-B281-232A6663D5B3}"/>
            </c:ext>
          </c:extLst>
        </c:ser>
        <c:ser>
          <c:idx val="2"/>
          <c:order val="2"/>
          <c:tx>
            <c:strRef>
              <c:f>EEV_nach_Nutzenergiekat_2018!$B$5</c:f>
              <c:strCache>
                <c:ptCount val="1"/>
                <c:pt idx="0">
                  <c:v>Industrieöfen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EEV_nach_Nutzenergiekat_2018!$C$2:$K$2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EEV_nach_Nutzenergiekat_2018!$C$5:$K$5</c:f>
              <c:numCache>
                <c:formatCode>_-* #\ ##0_-;\-* #\ ##0_-;_-* "-"??_-;_-@_-</c:formatCode>
                <c:ptCount val="9"/>
                <c:pt idx="0">
                  <c:v>3.4648412617047524</c:v>
                </c:pt>
                <c:pt idx="1">
                  <c:v>13.209783905434309</c:v>
                </c:pt>
                <c:pt idx="2">
                  <c:v>30.421606649429066</c:v>
                </c:pt>
                <c:pt idx="3">
                  <c:v>43.931286273649228</c:v>
                </c:pt>
                <c:pt idx="4">
                  <c:v>9.2654369481234493</c:v>
                </c:pt>
                <c:pt idx="5">
                  <c:v>33.452427804683126</c:v>
                </c:pt>
                <c:pt idx="6">
                  <c:v>13.579225363981161</c:v>
                </c:pt>
                <c:pt idx="7">
                  <c:v>5.269623517269129</c:v>
                </c:pt>
                <c:pt idx="8">
                  <c:v>15.953152667562465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39-4646-B281-232A6663D5B3}"/>
            </c:ext>
          </c:extLst>
        </c:ser>
        <c:ser>
          <c:idx val="3"/>
          <c:order val="3"/>
          <c:tx>
            <c:strRef>
              <c:f>EEV_nach_Nutzenergiekat_2018!$B$6</c:f>
              <c:strCache>
                <c:ptCount val="1"/>
                <c:pt idx="0">
                  <c:v>Standmotoren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EEV_nach_Nutzenergiekat_2018!$C$2:$K$2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EEV_nach_Nutzenergiekat_2018!$C$6:$K$6</c:f>
              <c:numCache>
                <c:formatCode>_-* #\ ##0_-;\-* #\ ##0_-;_-* "-"??_-;_-@_-</c:formatCode>
                <c:ptCount val="9"/>
                <c:pt idx="0">
                  <c:v>2.9695483187212028</c:v>
                </c:pt>
                <c:pt idx="1">
                  <c:v>9.2402055283660758</c:v>
                </c:pt>
                <c:pt idx="2">
                  <c:v>23.291496071382767</c:v>
                </c:pt>
                <c:pt idx="3">
                  <c:v>29.764906284004237</c:v>
                </c:pt>
                <c:pt idx="4">
                  <c:v>6.3106413342691887</c:v>
                </c:pt>
                <c:pt idx="5">
                  <c:v>20.12668014379431</c:v>
                </c:pt>
                <c:pt idx="6">
                  <c:v>10.292582020322403</c:v>
                </c:pt>
                <c:pt idx="7">
                  <c:v>5.0500934391825956</c:v>
                </c:pt>
                <c:pt idx="8">
                  <c:v>10.171756201320676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39-4646-B281-232A6663D5B3}"/>
            </c:ext>
          </c:extLst>
        </c:ser>
        <c:ser>
          <c:idx val="4"/>
          <c:order val="4"/>
          <c:tx>
            <c:strRef>
              <c:f>EEV_nach_Nutzenergiekat_2018!$B$7</c:f>
              <c:strCache>
                <c:ptCount val="1"/>
                <c:pt idx="0">
                  <c:v>Traktion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EEV_nach_Nutzenergiekat_2018!$C$2:$K$2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EEV_nach_Nutzenergiekat_2018!$C$7:$K$7</c:f>
              <c:numCache>
                <c:formatCode>_-* #\ ##0_-;\-* #\ ##0_-;_-* "-"??_-;_-@_-</c:formatCode>
                <c:ptCount val="9"/>
                <c:pt idx="0">
                  <c:v>14.56025497888009</c:v>
                </c:pt>
                <c:pt idx="1">
                  <c:v>29.793684047835772</c:v>
                </c:pt>
                <c:pt idx="2">
                  <c:v>113.59013282123273</c:v>
                </c:pt>
                <c:pt idx="3">
                  <c:v>70.914411684091178</c:v>
                </c:pt>
                <c:pt idx="4">
                  <c:v>25.302096814449591</c:v>
                </c:pt>
                <c:pt idx="5">
                  <c:v>60.412377942866854</c:v>
                </c:pt>
                <c:pt idx="6">
                  <c:v>32.182965760534501</c:v>
                </c:pt>
                <c:pt idx="7">
                  <c:v>14.900188066070724</c:v>
                </c:pt>
                <c:pt idx="8">
                  <c:v>50.098408664668746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39-4646-B281-232A6663D5B3}"/>
            </c:ext>
          </c:extLst>
        </c:ser>
        <c:ser>
          <c:idx val="5"/>
          <c:order val="5"/>
          <c:tx>
            <c:strRef>
              <c:f>EEV_nach_Nutzenergiekat_2018!$B$8</c:f>
              <c:strCache>
                <c:ptCount val="1"/>
                <c:pt idx="0">
                  <c:v>Beleuchtung und EDV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EEV_nach_Nutzenergiekat_2018!$C$2:$K$2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EEV_nach_Nutzenergiekat_2018!$C$8:$K$8</c:f>
              <c:numCache>
                <c:formatCode>_-* #\ ##0_-;\-* #\ ##0_-;_-* "-"??_-;_-@_-</c:formatCode>
                <c:ptCount val="9"/>
                <c:pt idx="0">
                  <c:v>0.84605800081740223</c:v>
                </c:pt>
                <c:pt idx="1">
                  <c:v>2.1409657848984875</c:v>
                </c:pt>
                <c:pt idx="2">
                  <c:v>5.729356267177165</c:v>
                </c:pt>
                <c:pt idx="3">
                  <c:v>6.1554810347449909</c:v>
                </c:pt>
                <c:pt idx="4">
                  <c:v>1.6394096364382118</c:v>
                </c:pt>
                <c:pt idx="5">
                  <c:v>4.5454358909974779</c:v>
                </c:pt>
                <c:pt idx="6">
                  <c:v>2.5559489283909858</c:v>
                </c:pt>
                <c:pt idx="7">
                  <c:v>1.2254841035492932</c:v>
                </c:pt>
                <c:pt idx="8">
                  <c:v>6.7505456033977174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39-4646-B281-232A6663D5B3}"/>
            </c:ext>
          </c:extLst>
        </c:ser>
        <c:ser>
          <c:idx val="6"/>
          <c:order val="6"/>
          <c:tx>
            <c:strRef>
              <c:f>EEV_nach_Nutzenergiekat_2018!$B$9</c:f>
              <c:strCache>
                <c:ptCount val="1"/>
                <c:pt idx="0">
                  <c:v>Elektrochemische Zwecke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EEV_nach_Nutzenergiekat_2018!$C$2:$K$2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EEV_nach_Nutzenergiekat_2018!$C$9:$K$9</c:f>
              <c:numCache>
                <c:formatCode>_-* #\ ##0_-;\-* #\ ##0_-;_-* "-"??_-;_-@_-</c:formatCode>
                <c:ptCount val="9"/>
                <c:pt idx="0">
                  <c:v>7.8477267645036281E-3</c:v>
                </c:pt>
                <c:pt idx="1">
                  <c:v>6.2772499680717506E-2</c:v>
                </c:pt>
                <c:pt idx="2">
                  <c:v>9.0582512284213948E-2</c:v>
                </c:pt>
                <c:pt idx="3">
                  <c:v>0.14034822843997907</c:v>
                </c:pt>
                <c:pt idx="4">
                  <c:v>2.6333458739244614E-2</c:v>
                </c:pt>
                <c:pt idx="5">
                  <c:v>0.10468511324371545</c:v>
                </c:pt>
                <c:pt idx="6">
                  <c:v>3.7969161997364859E-2</c:v>
                </c:pt>
                <c:pt idx="7">
                  <c:v>8.8703000823131192E-2</c:v>
                </c:pt>
                <c:pt idx="8">
                  <c:v>2.8221136171607882E-2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439-4646-B281-232A6663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[1]EEV_nach_Sektoren_2018!$L$2</c:f>
              <c:strCache>
                <c:ptCount val="1"/>
                <c:pt idx="0">
                  <c:v>PJ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EEV_nach_Nutzenergiekat_2018!$N$2</c:f>
          <c:strCache>
            <c:ptCount val="1"/>
            <c:pt idx="0">
              <c:v>EEV nach Nutzenergiekategorie 2018 (normalisiert)</c:v>
            </c:pt>
          </c:strCache>
        </c:strRef>
      </c:tx>
      <c:layout>
        <c:manualLayout>
          <c:xMode val="edge"/>
          <c:yMode val="edge"/>
          <c:x val="0.2247795406198165"/>
          <c:y val="6.1480158730158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2948785275766784"/>
          <c:y val="0.21560813856042105"/>
          <c:w val="0.72264143996954677"/>
          <c:h val="0.595797140535149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EEV_nach_Nutzenergiekat_2018!$B$3</c:f>
              <c:strCache>
                <c:ptCount val="1"/>
                <c:pt idx="0">
                  <c:v>Raumheizung und Klimaanlagen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EEV_nach_Nutzenergiekat_2018!$O$2:$W$2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EEV_nach_Nutzenergiekat_2018!$O$3:$W$3</c:f>
              <c:numCache>
                <c:formatCode>0%</c:formatCode>
                <c:ptCount val="9"/>
                <c:pt idx="0">
                  <c:v>0.31967979919379147</c:v>
                </c:pt>
                <c:pt idx="1">
                  <c:v>0.26852053027673983</c:v>
                </c:pt>
                <c:pt idx="2">
                  <c:v>0.24352071998875408</c:v>
                </c:pt>
                <c:pt idx="3">
                  <c:v>0.23161401091242598</c:v>
                </c:pt>
                <c:pt idx="4">
                  <c:v>0.27376374746156007</c:v>
                </c:pt>
                <c:pt idx="5">
                  <c:v>0.22720420395331489</c:v>
                </c:pt>
                <c:pt idx="6">
                  <c:v>0.28267664633563061</c:v>
                </c:pt>
                <c:pt idx="7">
                  <c:v>0.30403479916655407</c:v>
                </c:pt>
                <c:pt idx="8">
                  <c:v>0.35955848116591815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E-43B6-9BC2-EAD4FDCD17A8}"/>
            </c:ext>
          </c:extLst>
        </c:ser>
        <c:ser>
          <c:idx val="1"/>
          <c:order val="1"/>
          <c:tx>
            <c:strRef>
              <c:f>EEV_nach_Nutzenergiekat_2018!$B$4</c:f>
              <c:strCache>
                <c:ptCount val="1"/>
                <c:pt idx="0">
                  <c:v>Dampferzeugung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EEV_nach_Nutzenergiekat_2018!$O$2:$W$2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EEV_nach_Nutzenergiekat_2018!$O$4:$W$4</c:f>
              <c:numCache>
                <c:formatCode>0%</c:formatCode>
                <c:ptCount val="9"/>
                <c:pt idx="0">
                  <c:v>5.2972536015588344E-2</c:v>
                </c:pt>
                <c:pt idx="1">
                  <c:v>0.10302035122806595</c:v>
                </c:pt>
                <c:pt idx="2">
                  <c:v>7.4116644596086009E-2</c:v>
                </c:pt>
                <c:pt idx="3">
                  <c:v>0.12764018319286347</c:v>
                </c:pt>
                <c:pt idx="4">
                  <c:v>7.6543080276549533E-2</c:v>
                </c:pt>
                <c:pt idx="5">
                  <c:v>0.14136465860951256</c:v>
                </c:pt>
                <c:pt idx="6">
                  <c:v>4.4705152483862275E-2</c:v>
                </c:pt>
                <c:pt idx="7">
                  <c:v>4.7859856813002956E-2</c:v>
                </c:pt>
                <c:pt idx="8">
                  <c:v>1.9836833908954264E-2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EE-43B6-9BC2-EAD4FDCD17A8}"/>
            </c:ext>
          </c:extLst>
        </c:ser>
        <c:ser>
          <c:idx val="2"/>
          <c:order val="2"/>
          <c:tx>
            <c:strRef>
              <c:f>EEV_nach_Nutzenergiekat_2018!$B$5</c:f>
              <c:strCache>
                <c:ptCount val="1"/>
                <c:pt idx="0">
                  <c:v>Industrieöfen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EEV_nach_Nutzenergiekat_2018!$O$2:$W$2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EEV_nach_Nutzenergiekat_2018!$O$5:$W$5</c:f>
              <c:numCache>
                <c:formatCode>0%</c:formatCode>
                <c:ptCount val="9"/>
                <c:pt idx="0">
                  <c:v>9.9487611116475264E-2</c:v>
                </c:pt>
                <c:pt idx="1">
                  <c:v>0.15247389874779185</c:v>
                </c:pt>
                <c:pt idx="2">
                  <c:v>0.11990634857651794</c:v>
                </c:pt>
                <c:pt idx="3">
                  <c:v>0.18653139414683131</c:v>
                </c:pt>
                <c:pt idx="4">
                  <c:v>0.14149357602770157</c:v>
                </c:pt>
                <c:pt idx="5">
                  <c:v>0.17803960255979909</c:v>
                </c:pt>
                <c:pt idx="6">
                  <c:v>0.15573466253684703</c:v>
                </c:pt>
                <c:pt idx="7">
                  <c:v>0.12871256895411989</c:v>
                </c:pt>
                <c:pt idx="8">
                  <c:v>0.11928135746852807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EE-43B6-9BC2-EAD4FDCD17A8}"/>
            </c:ext>
          </c:extLst>
        </c:ser>
        <c:ser>
          <c:idx val="3"/>
          <c:order val="3"/>
          <c:tx>
            <c:strRef>
              <c:f>EEV_nach_Nutzenergiekat_2018!$B$6</c:f>
              <c:strCache>
                <c:ptCount val="1"/>
                <c:pt idx="0">
                  <c:v>Standmotoren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EEV_nach_Nutzenergiekat_2018!$O$2:$W$2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EEV_nach_Nutzenergiekat_2018!$O$6:$W$6</c:f>
              <c:numCache>
                <c:formatCode>0%</c:formatCode>
                <c:ptCount val="9"/>
                <c:pt idx="0">
                  <c:v>8.5266032701065364E-2</c:v>
                </c:pt>
                <c:pt idx="1">
                  <c:v>0.10665504994076996</c:v>
                </c:pt>
                <c:pt idx="2">
                  <c:v>9.1803114772580033E-2</c:v>
                </c:pt>
                <c:pt idx="3">
                  <c:v>0.12638121795981497</c:v>
                </c:pt>
                <c:pt idx="4">
                  <c:v>9.6370545114423084E-2</c:v>
                </c:pt>
                <c:pt idx="5">
                  <c:v>0.10711767033983983</c:v>
                </c:pt>
                <c:pt idx="6">
                  <c:v>0.11804147472354687</c:v>
                </c:pt>
                <c:pt idx="7">
                  <c:v>0.12335046287185095</c:v>
                </c:pt>
                <c:pt idx="8">
                  <c:v>7.6053988375567455E-2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EE-43B6-9BC2-EAD4FDCD17A8}"/>
            </c:ext>
          </c:extLst>
        </c:ser>
        <c:ser>
          <c:idx val="4"/>
          <c:order val="4"/>
          <c:tx>
            <c:strRef>
              <c:f>EEV_nach_Nutzenergiekat_2018!$B$7</c:f>
              <c:strCache>
                <c:ptCount val="1"/>
                <c:pt idx="0">
                  <c:v>Traktion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EEV_nach_Nutzenergiekat_2018!$O$2:$W$2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EEV_nach_Nutzenergiekat_2018!$O$7:$W$7</c:f>
              <c:numCache>
                <c:formatCode>0%</c:formatCode>
                <c:ptCount val="9"/>
                <c:pt idx="0">
                  <c:v>0.41807542559188704</c:v>
                </c:pt>
                <c:pt idx="1">
                  <c:v>0.34389352599209355</c:v>
                </c:pt>
                <c:pt idx="2">
                  <c:v>0.44771396257506074</c:v>
                </c:pt>
                <c:pt idx="3">
                  <c:v>0.30110122417403745</c:v>
                </c:pt>
                <c:pt idx="4">
                  <c:v>0.38639129264170013</c:v>
                </c:pt>
                <c:pt idx="5">
                  <c:v>0.32152511684472257</c:v>
                </c:pt>
                <c:pt idx="6">
                  <c:v>0.36909346283080779</c:v>
                </c:pt>
                <c:pt idx="7">
                  <c:v>0.36394278976448835</c:v>
                </c:pt>
                <c:pt idx="8">
                  <c:v>0.37458465527540269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EE-43B6-9BC2-EAD4FDCD17A8}"/>
            </c:ext>
          </c:extLst>
        </c:ser>
        <c:ser>
          <c:idx val="5"/>
          <c:order val="5"/>
          <c:tx>
            <c:strRef>
              <c:f>EEV_nach_Nutzenergiekat_2018!$B$8</c:f>
              <c:strCache>
                <c:ptCount val="1"/>
                <c:pt idx="0">
                  <c:v>Beleuchtung und EDV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EEV_nach_Nutzenergiekat_2018!$O$2:$W$2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EEV_nach_Nutzenergiekat_2018!$O$8:$W$8</c:f>
              <c:numCache>
                <c:formatCode>0%</c:formatCode>
                <c:ptCount val="9"/>
                <c:pt idx="0">
                  <c:v>2.4293259924378249E-2</c:v>
                </c:pt>
                <c:pt idx="1">
                  <c:v>2.4712092388945558E-2</c:v>
                </c:pt>
                <c:pt idx="2">
                  <c:v>2.2582179751643582E-2</c:v>
                </c:pt>
                <c:pt idx="3">
                  <c:v>2.6136053743185481E-2</c:v>
                </c:pt>
                <c:pt idx="4">
                  <c:v>2.5035617136318359E-2</c:v>
                </c:pt>
                <c:pt idx="5">
                  <c:v>2.4191595426773328E-2</c:v>
                </c:pt>
                <c:pt idx="6">
                  <c:v>2.931314807398451E-2</c:v>
                </c:pt>
                <c:pt idx="7">
                  <c:v>2.9932917724264509E-2</c:v>
                </c:pt>
                <c:pt idx="8">
                  <c:v>5.0473675016207004E-2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EE-43B6-9BC2-EAD4FDCD17A8}"/>
            </c:ext>
          </c:extLst>
        </c:ser>
        <c:ser>
          <c:idx val="6"/>
          <c:order val="6"/>
          <c:tx>
            <c:strRef>
              <c:f>EEV_nach_Nutzenergiekat_2018!$B$9</c:f>
              <c:strCache>
                <c:ptCount val="1"/>
                <c:pt idx="0">
                  <c:v>Elektrochemische Zwecke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EEV_nach_Nutzenergiekat_2018!$O$2:$W$2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EEV_nach_Nutzenergiekat_2018!$O$9:$W$9</c:f>
              <c:numCache>
                <c:formatCode>0%</c:formatCode>
                <c:ptCount val="9"/>
                <c:pt idx="0">
                  <c:v>2.2533545681430452E-4</c:v>
                </c:pt>
                <c:pt idx="1">
                  <c:v>7.2455142559342556E-4</c:v>
                </c:pt>
                <c:pt idx="2">
                  <c:v>3.5702973935768502E-4</c:v>
                </c:pt>
                <c:pt idx="3">
                  <c:v>5.9591587084146223E-4</c:v>
                </c:pt>
                <c:pt idx="4">
                  <c:v>4.0214134174732994E-4</c:v>
                </c:pt>
                <c:pt idx="5">
                  <c:v>5.5715226603760719E-4</c:v>
                </c:pt>
                <c:pt idx="6">
                  <c:v>4.354530153208154E-4</c:v>
                </c:pt>
                <c:pt idx="7">
                  <c:v>2.1666047057193462E-3</c:v>
                </c:pt>
                <c:pt idx="8">
                  <c:v>2.1100878942243012E-4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EE-43B6-9BC2-EAD4FDCD1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[1]EEV_nach_Sektoren_2018!$L$2</c:f>
              <c:strCache>
                <c:ptCount val="1"/>
                <c:pt idx="0">
                  <c:v>PJ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60883302560597286"/>
          <c:y val="0.77189876212937636"/>
          <c:w val="0.34329626712124178"/>
          <c:h val="3.9506516966194311E-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EEV_nach_Nutzenergiekat_2018!$B$3</c:f>
              <c:strCache>
                <c:ptCount val="1"/>
                <c:pt idx="0">
                  <c:v>Raumheizung und Klimaanlagen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EEV_nach_Nutzenergiekat_2018!$O$2:$W$2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EEV_nach_Nutzenergiekat_2018!$O$3:$W$3</c:f>
              <c:numCache>
                <c:formatCode>0%</c:formatCode>
                <c:ptCount val="9"/>
                <c:pt idx="0">
                  <c:v>0.31967979919379147</c:v>
                </c:pt>
                <c:pt idx="1">
                  <c:v>0.26852053027673983</c:v>
                </c:pt>
                <c:pt idx="2">
                  <c:v>0.24352071998875408</c:v>
                </c:pt>
                <c:pt idx="3">
                  <c:v>0.23161401091242598</c:v>
                </c:pt>
                <c:pt idx="4">
                  <c:v>0.27376374746156007</c:v>
                </c:pt>
                <c:pt idx="5">
                  <c:v>0.22720420395331489</c:v>
                </c:pt>
                <c:pt idx="6">
                  <c:v>0.28267664633563061</c:v>
                </c:pt>
                <c:pt idx="7">
                  <c:v>0.30403479916655407</c:v>
                </c:pt>
                <c:pt idx="8">
                  <c:v>0.35955848116591815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4-4E9E-B8ED-8A7E8A89CA38}"/>
            </c:ext>
          </c:extLst>
        </c:ser>
        <c:ser>
          <c:idx val="1"/>
          <c:order val="1"/>
          <c:tx>
            <c:strRef>
              <c:f>EEV_nach_Nutzenergiekat_2018!$B$4</c:f>
              <c:strCache>
                <c:ptCount val="1"/>
                <c:pt idx="0">
                  <c:v>Dampferzeugung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EEV_nach_Nutzenergiekat_2018!$O$2:$W$2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EEV_nach_Nutzenergiekat_2018!$O$4:$W$4</c:f>
              <c:numCache>
                <c:formatCode>0%</c:formatCode>
                <c:ptCount val="9"/>
                <c:pt idx="0">
                  <c:v>5.2972536015588344E-2</c:v>
                </c:pt>
                <c:pt idx="1">
                  <c:v>0.10302035122806595</c:v>
                </c:pt>
                <c:pt idx="2">
                  <c:v>7.4116644596086009E-2</c:v>
                </c:pt>
                <c:pt idx="3">
                  <c:v>0.12764018319286347</c:v>
                </c:pt>
                <c:pt idx="4">
                  <c:v>7.6543080276549533E-2</c:v>
                </c:pt>
                <c:pt idx="5">
                  <c:v>0.14136465860951256</c:v>
                </c:pt>
                <c:pt idx="6">
                  <c:v>4.4705152483862275E-2</c:v>
                </c:pt>
                <c:pt idx="7">
                  <c:v>4.7859856813002956E-2</c:v>
                </c:pt>
                <c:pt idx="8">
                  <c:v>1.9836833908954264E-2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4-4E9E-B8ED-8A7E8A89CA38}"/>
            </c:ext>
          </c:extLst>
        </c:ser>
        <c:ser>
          <c:idx val="2"/>
          <c:order val="2"/>
          <c:tx>
            <c:strRef>
              <c:f>EEV_nach_Nutzenergiekat_2018!$B$5</c:f>
              <c:strCache>
                <c:ptCount val="1"/>
                <c:pt idx="0">
                  <c:v>Industrieöfen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EEV_nach_Nutzenergiekat_2018!$O$2:$W$2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EEV_nach_Nutzenergiekat_2018!$O$5:$W$5</c:f>
              <c:numCache>
                <c:formatCode>0%</c:formatCode>
                <c:ptCount val="9"/>
                <c:pt idx="0">
                  <c:v>9.9487611116475264E-2</c:v>
                </c:pt>
                <c:pt idx="1">
                  <c:v>0.15247389874779185</c:v>
                </c:pt>
                <c:pt idx="2">
                  <c:v>0.11990634857651794</c:v>
                </c:pt>
                <c:pt idx="3">
                  <c:v>0.18653139414683131</c:v>
                </c:pt>
                <c:pt idx="4">
                  <c:v>0.14149357602770157</c:v>
                </c:pt>
                <c:pt idx="5">
                  <c:v>0.17803960255979909</c:v>
                </c:pt>
                <c:pt idx="6">
                  <c:v>0.15573466253684703</c:v>
                </c:pt>
                <c:pt idx="7">
                  <c:v>0.12871256895411989</c:v>
                </c:pt>
                <c:pt idx="8">
                  <c:v>0.11928135746852807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74-4E9E-B8ED-8A7E8A89CA38}"/>
            </c:ext>
          </c:extLst>
        </c:ser>
        <c:ser>
          <c:idx val="3"/>
          <c:order val="3"/>
          <c:tx>
            <c:strRef>
              <c:f>EEV_nach_Nutzenergiekat_2018!$B$6</c:f>
              <c:strCache>
                <c:ptCount val="1"/>
                <c:pt idx="0">
                  <c:v>Standmotoren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EEV_nach_Nutzenergiekat_2018!$O$2:$W$2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EEV_nach_Nutzenergiekat_2018!$O$6:$W$6</c:f>
              <c:numCache>
                <c:formatCode>0%</c:formatCode>
                <c:ptCount val="9"/>
                <c:pt idx="0">
                  <c:v>8.5266032701065364E-2</c:v>
                </c:pt>
                <c:pt idx="1">
                  <c:v>0.10665504994076996</c:v>
                </c:pt>
                <c:pt idx="2">
                  <c:v>9.1803114772580033E-2</c:v>
                </c:pt>
                <c:pt idx="3">
                  <c:v>0.12638121795981497</c:v>
                </c:pt>
                <c:pt idx="4">
                  <c:v>9.6370545114423084E-2</c:v>
                </c:pt>
                <c:pt idx="5">
                  <c:v>0.10711767033983983</c:v>
                </c:pt>
                <c:pt idx="6">
                  <c:v>0.11804147472354687</c:v>
                </c:pt>
                <c:pt idx="7">
                  <c:v>0.12335046287185095</c:v>
                </c:pt>
                <c:pt idx="8">
                  <c:v>7.6053988375567455E-2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74-4E9E-B8ED-8A7E8A89CA38}"/>
            </c:ext>
          </c:extLst>
        </c:ser>
        <c:ser>
          <c:idx val="4"/>
          <c:order val="4"/>
          <c:tx>
            <c:strRef>
              <c:f>EEV_nach_Nutzenergiekat_2018!$B$7</c:f>
              <c:strCache>
                <c:ptCount val="1"/>
                <c:pt idx="0">
                  <c:v>Traktion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EEV_nach_Nutzenergiekat_2018!$O$2:$W$2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EEV_nach_Nutzenergiekat_2018!$O$7:$W$7</c:f>
              <c:numCache>
                <c:formatCode>0%</c:formatCode>
                <c:ptCount val="9"/>
                <c:pt idx="0">
                  <c:v>0.41807542559188704</c:v>
                </c:pt>
                <c:pt idx="1">
                  <c:v>0.34389352599209355</c:v>
                </c:pt>
                <c:pt idx="2">
                  <c:v>0.44771396257506074</c:v>
                </c:pt>
                <c:pt idx="3">
                  <c:v>0.30110122417403745</c:v>
                </c:pt>
                <c:pt idx="4">
                  <c:v>0.38639129264170013</c:v>
                </c:pt>
                <c:pt idx="5">
                  <c:v>0.32152511684472257</c:v>
                </c:pt>
                <c:pt idx="6">
                  <c:v>0.36909346283080779</c:v>
                </c:pt>
                <c:pt idx="7">
                  <c:v>0.36394278976448835</c:v>
                </c:pt>
                <c:pt idx="8">
                  <c:v>0.37458465527540269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74-4E9E-B8ED-8A7E8A89CA38}"/>
            </c:ext>
          </c:extLst>
        </c:ser>
        <c:ser>
          <c:idx val="5"/>
          <c:order val="5"/>
          <c:tx>
            <c:strRef>
              <c:f>EEV_nach_Nutzenergiekat_2018!$B$8</c:f>
              <c:strCache>
                <c:ptCount val="1"/>
                <c:pt idx="0">
                  <c:v>Beleuchtung und EDV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EEV_nach_Nutzenergiekat_2018!$O$2:$W$2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EEV_nach_Nutzenergiekat_2018!$O$8:$W$8</c:f>
              <c:numCache>
                <c:formatCode>0%</c:formatCode>
                <c:ptCount val="9"/>
                <c:pt idx="0">
                  <c:v>2.4293259924378249E-2</c:v>
                </c:pt>
                <c:pt idx="1">
                  <c:v>2.4712092388945558E-2</c:v>
                </c:pt>
                <c:pt idx="2">
                  <c:v>2.2582179751643582E-2</c:v>
                </c:pt>
                <c:pt idx="3">
                  <c:v>2.6136053743185481E-2</c:v>
                </c:pt>
                <c:pt idx="4">
                  <c:v>2.5035617136318359E-2</c:v>
                </c:pt>
                <c:pt idx="5">
                  <c:v>2.4191595426773328E-2</c:v>
                </c:pt>
                <c:pt idx="6">
                  <c:v>2.931314807398451E-2</c:v>
                </c:pt>
                <c:pt idx="7">
                  <c:v>2.9932917724264509E-2</c:v>
                </c:pt>
                <c:pt idx="8">
                  <c:v>5.0473675016207004E-2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74-4E9E-B8ED-8A7E8A89CA38}"/>
            </c:ext>
          </c:extLst>
        </c:ser>
        <c:ser>
          <c:idx val="6"/>
          <c:order val="6"/>
          <c:tx>
            <c:strRef>
              <c:f>EEV_nach_Nutzenergiekat_2018!$B$9</c:f>
              <c:strCache>
                <c:ptCount val="1"/>
                <c:pt idx="0">
                  <c:v>Elektrochemische Zwecke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EEV_nach_Nutzenergiekat_2018!$O$2:$W$2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EEV_nach_Nutzenergiekat_2018!$O$9:$W$9</c:f>
              <c:numCache>
                <c:formatCode>0%</c:formatCode>
                <c:ptCount val="9"/>
                <c:pt idx="0">
                  <c:v>2.2533545681430452E-4</c:v>
                </c:pt>
                <c:pt idx="1">
                  <c:v>7.2455142559342556E-4</c:v>
                </c:pt>
                <c:pt idx="2">
                  <c:v>3.5702973935768502E-4</c:v>
                </c:pt>
                <c:pt idx="3">
                  <c:v>5.9591587084146223E-4</c:v>
                </c:pt>
                <c:pt idx="4">
                  <c:v>4.0214134174732994E-4</c:v>
                </c:pt>
                <c:pt idx="5">
                  <c:v>5.5715226603760719E-4</c:v>
                </c:pt>
                <c:pt idx="6">
                  <c:v>4.354530153208154E-4</c:v>
                </c:pt>
                <c:pt idx="7">
                  <c:v>2.1666047057193462E-3</c:v>
                </c:pt>
                <c:pt idx="8">
                  <c:v>2.1100878942243012E-4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74-4E9E-B8ED-8A7E8A89C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[1]EEV_nach_Sektoren_2018!$L$2</c:f>
              <c:strCache>
                <c:ptCount val="1"/>
                <c:pt idx="0">
                  <c:v>PJ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low"/>
        <c:crossAx val="13620215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3857444752629419"/>
          <c:y val="6.7532357038785906E-2"/>
          <c:w val="0.80309969204674203"/>
          <c:h val="0.9324683744060871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THG 2018 nach</a:t>
            </a:r>
            <a:r>
              <a:rPr lang="de-AT" baseline="0"/>
              <a:t> Emittent (absolut)</a:t>
            </a:r>
            <a:endParaRPr lang="de-AT"/>
          </a:p>
        </c:rich>
      </c:tx>
      <c:layout>
        <c:manualLayout>
          <c:xMode val="edge"/>
          <c:yMode val="edge"/>
          <c:x val="0.22477955467752533"/>
          <c:y val="3.8502275173917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3389892108648058"/>
          <c:y val="0.16963384665161893"/>
          <c:w val="0.71823055547174675"/>
          <c:h val="0.6417716503378837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THG_nach_Emittent_2017!$B$3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THG_nach_Emittent_2017!$C$2:$K$2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THG_nach_Emittent_2017!$C$3:$K$3</c:f>
              <c:numCache>
                <c:formatCode>General</c:formatCode>
                <c:ptCount val="9"/>
                <c:pt idx="0">
                  <c:v>0.01</c:v>
                </c:pt>
                <c:pt idx="1">
                  <c:v>0.29899999999999999</c:v>
                </c:pt>
                <c:pt idx="2">
                  <c:v>5.0940000000000003</c:v>
                </c:pt>
                <c:pt idx="3">
                  <c:v>1.0760000000000001</c:v>
                </c:pt>
                <c:pt idx="4">
                  <c:v>0.26800000000000002</c:v>
                </c:pt>
                <c:pt idx="5">
                  <c:v>1.7969999999999999</c:v>
                </c:pt>
                <c:pt idx="6">
                  <c:v>8.8999999999999996E-2</c:v>
                </c:pt>
                <c:pt idx="7">
                  <c:v>8.0000000000000002E-3</c:v>
                </c:pt>
                <c:pt idx="8">
                  <c:v>2.2440000000000002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2-4571-95C5-EF6CBF6D026C}"/>
            </c:ext>
          </c:extLst>
        </c:ser>
        <c:ser>
          <c:idx val="2"/>
          <c:order val="1"/>
          <c:tx>
            <c:strRef>
              <c:f>THG_nach_Emittent_2017!$B$4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THG_nach_Emittent_2017!$C$2:$K$2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THG_nach_Emittent_2017!$C$4:$K$4</c:f>
              <c:numCache>
                <c:formatCode>General</c:formatCode>
                <c:ptCount val="9"/>
                <c:pt idx="0">
                  <c:v>0.224</c:v>
                </c:pt>
                <c:pt idx="1">
                  <c:v>0.99</c:v>
                </c:pt>
                <c:pt idx="2">
                  <c:v>3.0539999999999998</c:v>
                </c:pt>
                <c:pt idx="3">
                  <c:v>13.634</c:v>
                </c:pt>
                <c:pt idx="4">
                  <c:v>0.67400000000000004</c:v>
                </c:pt>
                <c:pt idx="5">
                  <c:v>5.681</c:v>
                </c:pt>
                <c:pt idx="6">
                  <c:v>0.98099999999999998</c:v>
                </c:pt>
                <c:pt idx="7">
                  <c:v>0.315</c:v>
                </c:pt>
                <c:pt idx="8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2-4571-95C5-EF6CBF6D026C}"/>
            </c:ext>
          </c:extLst>
        </c:ser>
        <c:ser>
          <c:idx val="4"/>
          <c:order val="2"/>
          <c:tx>
            <c:strRef>
              <c:f>THG_nach_Emittent_2017!$B$5</c:f>
              <c:strCache>
                <c:ptCount val="1"/>
                <c:pt idx="0">
                  <c:v>Verkehr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THG_nach_Emittent_2017!$C$2:$K$2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THG_nach_Emittent_2017!$C$5:$K$5</c:f>
              <c:numCache>
                <c:formatCode>General</c:formatCode>
                <c:ptCount val="9"/>
                <c:pt idx="0">
                  <c:v>0.94599999999999995</c:v>
                </c:pt>
                <c:pt idx="1">
                  <c:v>1.7090000000000001</c:v>
                </c:pt>
                <c:pt idx="2">
                  <c:v>5.18</c:v>
                </c:pt>
                <c:pt idx="3">
                  <c:v>4.431</c:v>
                </c:pt>
                <c:pt idx="4">
                  <c:v>1.5189999999999999</c:v>
                </c:pt>
                <c:pt idx="5">
                  <c:v>3.5739999999999998</c:v>
                </c:pt>
                <c:pt idx="6">
                  <c:v>1.988</c:v>
                </c:pt>
                <c:pt idx="7">
                  <c:v>0.98199999999999998</c:v>
                </c:pt>
                <c:pt idx="8">
                  <c:v>3.3519999999999999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72-4571-95C5-EF6CBF6D026C}"/>
            </c:ext>
          </c:extLst>
        </c:ser>
        <c:ser>
          <c:idx val="5"/>
          <c:order val="3"/>
          <c:tx>
            <c:strRef>
              <c:f>THG_nach_Emittent_2017!$B$6</c:f>
              <c:strCache>
                <c:ptCount val="1"/>
                <c:pt idx="0">
                  <c:v>Gebäude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THG_nach_Emittent_2017!$C$2:$K$2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THG_nach_Emittent_2017!$C$6:$K$6</c:f>
              <c:numCache>
                <c:formatCode>General</c:formatCode>
                <c:ptCount val="9"/>
                <c:pt idx="0">
                  <c:v>0.33</c:v>
                </c:pt>
                <c:pt idx="1">
                  <c:v>0.44800000000000001</c:v>
                </c:pt>
                <c:pt idx="2">
                  <c:v>1.7529999999999999</c:v>
                </c:pt>
                <c:pt idx="3">
                  <c:v>1.405</c:v>
                </c:pt>
                <c:pt idx="4">
                  <c:v>0.47699999999999998</c:v>
                </c:pt>
                <c:pt idx="5">
                  <c:v>1.044</c:v>
                </c:pt>
                <c:pt idx="6">
                  <c:v>0.91100000000000003</c:v>
                </c:pt>
                <c:pt idx="7">
                  <c:v>0.42699999999999999</c:v>
                </c:pt>
                <c:pt idx="8">
                  <c:v>1.552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72-4571-95C5-EF6CBF6D026C}"/>
            </c:ext>
          </c:extLst>
        </c:ser>
        <c:ser>
          <c:idx val="6"/>
          <c:order val="4"/>
          <c:tx>
            <c:strRef>
              <c:f>THG_nach_Emittent_2017!$B$7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THG_nach_Emittent_2017!$C$2:$K$2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THG_nach_Emittent_2017!$C$7:$K$7</c:f>
              <c:numCache>
                <c:formatCode>General</c:formatCode>
                <c:ptCount val="9"/>
                <c:pt idx="0">
                  <c:v>8.1000000000000003E-2</c:v>
                </c:pt>
                <c:pt idx="1">
                  <c:v>0.16200000000000001</c:v>
                </c:pt>
                <c:pt idx="2">
                  <c:v>0.64500000000000002</c:v>
                </c:pt>
                <c:pt idx="3">
                  <c:v>0.60599999999999998</c:v>
                </c:pt>
                <c:pt idx="4">
                  <c:v>0.10299999999999999</c:v>
                </c:pt>
                <c:pt idx="5">
                  <c:v>0.38</c:v>
                </c:pt>
                <c:pt idx="6">
                  <c:v>0.13600000000000001</c:v>
                </c:pt>
                <c:pt idx="7">
                  <c:v>6.3E-2</c:v>
                </c:pt>
                <c:pt idx="8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72-4571-95C5-EF6CBF6D026C}"/>
            </c:ext>
          </c:extLst>
        </c:ser>
        <c:ser>
          <c:idx val="0"/>
          <c:order val="5"/>
          <c:tx>
            <c:strRef>
              <c:f>THG_nach_Emittent_2017!$B$8</c:f>
              <c:strCache>
                <c:ptCount val="1"/>
                <c:pt idx="0">
                  <c:v>Abfallwirtschaft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THG_nach_Emittent_2017!$C$8:$K$8</c:f>
              <c:numCache>
                <c:formatCode>General</c:formatCode>
                <c:ptCount val="9"/>
                <c:pt idx="0">
                  <c:v>0.246</c:v>
                </c:pt>
                <c:pt idx="1">
                  <c:v>0.68100000000000005</c:v>
                </c:pt>
                <c:pt idx="2">
                  <c:v>2.173</c:v>
                </c:pt>
                <c:pt idx="3">
                  <c:v>2.2189999999999999</c:v>
                </c:pt>
                <c:pt idx="4">
                  <c:v>0.59599999999999997</c:v>
                </c:pt>
                <c:pt idx="5">
                  <c:v>1.4</c:v>
                </c:pt>
                <c:pt idx="6">
                  <c:v>0.66</c:v>
                </c:pt>
                <c:pt idx="7">
                  <c:v>0.23799999999999999</c:v>
                </c:pt>
                <c:pt idx="8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72-4571-95C5-EF6CBF6D026C}"/>
            </c:ext>
          </c:extLst>
        </c:ser>
        <c:ser>
          <c:idx val="3"/>
          <c:order val="6"/>
          <c:tx>
            <c:strRef>
              <c:f>THG_nach_Emittent_2017!$B$9</c:f>
              <c:strCache>
                <c:ptCount val="1"/>
                <c:pt idx="0">
                  <c:v>Fluorierte Gase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THG_nach_Emittent_2017!$C$9:$K$9</c:f>
              <c:numCache>
                <c:formatCode>General</c:formatCode>
                <c:ptCount val="9"/>
                <c:pt idx="0">
                  <c:v>6.0999999999999999E-2</c:v>
                </c:pt>
                <c:pt idx="1">
                  <c:v>0.436</c:v>
                </c:pt>
                <c:pt idx="2">
                  <c:v>0.34799999999999998</c:v>
                </c:pt>
                <c:pt idx="3">
                  <c:v>0.32300000000000001</c:v>
                </c:pt>
                <c:pt idx="4">
                  <c:v>0.115</c:v>
                </c:pt>
                <c:pt idx="5">
                  <c:v>0.26800000000000002</c:v>
                </c:pt>
                <c:pt idx="6">
                  <c:v>0.156</c:v>
                </c:pt>
                <c:pt idx="7">
                  <c:v>8.1000000000000003E-2</c:v>
                </c:pt>
                <c:pt idx="8">
                  <c:v>0.39200000000000002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72-4571-95C5-EF6CBF6D0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THG_nach_Emittent_2017!$L$2</c:f>
              <c:strCache>
                <c:ptCount val="1"/>
                <c:pt idx="0">
                  <c:v>Mio t CO²-Äquivalent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000" b="0" i="0" u="none" strike="noStrike" baseline="0">
                <a:effectLst/>
              </a:rPr>
              <a:t>Stromverbrauch</a:t>
            </a:r>
            <a:r>
              <a:rPr lang="de-AT" sz="1000" b="0" i="0" kern="1200" spc="0" baseline="0">
                <a:solidFill>
                  <a:srgbClr val="595959"/>
                </a:solidFill>
                <a:effectLst/>
              </a:rPr>
              <a:t> 2018 nach Sektoren (normalisiert)</a:t>
            </a:r>
            <a:endParaRPr lang="de-AT">
              <a:effectLst/>
            </a:endParaRPr>
          </a:p>
          <a:p>
            <a:pPr>
              <a:defRPr sz="1000"/>
            </a:pPr>
            <a:endParaRPr lang="de-AT"/>
          </a:p>
        </c:rich>
      </c:tx>
      <c:layout>
        <c:manualLayout>
          <c:xMode val="edge"/>
          <c:yMode val="edge"/>
          <c:x val="0.23779560757077267"/>
          <c:y val="4.305896567988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7624850694444445"/>
          <c:h val="0.6540825387034783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THG_nach_Emittent_2017!$N$3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THG_nach_Emittent_2017!$O$2:$W$2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THG_nach_Emittent_2017!$O$3:$W$3</c:f>
              <c:numCache>
                <c:formatCode>0%</c:formatCode>
                <c:ptCount val="9"/>
                <c:pt idx="0">
                  <c:v>5.2687038988408859E-3</c:v>
                </c:pt>
                <c:pt idx="1">
                  <c:v>6.3280423280423284E-2</c:v>
                </c:pt>
                <c:pt idx="2">
                  <c:v>0.27916917849509509</c:v>
                </c:pt>
                <c:pt idx="3">
                  <c:v>4.5412340676964626E-2</c:v>
                </c:pt>
                <c:pt idx="4">
                  <c:v>7.1428571428571425E-2</c:v>
                </c:pt>
                <c:pt idx="5">
                  <c:v>0.1270503393665158</c:v>
                </c:pt>
                <c:pt idx="6">
                  <c:v>1.8085754927860194E-2</c:v>
                </c:pt>
                <c:pt idx="7">
                  <c:v>3.7842951750236523E-3</c:v>
                </c:pt>
                <c:pt idx="8">
                  <c:v>0.25601825442099263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B-4B19-A5FC-F325F7780283}"/>
            </c:ext>
          </c:extLst>
        </c:ser>
        <c:ser>
          <c:idx val="2"/>
          <c:order val="1"/>
          <c:tx>
            <c:strRef>
              <c:f>THG_nach_Emittent_2017!$N$4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THG_nach_Emittent_2017!$O$2:$W$2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THG_nach_Emittent_2017!$O$4:$W$4</c:f>
              <c:numCache>
                <c:formatCode>0%</c:formatCode>
                <c:ptCount val="9"/>
                <c:pt idx="0">
                  <c:v>0.11801896733403583</c:v>
                </c:pt>
                <c:pt idx="1">
                  <c:v>0.20952380952380953</c:v>
                </c:pt>
                <c:pt idx="2">
                  <c:v>0.16736997862662353</c:v>
                </c:pt>
                <c:pt idx="3">
                  <c:v>0.57541993753692899</c:v>
                </c:pt>
                <c:pt idx="4">
                  <c:v>0.17963752665245203</c:v>
                </c:pt>
                <c:pt idx="5">
                  <c:v>0.40165441176470584</c:v>
                </c:pt>
                <c:pt idx="6">
                  <c:v>0.19934972566551515</c:v>
                </c:pt>
                <c:pt idx="7">
                  <c:v>0.1490066225165563</c:v>
                </c:pt>
                <c:pt idx="8">
                  <c:v>5.9098687963491166E-2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B-4B19-A5FC-F325F7780283}"/>
            </c:ext>
          </c:extLst>
        </c:ser>
        <c:ser>
          <c:idx val="4"/>
          <c:order val="2"/>
          <c:tx>
            <c:strRef>
              <c:f>THG_nach_Emittent_2017!$N$5</c:f>
              <c:strCache>
                <c:ptCount val="1"/>
                <c:pt idx="0">
                  <c:v>Verkehr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THG_nach_Emittent_2017!$O$2:$W$2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THG_nach_Emittent_2017!$O$5:$W$5</c:f>
              <c:numCache>
                <c:formatCode>0%</c:formatCode>
                <c:ptCount val="9"/>
                <c:pt idx="0">
                  <c:v>0.49841938883034775</c:v>
                </c:pt>
                <c:pt idx="1">
                  <c:v>0.36169312169312173</c:v>
                </c:pt>
                <c:pt idx="2">
                  <c:v>0.28388228201896198</c:v>
                </c:pt>
                <c:pt idx="3">
                  <c:v>0.18700936946062291</c:v>
                </c:pt>
                <c:pt idx="4">
                  <c:v>0.40485074626865669</c:v>
                </c:pt>
                <c:pt idx="5">
                  <c:v>0.25268665158371034</c:v>
                </c:pt>
                <c:pt idx="6">
                  <c:v>0.40398293029871984</c:v>
                </c:pt>
                <c:pt idx="7">
                  <c:v>0.46452223273415327</c:v>
                </c:pt>
                <c:pt idx="8">
                  <c:v>0.38243011979463781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DB-4B19-A5FC-F325F7780283}"/>
            </c:ext>
          </c:extLst>
        </c:ser>
        <c:ser>
          <c:idx val="5"/>
          <c:order val="3"/>
          <c:tx>
            <c:strRef>
              <c:f>THG_nach_Emittent_2017!$N$6</c:f>
              <c:strCache>
                <c:ptCount val="1"/>
                <c:pt idx="0">
                  <c:v>Gebäude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THG_nach_Emittent_2017!$O$2:$W$2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THG_nach_Emittent_2017!$O$6:$W$6</c:f>
              <c:numCache>
                <c:formatCode>0%</c:formatCode>
                <c:ptCount val="9"/>
                <c:pt idx="0">
                  <c:v>0.17386722866174922</c:v>
                </c:pt>
                <c:pt idx="1">
                  <c:v>9.4814814814814824E-2</c:v>
                </c:pt>
                <c:pt idx="2">
                  <c:v>9.6070586945799299E-2</c:v>
                </c:pt>
                <c:pt idx="3">
                  <c:v>5.9297712501055103E-2</c:v>
                </c:pt>
                <c:pt idx="4">
                  <c:v>0.12713219616204691</c:v>
                </c:pt>
                <c:pt idx="5">
                  <c:v>7.3812217194570123E-2</c:v>
                </c:pt>
                <c:pt idx="6">
                  <c:v>0.18512497459865884</c:v>
                </c:pt>
                <c:pt idx="7">
                  <c:v>0.20198675496688742</c:v>
                </c:pt>
                <c:pt idx="8">
                  <c:v>0.17706788362806619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DB-4B19-A5FC-F325F7780283}"/>
            </c:ext>
          </c:extLst>
        </c:ser>
        <c:ser>
          <c:idx val="6"/>
          <c:order val="4"/>
          <c:tx>
            <c:strRef>
              <c:f>THG_nach_Emittent_2017!$N$7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THG_nach_Emittent_2017!$O$2:$W$2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THG_nach_Emittent_2017!$O$7:$W$7</c:f>
              <c:numCache>
                <c:formatCode>0%</c:formatCode>
                <c:ptCount val="9"/>
                <c:pt idx="0">
                  <c:v>4.2676501580611176E-2</c:v>
                </c:pt>
                <c:pt idx="1">
                  <c:v>3.4285714285714287E-2</c:v>
                </c:pt>
                <c:pt idx="2">
                  <c:v>3.5348276429002026E-2</c:v>
                </c:pt>
                <c:pt idx="3">
                  <c:v>2.5576095213978214E-2</c:v>
                </c:pt>
                <c:pt idx="4">
                  <c:v>2.7452025586353943E-2</c:v>
                </c:pt>
                <c:pt idx="5">
                  <c:v>2.6866515837104071E-2</c:v>
                </c:pt>
                <c:pt idx="6">
                  <c:v>2.7636659215606589E-2</c:v>
                </c:pt>
                <c:pt idx="7">
                  <c:v>2.9801324503311261E-2</c:v>
                </c:pt>
                <c:pt idx="8">
                  <c:v>7.7581289218482619E-2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DB-4B19-A5FC-F325F7780283}"/>
            </c:ext>
          </c:extLst>
        </c:ser>
        <c:ser>
          <c:idx val="0"/>
          <c:order val="5"/>
          <c:tx>
            <c:strRef>
              <c:f>THG_nach_Emittent_2017!$N$8</c:f>
              <c:strCache>
                <c:ptCount val="1"/>
                <c:pt idx="0">
                  <c:v>Abfallwirtschaft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THG_nach_Emittent_2017!$O$2:$W$2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THG_nach_Emittent_2017!$O$8:$W$8</c:f>
              <c:numCache>
                <c:formatCode>0%</c:formatCode>
                <c:ptCount val="9"/>
                <c:pt idx="0">
                  <c:v>0.12961011591148577</c:v>
                </c:pt>
                <c:pt idx="1">
                  <c:v>0.14412698412698416</c:v>
                </c:pt>
                <c:pt idx="2">
                  <c:v>0.1190880692716611</c:v>
                </c:pt>
                <c:pt idx="3">
                  <c:v>9.3652401451844322E-2</c:v>
                </c:pt>
                <c:pt idx="4">
                  <c:v>0.15884861407249465</c:v>
                </c:pt>
                <c:pt idx="5">
                  <c:v>9.8981900452488669E-2</c:v>
                </c:pt>
                <c:pt idx="6">
                  <c:v>0.13411908148750257</c:v>
                </c:pt>
                <c:pt idx="7">
                  <c:v>0.11258278145695365</c:v>
                </c:pt>
                <c:pt idx="8">
                  <c:v>3.0804335424985743E-3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DB-4B19-A5FC-F325F7780283}"/>
            </c:ext>
          </c:extLst>
        </c:ser>
        <c:ser>
          <c:idx val="3"/>
          <c:order val="6"/>
          <c:tx>
            <c:strRef>
              <c:f>THG_nach_Emittent_2017!$N$9</c:f>
              <c:strCache>
                <c:ptCount val="1"/>
                <c:pt idx="0">
                  <c:v>Fluorierte Gase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THG_nach_Emittent_2017!$O$2:$W$2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THG_nach_Emittent_2017!$O$9:$W$9</c:f>
              <c:numCache>
                <c:formatCode>0%</c:formatCode>
                <c:ptCount val="9"/>
                <c:pt idx="0">
                  <c:v>3.2139093782929402E-2</c:v>
                </c:pt>
                <c:pt idx="1">
                  <c:v>9.2275132275132288E-2</c:v>
                </c:pt>
                <c:pt idx="2">
                  <c:v>1.9071628212856906E-2</c:v>
                </c:pt>
                <c:pt idx="3">
                  <c:v>1.3632143158605552E-2</c:v>
                </c:pt>
                <c:pt idx="4">
                  <c:v>3.0650319829424306E-2</c:v>
                </c:pt>
                <c:pt idx="5">
                  <c:v>1.8947963800904976E-2</c:v>
                </c:pt>
                <c:pt idx="6">
                  <c:v>3.1700873806136967E-2</c:v>
                </c:pt>
                <c:pt idx="7">
                  <c:v>3.8315988647114475E-2</c:v>
                </c:pt>
                <c:pt idx="8">
                  <c:v>4.4723331431831152E-2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DB-4B19-A5FC-F325F7780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98620497449549394"/>
          <c:y val="0.57379920338665547"/>
          <c:w val="6.004271310413342E-3"/>
          <c:h val="8.1306419847201258E-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EEV_nach_Sektoren_2018!$B$3</c:f>
              <c:strCache>
                <c:ptCount val="1"/>
                <c:pt idx="0">
                  <c:v>Produzierender Bereich Gesamt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EEV_nach_Sektoren_2018!$C$3:$K$3</c:f>
              <c:numCache>
                <c:formatCode>_-* #\ ##0_-;\-* #\ ##0_-;_-* "-"??_-;_-@_-</c:formatCode>
                <c:ptCount val="9"/>
                <c:pt idx="0">
                  <c:v>5.8862006653338534</c:v>
                </c:pt>
                <c:pt idx="1">
                  <c:v>27.948254238311769</c:v>
                </c:pt>
                <c:pt idx="2">
                  <c:v>61.511469164415288</c:v>
                </c:pt>
                <c:pt idx="3">
                  <c:v>97.848849033371508</c:v>
                </c:pt>
                <c:pt idx="4">
                  <c:v>17.03333722881592</c:v>
                </c:pt>
                <c:pt idx="5">
                  <c:v>72.480671846376339</c:v>
                </c:pt>
                <c:pt idx="6">
                  <c:v>22.108445381204227</c:v>
                </c:pt>
                <c:pt idx="7">
                  <c:v>10.623551907078024</c:v>
                </c:pt>
                <c:pt idx="8">
                  <c:v>8.213057505458405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F-4437-9887-2EF95B6F263B}"/>
            </c:ext>
          </c:extLst>
        </c:ser>
        <c:ser>
          <c:idx val="2"/>
          <c:order val="1"/>
          <c:tx>
            <c:strRef>
              <c:f>EEV_nach_Sektoren_2018!$B$4</c:f>
              <c:strCache>
                <c:ptCount val="1"/>
                <c:pt idx="0">
                  <c:v>Transport Gesamt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EEV_nach_Sektoren_2018!$C$4:$K$4</c:f>
              <c:numCache>
                <c:formatCode>_-* #\ ##0_-;\-* #\ ##0_-;_-* "-"??_-;_-@_-</c:formatCode>
                <c:ptCount val="9"/>
                <c:pt idx="0">
                  <c:v>13.893072526089343</c:v>
                </c:pt>
                <c:pt idx="1">
                  <c:v>29.087358602970642</c:v>
                </c:pt>
                <c:pt idx="2">
                  <c:v>110.28838848199754</c:v>
                </c:pt>
                <c:pt idx="3">
                  <c:v>68.991305545401701</c:v>
                </c:pt>
                <c:pt idx="4">
                  <c:v>24.807830990823366</c:v>
                </c:pt>
                <c:pt idx="5">
                  <c:v>58.978377370334911</c:v>
                </c:pt>
                <c:pt idx="6">
                  <c:v>31.610076585539819</c:v>
                </c:pt>
                <c:pt idx="7">
                  <c:v>14.720631366613111</c:v>
                </c:pt>
                <c:pt idx="8">
                  <c:v>50.075253399578216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F-4437-9887-2EF95B6F263B}"/>
            </c:ext>
          </c:extLst>
        </c:ser>
        <c:ser>
          <c:idx val="4"/>
          <c:order val="2"/>
          <c:tx>
            <c:strRef>
              <c:f>EEV_nach_Sektoren_2018!$B$5</c:f>
              <c:strCache>
                <c:ptCount val="1"/>
                <c:pt idx="0">
                  <c:v>Offentliche und Private Dienstleistungen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EEV_nach_Sektoren_2018!$C$5:$K$5</c:f>
              <c:numCache>
                <c:formatCode>_-* #\ ##0_-;\-* #\ ##0_-;_-* "-"??_-;_-@_-</c:formatCode>
                <c:ptCount val="9"/>
                <c:pt idx="0">
                  <c:v>2.5143616145266132</c:v>
                </c:pt>
                <c:pt idx="1">
                  <c:v>7.9590903477794575</c:v>
                </c:pt>
                <c:pt idx="2">
                  <c:v>17.547423026592291</c:v>
                </c:pt>
                <c:pt idx="3">
                  <c:v>15.776650146349798</c:v>
                </c:pt>
                <c:pt idx="4">
                  <c:v>5.7183163005273894</c:v>
                </c:pt>
                <c:pt idx="5">
                  <c:v>11.154872953676032</c:v>
                </c:pt>
                <c:pt idx="6">
                  <c:v>8.9167017063701657</c:v>
                </c:pt>
                <c:pt idx="7">
                  <c:v>3.1689976741941819</c:v>
                </c:pt>
                <c:pt idx="8">
                  <c:v>32.570203961627328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6F-4437-9887-2EF95B6F263B}"/>
            </c:ext>
          </c:extLst>
        </c:ser>
        <c:ser>
          <c:idx val="5"/>
          <c:order val="3"/>
          <c:tx>
            <c:strRef>
              <c:f>EEV_nach_Sektoren_2018!$B$6</c:f>
              <c:strCache>
                <c:ptCount val="1"/>
                <c:pt idx="0">
                  <c:v>Private Haushalte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EEV_nach_Sektoren_2018!$C$6:$K$6</c:f>
              <c:numCache>
                <c:formatCode>_-* #\ ##0_-;\-* #\ ##0_-;_-* "-"??_-;_-@_-</c:formatCode>
                <c:ptCount val="9"/>
                <c:pt idx="0">
                  <c:v>11.295729862640032</c:v>
                </c:pt>
                <c:pt idx="1">
                  <c:v>19.850960038062034</c:v>
                </c:pt>
                <c:pt idx="2">
                  <c:v>57.731022909539092</c:v>
                </c:pt>
                <c:pt idx="3">
                  <c:v>47.919853197434939</c:v>
                </c:pt>
                <c:pt idx="4">
                  <c:v>16.688709174193114</c:v>
                </c:pt>
                <c:pt idx="5">
                  <c:v>41.359912297419868</c:v>
                </c:pt>
                <c:pt idx="6">
                  <c:v>23.147160320013981</c:v>
                </c:pt>
                <c:pt idx="7">
                  <c:v>11.855916086366452</c:v>
                </c:pt>
                <c:pt idx="8">
                  <c:v>42.26180797993343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6F-4437-9887-2EF95B6F263B}"/>
            </c:ext>
          </c:extLst>
        </c:ser>
        <c:ser>
          <c:idx val="6"/>
          <c:order val="4"/>
          <c:tx>
            <c:strRef>
              <c:f>EEV_nach_Sektoren_2018!$B$7</c:f>
              <c:strCache>
                <c:ptCount val="1"/>
                <c:pt idx="0">
                  <c:v>Landwirtschaft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EEV_nach_Sektoren_2018!$C$7:$K$7</c:f>
              <c:numCache>
                <c:formatCode>_-* #\ ##0_-;\-* #\ ##0_-;_-* "-"??_-;_-@_-</c:formatCode>
                <c:ptCount val="9"/>
                <c:pt idx="0">
                  <c:v>1.2374969156961066</c:v>
                </c:pt>
                <c:pt idx="1">
                  <c:v>1.7906988907275323</c:v>
                </c:pt>
                <c:pt idx="2">
                  <c:v>6.6330887714277464</c:v>
                </c:pt>
                <c:pt idx="3">
                  <c:v>4.9801915310412053</c:v>
                </c:pt>
                <c:pt idx="4">
                  <c:v>1.2348989536729822</c:v>
                </c:pt>
                <c:pt idx="5">
                  <c:v>3.9193495413364241</c:v>
                </c:pt>
                <c:pt idx="6">
                  <c:v>1.4122401373109585</c:v>
                </c:pt>
                <c:pt idx="7">
                  <c:v>0.57192030452505216</c:v>
                </c:pt>
                <c:pt idx="8">
                  <c:v>0.62356644282191298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6F-4437-9887-2EF95B6F2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40592746803594915"/>
          <c:y val="0.46375082548556634"/>
          <c:w val="2.3874145361459449E-2"/>
          <c:h val="4.4346260663464233E-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THG_nach_Emittent_2017!$B$3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THG_nach_Emittent_2017!$C$2:$K$2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THG_nach_Emittent_2017!$C$3:$K$3</c:f>
              <c:numCache>
                <c:formatCode>General</c:formatCode>
                <c:ptCount val="9"/>
                <c:pt idx="0">
                  <c:v>0.01</c:v>
                </c:pt>
                <c:pt idx="1">
                  <c:v>0.29899999999999999</c:v>
                </c:pt>
                <c:pt idx="2">
                  <c:v>5.0940000000000003</c:v>
                </c:pt>
                <c:pt idx="3">
                  <c:v>1.0760000000000001</c:v>
                </c:pt>
                <c:pt idx="4">
                  <c:v>0.26800000000000002</c:v>
                </c:pt>
                <c:pt idx="5">
                  <c:v>1.7969999999999999</c:v>
                </c:pt>
                <c:pt idx="6">
                  <c:v>8.8999999999999996E-2</c:v>
                </c:pt>
                <c:pt idx="7">
                  <c:v>8.0000000000000002E-3</c:v>
                </c:pt>
                <c:pt idx="8">
                  <c:v>2.2440000000000002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B-4A03-83B8-8311774DB1FA}"/>
            </c:ext>
          </c:extLst>
        </c:ser>
        <c:ser>
          <c:idx val="2"/>
          <c:order val="1"/>
          <c:tx>
            <c:strRef>
              <c:f>THG_nach_Emittent_2017!$B$4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THG_nach_Emittent_2017!$C$2:$K$2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THG_nach_Emittent_2017!$C$4:$K$4</c:f>
              <c:numCache>
                <c:formatCode>General</c:formatCode>
                <c:ptCount val="9"/>
                <c:pt idx="0">
                  <c:v>0.224</c:v>
                </c:pt>
                <c:pt idx="1">
                  <c:v>0.99</c:v>
                </c:pt>
                <c:pt idx="2">
                  <c:v>3.0539999999999998</c:v>
                </c:pt>
                <c:pt idx="3">
                  <c:v>13.634</c:v>
                </c:pt>
                <c:pt idx="4">
                  <c:v>0.67400000000000004</c:v>
                </c:pt>
                <c:pt idx="5">
                  <c:v>5.681</c:v>
                </c:pt>
                <c:pt idx="6">
                  <c:v>0.98099999999999998</c:v>
                </c:pt>
                <c:pt idx="7">
                  <c:v>0.315</c:v>
                </c:pt>
                <c:pt idx="8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B-4A03-83B8-8311774DB1FA}"/>
            </c:ext>
          </c:extLst>
        </c:ser>
        <c:ser>
          <c:idx val="4"/>
          <c:order val="2"/>
          <c:tx>
            <c:strRef>
              <c:f>THG_nach_Emittent_2017!$B$5</c:f>
              <c:strCache>
                <c:ptCount val="1"/>
                <c:pt idx="0">
                  <c:v>Verkehr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THG_nach_Emittent_2017!$C$2:$K$2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THG_nach_Emittent_2017!$C$5:$K$5</c:f>
              <c:numCache>
                <c:formatCode>General</c:formatCode>
                <c:ptCount val="9"/>
                <c:pt idx="0">
                  <c:v>0.94599999999999995</c:v>
                </c:pt>
                <c:pt idx="1">
                  <c:v>1.7090000000000001</c:v>
                </c:pt>
                <c:pt idx="2">
                  <c:v>5.18</c:v>
                </c:pt>
                <c:pt idx="3">
                  <c:v>4.431</c:v>
                </c:pt>
                <c:pt idx="4">
                  <c:v>1.5189999999999999</c:v>
                </c:pt>
                <c:pt idx="5">
                  <c:v>3.5739999999999998</c:v>
                </c:pt>
                <c:pt idx="6">
                  <c:v>1.988</c:v>
                </c:pt>
                <c:pt idx="7">
                  <c:v>0.98199999999999998</c:v>
                </c:pt>
                <c:pt idx="8">
                  <c:v>3.3519999999999999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B-4A03-83B8-8311774DB1FA}"/>
            </c:ext>
          </c:extLst>
        </c:ser>
        <c:ser>
          <c:idx val="5"/>
          <c:order val="3"/>
          <c:tx>
            <c:strRef>
              <c:f>THG_nach_Emittent_2017!$B$6</c:f>
              <c:strCache>
                <c:ptCount val="1"/>
                <c:pt idx="0">
                  <c:v>Gebäude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THG_nach_Emittent_2017!$C$2:$K$2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THG_nach_Emittent_2017!$C$6:$K$6</c:f>
              <c:numCache>
                <c:formatCode>General</c:formatCode>
                <c:ptCount val="9"/>
                <c:pt idx="0">
                  <c:v>0.33</c:v>
                </c:pt>
                <c:pt idx="1">
                  <c:v>0.44800000000000001</c:v>
                </c:pt>
                <c:pt idx="2">
                  <c:v>1.7529999999999999</c:v>
                </c:pt>
                <c:pt idx="3">
                  <c:v>1.405</c:v>
                </c:pt>
                <c:pt idx="4">
                  <c:v>0.47699999999999998</c:v>
                </c:pt>
                <c:pt idx="5">
                  <c:v>1.044</c:v>
                </c:pt>
                <c:pt idx="6">
                  <c:v>0.91100000000000003</c:v>
                </c:pt>
                <c:pt idx="7">
                  <c:v>0.42699999999999999</c:v>
                </c:pt>
                <c:pt idx="8">
                  <c:v>1.552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B-4A03-83B8-8311774DB1FA}"/>
            </c:ext>
          </c:extLst>
        </c:ser>
        <c:ser>
          <c:idx val="6"/>
          <c:order val="4"/>
          <c:tx>
            <c:strRef>
              <c:f>THG_nach_Emittent_2017!$B$7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THG_nach_Emittent_2017!$C$2:$K$2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THG_nach_Emittent_2017!$C$7:$K$7</c:f>
              <c:numCache>
                <c:formatCode>General</c:formatCode>
                <c:ptCount val="9"/>
                <c:pt idx="0">
                  <c:v>8.1000000000000003E-2</c:v>
                </c:pt>
                <c:pt idx="1">
                  <c:v>0.16200000000000001</c:v>
                </c:pt>
                <c:pt idx="2">
                  <c:v>0.64500000000000002</c:v>
                </c:pt>
                <c:pt idx="3">
                  <c:v>0.60599999999999998</c:v>
                </c:pt>
                <c:pt idx="4">
                  <c:v>0.10299999999999999</c:v>
                </c:pt>
                <c:pt idx="5">
                  <c:v>0.38</c:v>
                </c:pt>
                <c:pt idx="6">
                  <c:v>0.13600000000000001</c:v>
                </c:pt>
                <c:pt idx="7">
                  <c:v>6.3E-2</c:v>
                </c:pt>
                <c:pt idx="8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6B-4A03-83B8-8311774DB1FA}"/>
            </c:ext>
          </c:extLst>
        </c:ser>
        <c:ser>
          <c:idx val="0"/>
          <c:order val="5"/>
          <c:tx>
            <c:strRef>
              <c:f>THG_nach_Emittent_2017!$B$8</c:f>
              <c:strCache>
                <c:ptCount val="1"/>
                <c:pt idx="0">
                  <c:v>Abfallwirtschaft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THG_nach_Emittent_2017!$C$8:$K$8</c:f>
              <c:numCache>
                <c:formatCode>General</c:formatCode>
                <c:ptCount val="9"/>
                <c:pt idx="0">
                  <c:v>0.246</c:v>
                </c:pt>
                <c:pt idx="1">
                  <c:v>0.68100000000000005</c:v>
                </c:pt>
                <c:pt idx="2">
                  <c:v>2.173</c:v>
                </c:pt>
                <c:pt idx="3">
                  <c:v>2.2189999999999999</c:v>
                </c:pt>
                <c:pt idx="4">
                  <c:v>0.59599999999999997</c:v>
                </c:pt>
                <c:pt idx="5">
                  <c:v>1.4</c:v>
                </c:pt>
                <c:pt idx="6">
                  <c:v>0.66</c:v>
                </c:pt>
                <c:pt idx="7">
                  <c:v>0.23799999999999999</c:v>
                </c:pt>
                <c:pt idx="8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6B-4A03-83B8-8311774DB1FA}"/>
            </c:ext>
          </c:extLst>
        </c:ser>
        <c:ser>
          <c:idx val="3"/>
          <c:order val="6"/>
          <c:tx>
            <c:strRef>
              <c:f>THG_nach_Emittent_2017!$B$9</c:f>
              <c:strCache>
                <c:ptCount val="1"/>
                <c:pt idx="0">
                  <c:v>Fluorierte Gase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THG_nach_Emittent_2017!$C$9:$K$9</c:f>
              <c:numCache>
                <c:formatCode>General</c:formatCode>
                <c:ptCount val="9"/>
                <c:pt idx="0">
                  <c:v>6.0999999999999999E-2</c:v>
                </c:pt>
                <c:pt idx="1">
                  <c:v>0.436</c:v>
                </c:pt>
                <c:pt idx="2">
                  <c:v>0.34799999999999998</c:v>
                </c:pt>
                <c:pt idx="3">
                  <c:v>0.32300000000000001</c:v>
                </c:pt>
                <c:pt idx="4">
                  <c:v>0.115</c:v>
                </c:pt>
                <c:pt idx="5">
                  <c:v>0.26800000000000002</c:v>
                </c:pt>
                <c:pt idx="6">
                  <c:v>0.156</c:v>
                </c:pt>
                <c:pt idx="7">
                  <c:v>8.1000000000000003E-2</c:v>
                </c:pt>
                <c:pt idx="8">
                  <c:v>0.39200000000000002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6B-4A03-83B8-8311774DB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74074074074073E-2"/>
          <c:y val="0.21258195211786371"/>
          <c:w val="0.9"/>
          <c:h val="0.66267894413750761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76" Type="http://schemas.openxmlformats.org/officeDocument/2006/relationships/chart" Target="../charts/chart76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87" Type="http://schemas.openxmlformats.org/officeDocument/2006/relationships/chart" Target="../charts/chart87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4" Type="http://schemas.openxmlformats.org/officeDocument/2006/relationships/chart" Target="../charts/chart9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87174</xdr:colOff>
      <xdr:row>27</xdr:row>
      <xdr:rowOff>48659</xdr:rowOff>
    </xdr:from>
    <xdr:to>
      <xdr:col>10</xdr:col>
      <xdr:colOff>87174</xdr:colOff>
      <xdr:row>40</xdr:row>
      <xdr:rowOff>143909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79722</xdr:colOff>
      <xdr:row>50</xdr:row>
      <xdr:rowOff>35408</xdr:rowOff>
    </xdr:from>
    <xdr:to>
      <xdr:col>10</xdr:col>
      <xdr:colOff>79722</xdr:colOff>
      <xdr:row>64</xdr:row>
      <xdr:rowOff>53629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71439</xdr:colOff>
      <xdr:row>72</xdr:row>
      <xdr:rowOff>27126</xdr:rowOff>
    </xdr:from>
    <xdr:to>
      <xdr:col>10</xdr:col>
      <xdr:colOff>71439</xdr:colOff>
      <xdr:row>86</xdr:row>
      <xdr:rowOff>45347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71439</xdr:colOff>
      <xdr:row>94</xdr:row>
      <xdr:rowOff>35406</xdr:rowOff>
    </xdr:from>
    <xdr:to>
      <xdr:col>10</xdr:col>
      <xdr:colOff>71439</xdr:colOff>
      <xdr:row>108</xdr:row>
      <xdr:rowOff>53628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753125</xdr:colOff>
      <xdr:row>143</xdr:row>
      <xdr:rowOff>197955</xdr:rowOff>
    </xdr:from>
    <xdr:to>
      <xdr:col>9</xdr:col>
      <xdr:colOff>753125</xdr:colOff>
      <xdr:row>158</xdr:row>
      <xdr:rowOff>20943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66261</xdr:colOff>
      <xdr:row>6</xdr:row>
      <xdr:rowOff>11595</xdr:rowOff>
    </xdr:from>
    <xdr:to>
      <xdr:col>10</xdr:col>
      <xdr:colOff>66261</xdr:colOff>
      <xdr:row>20</xdr:row>
      <xdr:rowOff>29817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16565</xdr:colOff>
      <xdr:row>165</xdr:row>
      <xdr:rowOff>19878</xdr:rowOff>
    </xdr:from>
    <xdr:to>
      <xdr:col>10</xdr:col>
      <xdr:colOff>16565</xdr:colOff>
      <xdr:row>178</xdr:row>
      <xdr:rowOff>129209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16565</xdr:colOff>
      <xdr:row>188</xdr:row>
      <xdr:rowOff>193814</xdr:rowOff>
    </xdr:from>
    <xdr:to>
      <xdr:col>10</xdr:col>
      <xdr:colOff>16565</xdr:colOff>
      <xdr:row>203</xdr:row>
      <xdr:rowOff>13254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210</xdr:row>
      <xdr:rowOff>193813</xdr:rowOff>
    </xdr:from>
    <xdr:to>
      <xdr:col>10</xdr:col>
      <xdr:colOff>0</xdr:colOff>
      <xdr:row>225</xdr:row>
      <xdr:rowOff>13252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405848</xdr:colOff>
      <xdr:row>232</xdr:row>
      <xdr:rowOff>53009</xdr:rowOff>
    </xdr:from>
    <xdr:to>
      <xdr:col>10</xdr:col>
      <xdr:colOff>405848</xdr:colOff>
      <xdr:row>246</xdr:row>
      <xdr:rowOff>62948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432954</xdr:colOff>
      <xdr:row>262</xdr:row>
      <xdr:rowOff>13856</xdr:rowOff>
    </xdr:from>
    <xdr:to>
      <xdr:col>10</xdr:col>
      <xdr:colOff>432954</xdr:colOff>
      <xdr:row>276</xdr:row>
      <xdr:rowOff>38101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51955</xdr:colOff>
      <xdr:row>290</xdr:row>
      <xdr:rowOff>31173</xdr:rowOff>
    </xdr:from>
    <xdr:to>
      <xdr:col>10</xdr:col>
      <xdr:colOff>51955</xdr:colOff>
      <xdr:row>304</xdr:row>
      <xdr:rowOff>55418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761999</xdr:colOff>
      <xdr:row>310</xdr:row>
      <xdr:rowOff>197225</xdr:rowOff>
    </xdr:from>
    <xdr:to>
      <xdr:col>9</xdr:col>
      <xdr:colOff>761999</xdr:colOff>
      <xdr:row>324</xdr:row>
      <xdr:rowOff>150160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50986</xdr:colOff>
      <xdr:row>333</xdr:row>
      <xdr:rowOff>40341</xdr:rowOff>
    </xdr:from>
    <xdr:to>
      <xdr:col>10</xdr:col>
      <xdr:colOff>50986</xdr:colOff>
      <xdr:row>347</xdr:row>
      <xdr:rowOff>49306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235324</xdr:colOff>
      <xdr:row>363</xdr:row>
      <xdr:rowOff>141194</xdr:rowOff>
    </xdr:from>
    <xdr:to>
      <xdr:col>10</xdr:col>
      <xdr:colOff>235324</xdr:colOff>
      <xdr:row>377</xdr:row>
      <xdr:rowOff>150159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201706</xdr:colOff>
      <xdr:row>385</xdr:row>
      <xdr:rowOff>6723</xdr:rowOff>
    </xdr:from>
    <xdr:to>
      <xdr:col>10</xdr:col>
      <xdr:colOff>201706</xdr:colOff>
      <xdr:row>399</xdr:row>
      <xdr:rowOff>15688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168087</xdr:colOff>
      <xdr:row>407</xdr:row>
      <xdr:rowOff>186017</xdr:rowOff>
    </xdr:from>
    <xdr:to>
      <xdr:col>10</xdr:col>
      <xdr:colOff>168087</xdr:colOff>
      <xdr:row>422</xdr:row>
      <xdr:rowOff>4482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212911</xdr:colOff>
      <xdr:row>430</xdr:row>
      <xdr:rowOff>17931</xdr:rowOff>
    </xdr:from>
    <xdr:to>
      <xdr:col>10</xdr:col>
      <xdr:colOff>212911</xdr:colOff>
      <xdr:row>444</xdr:row>
      <xdr:rowOff>38102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515470</xdr:colOff>
      <xdr:row>462</xdr:row>
      <xdr:rowOff>17930</xdr:rowOff>
    </xdr:from>
    <xdr:to>
      <xdr:col>9</xdr:col>
      <xdr:colOff>515470</xdr:colOff>
      <xdr:row>476</xdr:row>
      <xdr:rowOff>94130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515471</xdr:colOff>
      <xdr:row>480</xdr:row>
      <xdr:rowOff>123266</xdr:rowOff>
    </xdr:from>
    <xdr:to>
      <xdr:col>9</xdr:col>
      <xdr:colOff>515471</xdr:colOff>
      <xdr:row>494</xdr:row>
      <xdr:rowOff>143437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11206</xdr:colOff>
      <xdr:row>502</xdr:row>
      <xdr:rowOff>73959</xdr:rowOff>
    </xdr:from>
    <xdr:to>
      <xdr:col>10</xdr:col>
      <xdr:colOff>11206</xdr:colOff>
      <xdr:row>514</xdr:row>
      <xdr:rowOff>105335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728381</xdr:colOff>
      <xdr:row>523</xdr:row>
      <xdr:rowOff>40341</xdr:rowOff>
    </xdr:from>
    <xdr:to>
      <xdr:col>9</xdr:col>
      <xdr:colOff>728381</xdr:colOff>
      <xdr:row>536</xdr:row>
      <xdr:rowOff>116541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22413</xdr:colOff>
      <xdr:row>546</xdr:row>
      <xdr:rowOff>62753</xdr:rowOff>
    </xdr:from>
    <xdr:to>
      <xdr:col>10</xdr:col>
      <xdr:colOff>22413</xdr:colOff>
      <xdr:row>560</xdr:row>
      <xdr:rowOff>71718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683558</xdr:colOff>
      <xdr:row>575</xdr:row>
      <xdr:rowOff>118783</xdr:rowOff>
    </xdr:from>
    <xdr:to>
      <xdr:col>9</xdr:col>
      <xdr:colOff>683558</xdr:colOff>
      <xdr:row>590</xdr:row>
      <xdr:rowOff>4483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750794</xdr:colOff>
      <xdr:row>596</xdr:row>
      <xdr:rowOff>0</xdr:rowOff>
    </xdr:from>
    <xdr:to>
      <xdr:col>9</xdr:col>
      <xdr:colOff>750794</xdr:colOff>
      <xdr:row>610</xdr:row>
      <xdr:rowOff>20170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89647</xdr:colOff>
      <xdr:row>618</xdr:row>
      <xdr:rowOff>11206</xdr:rowOff>
    </xdr:from>
    <xdr:to>
      <xdr:col>10</xdr:col>
      <xdr:colOff>89647</xdr:colOff>
      <xdr:row>632</xdr:row>
      <xdr:rowOff>31377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750794</xdr:colOff>
      <xdr:row>640</xdr:row>
      <xdr:rowOff>0</xdr:rowOff>
    </xdr:from>
    <xdr:to>
      <xdr:col>9</xdr:col>
      <xdr:colOff>750794</xdr:colOff>
      <xdr:row>654</xdr:row>
      <xdr:rowOff>20171</xdr:rowOff>
    </xdr:to>
    <xdr:graphicFrame macro="">
      <xdr:nvGraphicFramePr>
        <xdr:cNvPr id="28" name="Diagram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750794</xdr:colOff>
      <xdr:row>662</xdr:row>
      <xdr:rowOff>11206</xdr:rowOff>
    </xdr:from>
    <xdr:to>
      <xdr:col>9</xdr:col>
      <xdr:colOff>750794</xdr:colOff>
      <xdr:row>676</xdr:row>
      <xdr:rowOff>31377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414618</xdr:colOff>
      <xdr:row>713</xdr:row>
      <xdr:rowOff>78442</xdr:rowOff>
    </xdr:from>
    <xdr:to>
      <xdr:col>9</xdr:col>
      <xdr:colOff>414618</xdr:colOff>
      <xdr:row>726</xdr:row>
      <xdr:rowOff>154642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</xdr:col>
      <xdr:colOff>22411</xdr:colOff>
      <xdr:row>764</xdr:row>
      <xdr:rowOff>11206</xdr:rowOff>
    </xdr:from>
    <xdr:to>
      <xdr:col>10</xdr:col>
      <xdr:colOff>22411</xdr:colOff>
      <xdr:row>778</xdr:row>
      <xdr:rowOff>87406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750794</xdr:colOff>
      <xdr:row>743</xdr:row>
      <xdr:rowOff>0</xdr:rowOff>
    </xdr:from>
    <xdr:to>
      <xdr:col>9</xdr:col>
      <xdr:colOff>750794</xdr:colOff>
      <xdr:row>757</xdr:row>
      <xdr:rowOff>76200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</xdr:col>
      <xdr:colOff>56030</xdr:colOff>
      <xdr:row>786</xdr:row>
      <xdr:rowOff>22411</xdr:rowOff>
    </xdr:from>
    <xdr:to>
      <xdr:col>10</xdr:col>
      <xdr:colOff>56030</xdr:colOff>
      <xdr:row>800</xdr:row>
      <xdr:rowOff>42582</xdr:rowOff>
    </xdr:to>
    <xdr:graphicFrame macro="">
      <xdr:nvGraphicFramePr>
        <xdr:cNvPr id="33" name="Diagramm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739589</xdr:colOff>
      <xdr:row>809</xdr:row>
      <xdr:rowOff>0</xdr:rowOff>
    </xdr:from>
    <xdr:to>
      <xdr:col>9</xdr:col>
      <xdr:colOff>739589</xdr:colOff>
      <xdr:row>823</xdr:row>
      <xdr:rowOff>20170</xdr:rowOff>
    </xdr:to>
    <xdr:graphicFrame macro="">
      <xdr:nvGraphicFramePr>
        <xdr:cNvPr id="34" name="Diagramm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</xdr:col>
      <xdr:colOff>22411</xdr:colOff>
      <xdr:row>831</xdr:row>
      <xdr:rowOff>0</xdr:rowOff>
    </xdr:from>
    <xdr:to>
      <xdr:col>10</xdr:col>
      <xdr:colOff>22411</xdr:colOff>
      <xdr:row>845</xdr:row>
      <xdr:rowOff>20171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705971</xdr:colOff>
      <xdr:row>854</xdr:row>
      <xdr:rowOff>11206</xdr:rowOff>
    </xdr:from>
    <xdr:to>
      <xdr:col>9</xdr:col>
      <xdr:colOff>705971</xdr:colOff>
      <xdr:row>868</xdr:row>
      <xdr:rowOff>87406</xdr:rowOff>
    </xdr:to>
    <xdr:graphicFrame macro="">
      <xdr:nvGraphicFramePr>
        <xdr:cNvPr id="36" name="Diagramm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</xdr:col>
      <xdr:colOff>750794</xdr:colOff>
      <xdr:row>875</xdr:row>
      <xdr:rowOff>22411</xdr:rowOff>
    </xdr:from>
    <xdr:to>
      <xdr:col>9</xdr:col>
      <xdr:colOff>750794</xdr:colOff>
      <xdr:row>889</xdr:row>
      <xdr:rowOff>42582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</xdr:col>
      <xdr:colOff>0</xdr:colOff>
      <xdr:row>896</xdr:row>
      <xdr:rowOff>89647</xdr:rowOff>
    </xdr:from>
    <xdr:to>
      <xdr:col>10</xdr:col>
      <xdr:colOff>0</xdr:colOff>
      <xdr:row>910</xdr:row>
      <xdr:rowOff>98612</xdr:rowOff>
    </xdr:to>
    <xdr:graphicFrame macro="">
      <xdr:nvGraphicFramePr>
        <xdr:cNvPr id="38" name="Diagramm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</xdr:col>
      <xdr:colOff>56029</xdr:colOff>
      <xdr:row>924</xdr:row>
      <xdr:rowOff>22412</xdr:rowOff>
    </xdr:from>
    <xdr:to>
      <xdr:col>10</xdr:col>
      <xdr:colOff>56029</xdr:colOff>
      <xdr:row>938</xdr:row>
      <xdr:rowOff>87406</xdr:rowOff>
    </xdr:to>
    <xdr:graphicFrame macro="">
      <xdr:nvGraphicFramePr>
        <xdr:cNvPr id="39" name="Diagramm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</xdr:col>
      <xdr:colOff>78441</xdr:colOff>
      <xdr:row>945</xdr:row>
      <xdr:rowOff>22411</xdr:rowOff>
    </xdr:from>
    <xdr:to>
      <xdr:col>10</xdr:col>
      <xdr:colOff>78441</xdr:colOff>
      <xdr:row>959</xdr:row>
      <xdr:rowOff>87406</xdr:rowOff>
    </xdr:to>
    <xdr:graphicFrame macro="">
      <xdr:nvGraphicFramePr>
        <xdr:cNvPr id="40" name="Diagramm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</xdr:col>
      <xdr:colOff>750794</xdr:colOff>
      <xdr:row>966</xdr:row>
      <xdr:rowOff>0</xdr:rowOff>
    </xdr:from>
    <xdr:to>
      <xdr:col>9</xdr:col>
      <xdr:colOff>750794</xdr:colOff>
      <xdr:row>979</xdr:row>
      <xdr:rowOff>121023</xdr:rowOff>
    </xdr:to>
    <xdr:graphicFrame macro="">
      <xdr:nvGraphicFramePr>
        <xdr:cNvPr id="41" name="Diagramm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</xdr:col>
      <xdr:colOff>33618</xdr:colOff>
      <xdr:row>987</xdr:row>
      <xdr:rowOff>11206</xdr:rowOff>
    </xdr:from>
    <xdr:to>
      <xdr:col>10</xdr:col>
      <xdr:colOff>33618</xdr:colOff>
      <xdr:row>1001</xdr:row>
      <xdr:rowOff>76200</xdr:rowOff>
    </xdr:to>
    <xdr:graphicFrame macro="">
      <xdr:nvGraphicFramePr>
        <xdr:cNvPr id="42" name="Diagramm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</xdr:col>
      <xdr:colOff>22412</xdr:colOff>
      <xdr:row>1008</xdr:row>
      <xdr:rowOff>33617</xdr:rowOff>
    </xdr:from>
    <xdr:to>
      <xdr:col>10</xdr:col>
      <xdr:colOff>22412</xdr:colOff>
      <xdr:row>1022</xdr:row>
      <xdr:rowOff>98612</xdr:rowOff>
    </xdr:to>
    <xdr:graphicFrame macro="">
      <xdr:nvGraphicFramePr>
        <xdr:cNvPr id="43" name="Diagramm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4</xdr:col>
      <xdr:colOff>0</xdr:colOff>
      <xdr:row>1029</xdr:row>
      <xdr:rowOff>0</xdr:rowOff>
    </xdr:from>
    <xdr:to>
      <xdr:col>10</xdr:col>
      <xdr:colOff>0</xdr:colOff>
      <xdr:row>1043</xdr:row>
      <xdr:rowOff>64994</xdr:rowOff>
    </xdr:to>
    <xdr:graphicFrame macro="">
      <xdr:nvGraphicFramePr>
        <xdr:cNvPr id="44" name="Diagramm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</xdr:col>
      <xdr:colOff>22411</xdr:colOff>
      <xdr:row>1051</xdr:row>
      <xdr:rowOff>0</xdr:rowOff>
    </xdr:from>
    <xdr:to>
      <xdr:col>10</xdr:col>
      <xdr:colOff>22411</xdr:colOff>
      <xdr:row>1065</xdr:row>
      <xdr:rowOff>76200</xdr:rowOff>
    </xdr:to>
    <xdr:graphicFrame macro="">
      <xdr:nvGraphicFramePr>
        <xdr:cNvPr id="45" name="Diagramm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</xdr:col>
      <xdr:colOff>739588</xdr:colOff>
      <xdr:row>1071</xdr:row>
      <xdr:rowOff>0</xdr:rowOff>
    </xdr:from>
    <xdr:to>
      <xdr:col>9</xdr:col>
      <xdr:colOff>739588</xdr:colOff>
      <xdr:row>1085</xdr:row>
      <xdr:rowOff>64994</xdr:rowOff>
    </xdr:to>
    <xdr:graphicFrame macro="">
      <xdr:nvGraphicFramePr>
        <xdr:cNvPr id="46" name="Diagramm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</xdr:col>
      <xdr:colOff>750794</xdr:colOff>
      <xdr:row>1092</xdr:row>
      <xdr:rowOff>22412</xdr:rowOff>
    </xdr:from>
    <xdr:to>
      <xdr:col>9</xdr:col>
      <xdr:colOff>750794</xdr:colOff>
      <xdr:row>1106</xdr:row>
      <xdr:rowOff>87406</xdr:rowOff>
    </xdr:to>
    <xdr:graphicFrame macro="">
      <xdr:nvGraphicFramePr>
        <xdr:cNvPr id="47" name="Diagramm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</xdr:col>
      <xdr:colOff>742950</xdr:colOff>
      <xdr:row>714</xdr:row>
      <xdr:rowOff>9525</xdr:rowOff>
    </xdr:from>
    <xdr:to>
      <xdr:col>4</xdr:col>
      <xdr:colOff>590550</xdr:colOff>
      <xdr:row>715</xdr:row>
      <xdr:rowOff>9525</xdr:rowOff>
    </xdr:to>
    <xdr:sp macro="" textlink="">
      <xdr:nvSpPr>
        <xdr:cNvPr id="48" name="Textfeld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3028950" y="139674600"/>
          <a:ext cx="609600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000">
              <a:solidFill>
                <a:schemeClr val="tx1">
                  <a:lumMod val="75000"/>
                  <a:lumOff val="25000"/>
                </a:schemeClr>
              </a:solidFill>
            </a:rPr>
            <a:t>Importe</a:t>
          </a:r>
        </a:p>
      </xdr:txBody>
    </xdr:sp>
    <xdr:clientData/>
  </xdr:twoCellAnchor>
  <xdr:twoCellAnchor>
    <xdr:from>
      <xdr:col>3</xdr:col>
      <xdr:colOff>704850</xdr:colOff>
      <xdr:row>724</xdr:row>
      <xdr:rowOff>114300</xdr:rowOff>
    </xdr:from>
    <xdr:to>
      <xdr:col>4</xdr:col>
      <xdr:colOff>552450</xdr:colOff>
      <xdr:row>725</xdr:row>
      <xdr:rowOff>114300</xdr:rowOff>
    </xdr:to>
    <xdr:sp macro="" textlink="">
      <xdr:nvSpPr>
        <xdr:cNvPr id="49" name="Textfeld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2990850" y="141779625"/>
          <a:ext cx="609600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de-AT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Exporte</a:t>
          </a:r>
        </a:p>
        <a:p>
          <a:pPr marL="0" indent="0"/>
          <a:endParaRPr lang="de-AT" sz="1000">
            <a:solidFill>
              <a:schemeClr val="tx1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666750</xdr:colOff>
      <xdr:row>1134</xdr:row>
      <xdr:rowOff>68036</xdr:rowOff>
    </xdr:from>
    <xdr:to>
      <xdr:col>9</xdr:col>
      <xdr:colOff>666750</xdr:colOff>
      <xdr:row>1148</xdr:row>
      <xdr:rowOff>146637</xdr:rowOff>
    </xdr:to>
    <xdr:graphicFrame macro="">
      <xdr:nvGraphicFramePr>
        <xdr:cNvPr id="50" name="Diagramm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</xdr:col>
      <xdr:colOff>0</xdr:colOff>
      <xdr:row>1151</xdr:row>
      <xdr:rowOff>81643</xdr:rowOff>
    </xdr:from>
    <xdr:to>
      <xdr:col>10</xdr:col>
      <xdr:colOff>0</xdr:colOff>
      <xdr:row>1165</xdr:row>
      <xdr:rowOff>160244</xdr:rowOff>
    </xdr:to>
    <xdr:graphicFrame macro="">
      <xdr:nvGraphicFramePr>
        <xdr:cNvPr id="51" name="Diagramm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3</xdr:col>
      <xdr:colOff>693964</xdr:colOff>
      <xdr:row>687</xdr:row>
      <xdr:rowOff>81643</xdr:rowOff>
    </xdr:from>
    <xdr:to>
      <xdr:col>9</xdr:col>
      <xdr:colOff>693964</xdr:colOff>
      <xdr:row>701</xdr:row>
      <xdr:rowOff>173851</xdr:rowOff>
    </xdr:to>
    <xdr:graphicFrame macro="">
      <xdr:nvGraphicFramePr>
        <xdr:cNvPr id="53" name="Diagramm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4</xdr:col>
      <xdr:colOff>0</xdr:colOff>
      <xdr:row>1197</xdr:row>
      <xdr:rowOff>0</xdr:rowOff>
    </xdr:from>
    <xdr:to>
      <xdr:col>10</xdr:col>
      <xdr:colOff>0</xdr:colOff>
      <xdr:row>1211</xdr:row>
      <xdr:rowOff>92208</xdr:rowOff>
    </xdr:to>
    <xdr:graphicFrame macro="">
      <xdr:nvGraphicFramePr>
        <xdr:cNvPr id="55" name="Diagramm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</xdr:col>
      <xdr:colOff>612321</xdr:colOff>
      <xdr:row>1223</xdr:row>
      <xdr:rowOff>136072</xdr:rowOff>
    </xdr:from>
    <xdr:to>
      <xdr:col>9</xdr:col>
      <xdr:colOff>612321</xdr:colOff>
      <xdr:row>1237</xdr:row>
      <xdr:rowOff>173851</xdr:rowOff>
    </xdr:to>
    <xdr:graphicFrame macro="">
      <xdr:nvGraphicFramePr>
        <xdr:cNvPr id="56" name="Diagramm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4</xdr:col>
      <xdr:colOff>0</xdr:colOff>
      <xdr:row>1113</xdr:row>
      <xdr:rowOff>67235</xdr:rowOff>
    </xdr:from>
    <xdr:to>
      <xdr:col>10</xdr:col>
      <xdr:colOff>0</xdr:colOff>
      <xdr:row>1127</xdr:row>
      <xdr:rowOff>143435</xdr:rowOff>
    </xdr:to>
    <xdr:graphicFrame macro="">
      <xdr:nvGraphicFramePr>
        <xdr:cNvPr id="57" name="Diagramm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4</xdr:col>
      <xdr:colOff>201706</xdr:colOff>
      <xdr:row>1169</xdr:row>
      <xdr:rowOff>6724</xdr:rowOff>
    </xdr:from>
    <xdr:to>
      <xdr:col>10</xdr:col>
      <xdr:colOff>201706</xdr:colOff>
      <xdr:row>1182</xdr:row>
      <xdr:rowOff>127748</xdr:rowOff>
    </xdr:to>
    <xdr:graphicFrame macro="">
      <xdr:nvGraphicFramePr>
        <xdr:cNvPr id="52" name="Diagramm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11</xdr:col>
      <xdr:colOff>1120587</xdr:colOff>
      <xdr:row>1276</xdr:row>
      <xdr:rowOff>125186</xdr:rowOff>
    </xdr:from>
    <xdr:to>
      <xdr:col>17</xdr:col>
      <xdr:colOff>571499</xdr:colOff>
      <xdr:row>1292</xdr:row>
      <xdr:rowOff>33617</xdr:rowOff>
    </xdr:to>
    <xdr:graphicFrame macro="">
      <xdr:nvGraphicFramePr>
        <xdr:cNvPr id="54" name="Diagramm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18</xdr:col>
      <xdr:colOff>22411</xdr:colOff>
      <xdr:row>1276</xdr:row>
      <xdr:rowOff>78441</xdr:rowOff>
    </xdr:from>
    <xdr:to>
      <xdr:col>24</xdr:col>
      <xdr:colOff>56029</xdr:colOff>
      <xdr:row>1291</xdr:row>
      <xdr:rowOff>177372</xdr:rowOff>
    </xdr:to>
    <xdr:graphicFrame macro="">
      <xdr:nvGraphicFramePr>
        <xdr:cNvPr id="59" name="Diagramm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24</xdr:col>
      <xdr:colOff>347383</xdr:colOff>
      <xdr:row>1276</xdr:row>
      <xdr:rowOff>67235</xdr:rowOff>
    </xdr:from>
    <xdr:to>
      <xdr:col>30</xdr:col>
      <xdr:colOff>448236</xdr:colOff>
      <xdr:row>1291</xdr:row>
      <xdr:rowOff>166166</xdr:rowOff>
    </xdr:to>
    <xdr:graphicFrame macro="">
      <xdr:nvGraphicFramePr>
        <xdr:cNvPr id="60" name="Diagramm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30</xdr:col>
      <xdr:colOff>750794</xdr:colOff>
      <xdr:row>1276</xdr:row>
      <xdr:rowOff>33618</xdr:rowOff>
    </xdr:from>
    <xdr:to>
      <xdr:col>37</xdr:col>
      <xdr:colOff>89647</xdr:colOff>
      <xdr:row>1291</xdr:row>
      <xdr:rowOff>132549</xdr:rowOff>
    </xdr:to>
    <xdr:graphicFrame macro="">
      <xdr:nvGraphicFramePr>
        <xdr:cNvPr id="61" name="Diagramm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37</xdr:col>
      <xdr:colOff>450273</xdr:colOff>
      <xdr:row>1276</xdr:row>
      <xdr:rowOff>17318</xdr:rowOff>
    </xdr:from>
    <xdr:to>
      <xdr:col>43</xdr:col>
      <xdr:colOff>551126</xdr:colOff>
      <xdr:row>1291</xdr:row>
      <xdr:rowOff>116249</xdr:rowOff>
    </xdr:to>
    <xdr:graphicFrame macro="">
      <xdr:nvGraphicFramePr>
        <xdr:cNvPr id="62" name="Diagramm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12</xdr:col>
      <xdr:colOff>0</xdr:colOff>
      <xdr:row>1294</xdr:row>
      <xdr:rowOff>0</xdr:rowOff>
    </xdr:from>
    <xdr:to>
      <xdr:col>17</xdr:col>
      <xdr:colOff>568444</xdr:colOff>
      <xdr:row>1309</xdr:row>
      <xdr:rowOff>98931</xdr:rowOff>
    </xdr:to>
    <xdr:graphicFrame macro="">
      <xdr:nvGraphicFramePr>
        <xdr:cNvPr id="63" name="Diagramm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18</xdr:col>
      <xdr:colOff>17318</xdr:colOff>
      <xdr:row>1293</xdr:row>
      <xdr:rowOff>103909</xdr:rowOff>
    </xdr:from>
    <xdr:to>
      <xdr:col>24</xdr:col>
      <xdr:colOff>48898</xdr:colOff>
      <xdr:row>1309</xdr:row>
      <xdr:rowOff>12340</xdr:rowOff>
    </xdr:to>
    <xdr:graphicFrame macro="">
      <xdr:nvGraphicFramePr>
        <xdr:cNvPr id="64" name="Diagramm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24</xdr:col>
      <xdr:colOff>346363</xdr:colOff>
      <xdr:row>1293</xdr:row>
      <xdr:rowOff>69273</xdr:rowOff>
    </xdr:from>
    <xdr:to>
      <xdr:col>30</xdr:col>
      <xdr:colOff>447216</xdr:colOff>
      <xdr:row>1308</xdr:row>
      <xdr:rowOff>168204</xdr:rowOff>
    </xdr:to>
    <xdr:graphicFrame macro="">
      <xdr:nvGraphicFramePr>
        <xdr:cNvPr id="65" name="Diagramm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31</xdr:col>
      <xdr:colOff>346364</xdr:colOff>
      <xdr:row>1293</xdr:row>
      <xdr:rowOff>17318</xdr:rowOff>
    </xdr:from>
    <xdr:to>
      <xdr:col>37</xdr:col>
      <xdr:colOff>447217</xdr:colOff>
      <xdr:row>1308</xdr:row>
      <xdr:rowOff>116249</xdr:rowOff>
    </xdr:to>
    <xdr:graphicFrame macro="">
      <xdr:nvGraphicFramePr>
        <xdr:cNvPr id="66" name="Diagramm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12</xdr:col>
      <xdr:colOff>155862</xdr:colOff>
      <xdr:row>1340</xdr:row>
      <xdr:rowOff>137246</xdr:rowOff>
    </xdr:from>
    <xdr:to>
      <xdr:col>17</xdr:col>
      <xdr:colOff>632112</xdr:colOff>
      <xdr:row>1355</xdr:row>
      <xdr:rowOff>176893</xdr:rowOff>
    </xdr:to>
    <xdr:graphicFrame macro="">
      <xdr:nvGraphicFramePr>
        <xdr:cNvPr id="69" name="Diagramm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18</xdr:col>
      <xdr:colOff>380999</xdr:colOff>
      <xdr:row>1341</xdr:row>
      <xdr:rowOff>71437</xdr:rowOff>
    </xdr:from>
    <xdr:to>
      <xdr:col>24</xdr:col>
      <xdr:colOff>309562</xdr:colOff>
      <xdr:row>1355</xdr:row>
      <xdr:rowOff>130319</xdr:rowOff>
    </xdr:to>
    <xdr:graphicFrame macro="">
      <xdr:nvGraphicFramePr>
        <xdr:cNvPr id="70" name="Diagramm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31</xdr:col>
      <xdr:colOff>340179</xdr:colOff>
      <xdr:row>1341</xdr:row>
      <xdr:rowOff>105456</xdr:rowOff>
    </xdr:from>
    <xdr:to>
      <xdr:col>37</xdr:col>
      <xdr:colOff>340179</xdr:colOff>
      <xdr:row>1355</xdr:row>
      <xdr:rowOff>164338</xdr:rowOff>
    </xdr:to>
    <xdr:graphicFrame macro="">
      <xdr:nvGraphicFramePr>
        <xdr:cNvPr id="71" name="Diagramm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38</xdr:col>
      <xdr:colOff>142875</xdr:colOff>
      <xdr:row>1341</xdr:row>
      <xdr:rowOff>108857</xdr:rowOff>
    </xdr:from>
    <xdr:to>
      <xdr:col>44</xdr:col>
      <xdr:colOff>142875</xdr:colOff>
      <xdr:row>1355</xdr:row>
      <xdr:rowOff>167739</xdr:rowOff>
    </xdr:to>
    <xdr:graphicFrame macro="">
      <xdr:nvGraphicFramePr>
        <xdr:cNvPr id="72" name="Diagramm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24</xdr:col>
      <xdr:colOff>714375</xdr:colOff>
      <xdr:row>1357</xdr:row>
      <xdr:rowOff>71437</xdr:rowOff>
    </xdr:from>
    <xdr:to>
      <xdr:col>30</xdr:col>
      <xdr:colOff>714375</xdr:colOff>
      <xdr:row>1371</xdr:row>
      <xdr:rowOff>130319</xdr:rowOff>
    </xdr:to>
    <xdr:graphicFrame macro="">
      <xdr:nvGraphicFramePr>
        <xdr:cNvPr id="73" name="Diagramm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12</xdr:col>
      <xdr:colOff>95250</xdr:colOff>
      <xdr:row>1356</xdr:row>
      <xdr:rowOff>166687</xdr:rowOff>
    </xdr:from>
    <xdr:to>
      <xdr:col>17</xdr:col>
      <xdr:colOff>571500</xdr:colOff>
      <xdr:row>1371</xdr:row>
      <xdr:rowOff>35069</xdr:rowOff>
    </xdr:to>
    <xdr:graphicFrame macro="">
      <xdr:nvGraphicFramePr>
        <xdr:cNvPr id="74" name="Diagramm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24</xdr:col>
      <xdr:colOff>714375</xdr:colOff>
      <xdr:row>1341</xdr:row>
      <xdr:rowOff>119063</xdr:rowOff>
    </xdr:from>
    <xdr:to>
      <xdr:col>30</xdr:col>
      <xdr:colOff>714375</xdr:colOff>
      <xdr:row>1355</xdr:row>
      <xdr:rowOff>177945</xdr:rowOff>
    </xdr:to>
    <xdr:graphicFrame macro="">
      <xdr:nvGraphicFramePr>
        <xdr:cNvPr id="75" name="Diagramm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18</xdr:col>
      <xdr:colOff>452437</xdr:colOff>
      <xdr:row>1357</xdr:row>
      <xdr:rowOff>142875</xdr:rowOff>
    </xdr:from>
    <xdr:to>
      <xdr:col>24</xdr:col>
      <xdr:colOff>381000</xdr:colOff>
      <xdr:row>1372</xdr:row>
      <xdr:rowOff>11257</xdr:rowOff>
    </xdr:to>
    <xdr:graphicFrame macro="">
      <xdr:nvGraphicFramePr>
        <xdr:cNvPr id="76" name="Diagramm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31</xdr:col>
      <xdr:colOff>404812</xdr:colOff>
      <xdr:row>1357</xdr:row>
      <xdr:rowOff>166688</xdr:rowOff>
    </xdr:from>
    <xdr:to>
      <xdr:col>37</xdr:col>
      <xdr:colOff>404812</xdr:colOff>
      <xdr:row>1372</xdr:row>
      <xdr:rowOff>35070</xdr:rowOff>
    </xdr:to>
    <xdr:graphicFrame macro="">
      <xdr:nvGraphicFramePr>
        <xdr:cNvPr id="77" name="Diagramm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12</xdr:col>
      <xdr:colOff>155862</xdr:colOff>
      <xdr:row>1403</xdr:row>
      <xdr:rowOff>137246</xdr:rowOff>
    </xdr:from>
    <xdr:to>
      <xdr:col>17</xdr:col>
      <xdr:colOff>632112</xdr:colOff>
      <xdr:row>1418</xdr:row>
      <xdr:rowOff>176893</xdr:rowOff>
    </xdr:to>
    <xdr:graphicFrame macro="">
      <xdr:nvGraphicFramePr>
        <xdr:cNvPr id="78" name="Diagramm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18</xdr:col>
      <xdr:colOff>380999</xdr:colOff>
      <xdr:row>1404</xdr:row>
      <xdr:rowOff>71437</xdr:rowOff>
    </xdr:from>
    <xdr:to>
      <xdr:col>24</xdr:col>
      <xdr:colOff>309562</xdr:colOff>
      <xdr:row>1418</xdr:row>
      <xdr:rowOff>130319</xdr:rowOff>
    </xdr:to>
    <xdr:graphicFrame macro="">
      <xdr:nvGraphicFramePr>
        <xdr:cNvPr id="79" name="Diagramm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31</xdr:col>
      <xdr:colOff>340179</xdr:colOff>
      <xdr:row>1404</xdr:row>
      <xdr:rowOff>105456</xdr:rowOff>
    </xdr:from>
    <xdr:to>
      <xdr:col>37</xdr:col>
      <xdr:colOff>340179</xdr:colOff>
      <xdr:row>1418</xdr:row>
      <xdr:rowOff>164338</xdr:rowOff>
    </xdr:to>
    <xdr:graphicFrame macro="">
      <xdr:nvGraphicFramePr>
        <xdr:cNvPr id="80" name="Diagramm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38</xdr:col>
      <xdr:colOff>142875</xdr:colOff>
      <xdr:row>1404</xdr:row>
      <xdr:rowOff>108857</xdr:rowOff>
    </xdr:from>
    <xdr:to>
      <xdr:col>44</xdr:col>
      <xdr:colOff>142875</xdr:colOff>
      <xdr:row>1418</xdr:row>
      <xdr:rowOff>167739</xdr:rowOff>
    </xdr:to>
    <xdr:graphicFrame macro="">
      <xdr:nvGraphicFramePr>
        <xdr:cNvPr id="81" name="Diagramm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24</xdr:col>
      <xdr:colOff>714375</xdr:colOff>
      <xdr:row>1420</xdr:row>
      <xdr:rowOff>71437</xdr:rowOff>
    </xdr:from>
    <xdr:to>
      <xdr:col>30</xdr:col>
      <xdr:colOff>714375</xdr:colOff>
      <xdr:row>1434</xdr:row>
      <xdr:rowOff>130319</xdr:rowOff>
    </xdr:to>
    <xdr:graphicFrame macro="">
      <xdr:nvGraphicFramePr>
        <xdr:cNvPr id="82" name="Diagramm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12</xdr:col>
      <xdr:colOff>95250</xdr:colOff>
      <xdr:row>1419</xdr:row>
      <xdr:rowOff>166687</xdr:rowOff>
    </xdr:from>
    <xdr:to>
      <xdr:col>17</xdr:col>
      <xdr:colOff>571500</xdr:colOff>
      <xdr:row>1434</xdr:row>
      <xdr:rowOff>35069</xdr:rowOff>
    </xdr:to>
    <xdr:graphicFrame macro="">
      <xdr:nvGraphicFramePr>
        <xdr:cNvPr id="83" name="Diagramm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24</xdr:col>
      <xdr:colOff>714375</xdr:colOff>
      <xdr:row>1404</xdr:row>
      <xdr:rowOff>119063</xdr:rowOff>
    </xdr:from>
    <xdr:to>
      <xdr:col>30</xdr:col>
      <xdr:colOff>714375</xdr:colOff>
      <xdr:row>1418</xdr:row>
      <xdr:rowOff>177945</xdr:rowOff>
    </xdr:to>
    <xdr:graphicFrame macro="">
      <xdr:nvGraphicFramePr>
        <xdr:cNvPr id="84" name="Diagramm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18</xdr:col>
      <xdr:colOff>452437</xdr:colOff>
      <xdr:row>1420</xdr:row>
      <xdr:rowOff>142875</xdr:rowOff>
    </xdr:from>
    <xdr:to>
      <xdr:col>24</xdr:col>
      <xdr:colOff>381000</xdr:colOff>
      <xdr:row>1435</xdr:row>
      <xdr:rowOff>11257</xdr:rowOff>
    </xdr:to>
    <xdr:graphicFrame macro="">
      <xdr:nvGraphicFramePr>
        <xdr:cNvPr id="85" name="Diagramm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31</xdr:col>
      <xdr:colOff>404812</xdr:colOff>
      <xdr:row>1420</xdr:row>
      <xdr:rowOff>166688</xdr:rowOff>
    </xdr:from>
    <xdr:to>
      <xdr:col>37</xdr:col>
      <xdr:colOff>404812</xdr:colOff>
      <xdr:row>1435</xdr:row>
      <xdr:rowOff>35070</xdr:rowOff>
    </xdr:to>
    <xdr:graphicFrame macro="">
      <xdr:nvGraphicFramePr>
        <xdr:cNvPr id="86" name="Diagramm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12</xdr:col>
      <xdr:colOff>155862</xdr:colOff>
      <xdr:row>1466</xdr:row>
      <xdr:rowOff>137246</xdr:rowOff>
    </xdr:from>
    <xdr:to>
      <xdr:col>17</xdr:col>
      <xdr:colOff>632112</xdr:colOff>
      <xdr:row>1481</xdr:row>
      <xdr:rowOff>176893</xdr:rowOff>
    </xdr:to>
    <xdr:graphicFrame macro="">
      <xdr:nvGraphicFramePr>
        <xdr:cNvPr id="87" name="Diagramm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18</xdr:col>
      <xdr:colOff>380999</xdr:colOff>
      <xdr:row>1467</xdr:row>
      <xdr:rowOff>71437</xdr:rowOff>
    </xdr:from>
    <xdr:to>
      <xdr:col>24</xdr:col>
      <xdr:colOff>309562</xdr:colOff>
      <xdr:row>1481</xdr:row>
      <xdr:rowOff>130319</xdr:rowOff>
    </xdr:to>
    <xdr:graphicFrame macro="">
      <xdr:nvGraphicFramePr>
        <xdr:cNvPr id="88" name="Diagramm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31</xdr:col>
      <xdr:colOff>340179</xdr:colOff>
      <xdr:row>1467</xdr:row>
      <xdr:rowOff>105456</xdr:rowOff>
    </xdr:from>
    <xdr:to>
      <xdr:col>37</xdr:col>
      <xdr:colOff>340179</xdr:colOff>
      <xdr:row>1481</xdr:row>
      <xdr:rowOff>164338</xdr:rowOff>
    </xdr:to>
    <xdr:graphicFrame macro="">
      <xdr:nvGraphicFramePr>
        <xdr:cNvPr id="89" name="Diagramm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38</xdr:col>
      <xdr:colOff>142875</xdr:colOff>
      <xdr:row>1467</xdr:row>
      <xdr:rowOff>108857</xdr:rowOff>
    </xdr:from>
    <xdr:to>
      <xdr:col>44</xdr:col>
      <xdr:colOff>142875</xdr:colOff>
      <xdr:row>1481</xdr:row>
      <xdr:rowOff>167739</xdr:rowOff>
    </xdr:to>
    <xdr:graphicFrame macro="">
      <xdr:nvGraphicFramePr>
        <xdr:cNvPr id="90" name="Diagramm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24</xdr:col>
      <xdr:colOff>714375</xdr:colOff>
      <xdr:row>1483</xdr:row>
      <xdr:rowOff>71437</xdr:rowOff>
    </xdr:from>
    <xdr:to>
      <xdr:col>30</xdr:col>
      <xdr:colOff>714375</xdr:colOff>
      <xdr:row>1497</xdr:row>
      <xdr:rowOff>130319</xdr:rowOff>
    </xdr:to>
    <xdr:graphicFrame macro="">
      <xdr:nvGraphicFramePr>
        <xdr:cNvPr id="91" name="Diagramm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12</xdr:col>
      <xdr:colOff>95250</xdr:colOff>
      <xdr:row>1482</xdr:row>
      <xdr:rowOff>166687</xdr:rowOff>
    </xdr:from>
    <xdr:to>
      <xdr:col>17</xdr:col>
      <xdr:colOff>571500</xdr:colOff>
      <xdr:row>1497</xdr:row>
      <xdr:rowOff>35069</xdr:rowOff>
    </xdr:to>
    <xdr:graphicFrame macro="">
      <xdr:nvGraphicFramePr>
        <xdr:cNvPr id="92" name="Diagramm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24</xdr:col>
      <xdr:colOff>714375</xdr:colOff>
      <xdr:row>1467</xdr:row>
      <xdr:rowOff>119063</xdr:rowOff>
    </xdr:from>
    <xdr:to>
      <xdr:col>30</xdr:col>
      <xdr:colOff>714375</xdr:colOff>
      <xdr:row>1481</xdr:row>
      <xdr:rowOff>177945</xdr:rowOff>
    </xdr:to>
    <xdr:graphicFrame macro="">
      <xdr:nvGraphicFramePr>
        <xdr:cNvPr id="93" name="Diagramm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18</xdr:col>
      <xdr:colOff>452437</xdr:colOff>
      <xdr:row>1483</xdr:row>
      <xdr:rowOff>142875</xdr:rowOff>
    </xdr:from>
    <xdr:to>
      <xdr:col>24</xdr:col>
      <xdr:colOff>381000</xdr:colOff>
      <xdr:row>1498</xdr:row>
      <xdr:rowOff>11257</xdr:rowOff>
    </xdr:to>
    <xdr:graphicFrame macro="">
      <xdr:nvGraphicFramePr>
        <xdr:cNvPr id="94" name="Diagramm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31</xdr:col>
      <xdr:colOff>404812</xdr:colOff>
      <xdr:row>1483</xdr:row>
      <xdr:rowOff>166688</xdr:rowOff>
    </xdr:from>
    <xdr:to>
      <xdr:col>37</xdr:col>
      <xdr:colOff>404812</xdr:colOff>
      <xdr:row>1498</xdr:row>
      <xdr:rowOff>35070</xdr:rowOff>
    </xdr:to>
    <xdr:graphicFrame macro="">
      <xdr:nvGraphicFramePr>
        <xdr:cNvPr id="95" name="Diagramm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168089</xdr:colOff>
      <xdr:row>12</xdr:row>
      <xdr:rowOff>122783</xdr:rowOff>
    </xdr:from>
    <xdr:to>
      <xdr:col>2</xdr:col>
      <xdr:colOff>515560</xdr:colOff>
      <xdr:row>27</xdr:row>
      <xdr:rowOff>142142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506505</xdr:colOff>
      <xdr:row>12</xdr:row>
      <xdr:rowOff>125507</xdr:rowOff>
    </xdr:from>
    <xdr:to>
      <xdr:col>6</xdr:col>
      <xdr:colOff>338505</xdr:colOff>
      <xdr:row>27</xdr:row>
      <xdr:rowOff>143185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614334</xdr:colOff>
      <xdr:row>14</xdr:row>
      <xdr:rowOff>8076</xdr:rowOff>
    </xdr:from>
    <xdr:to>
      <xdr:col>3</xdr:col>
      <xdr:colOff>395258</xdr:colOff>
      <xdr:row>14</xdr:row>
      <xdr:rowOff>214671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3909984" y="3141801"/>
          <a:ext cx="542924" cy="2065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900"/>
            <a:t>Prozent</a:t>
          </a:r>
          <a:endParaRPr lang="de-AT" sz="1100"/>
        </a:p>
      </xdr:txBody>
    </xdr:sp>
    <xdr:clientData/>
  </xdr:twoCellAnchor>
  <xdr:twoCellAnchor>
    <xdr:from>
      <xdr:col>1</xdr:col>
      <xdr:colOff>174252</xdr:colOff>
      <xdr:row>27</xdr:row>
      <xdr:rowOff>146237</xdr:rowOff>
    </xdr:from>
    <xdr:to>
      <xdr:col>6</xdr:col>
      <xdr:colOff>342900</xdr:colOff>
      <xdr:row>30</xdr:row>
      <xdr:rowOff>24653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123855</xdr:rowOff>
    </xdr:from>
    <xdr:to>
      <xdr:col>4</xdr:col>
      <xdr:colOff>135972</xdr:colOff>
      <xdr:row>28</xdr:row>
      <xdr:rowOff>8029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13</xdr:row>
      <xdr:rowOff>121583</xdr:rowOff>
    </xdr:from>
    <xdr:to>
      <xdr:col>7</xdr:col>
      <xdr:colOff>726522</xdr:colOff>
      <xdr:row>28</xdr:row>
      <xdr:rowOff>7438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759516</xdr:colOff>
      <xdr:row>27</xdr:row>
      <xdr:rowOff>21981</xdr:rowOff>
    </xdr:from>
    <xdr:to>
      <xdr:col>7</xdr:col>
      <xdr:colOff>725367</xdr:colOff>
      <xdr:row>30</xdr:row>
      <xdr:rowOff>36636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14</xdr:row>
      <xdr:rowOff>111578</xdr:rowOff>
    </xdr:from>
    <xdr:to>
      <xdr:col>3</xdr:col>
      <xdr:colOff>345522</xdr:colOff>
      <xdr:row>29</xdr:row>
      <xdr:rowOff>8078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323305</xdr:colOff>
      <xdr:row>14</xdr:row>
      <xdr:rowOff>110987</xdr:rowOff>
    </xdr:from>
    <xdr:to>
      <xdr:col>7</xdr:col>
      <xdr:colOff>183172</xdr:colOff>
      <xdr:row>29</xdr:row>
      <xdr:rowOff>6569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457201</xdr:colOff>
      <xdr:row>15</xdr:row>
      <xdr:rowOff>95250</xdr:rowOff>
    </xdr:from>
    <xdr:to>
      <xdr:col>4</xdr:col>
      <xdr:colOff>238125</xdr:colOff>
      <xdr:row>16</xdr:row>
      <xdr:rowOff>104776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4514851" y="3028950"/>
          <a:ext cx="542924" cy="2000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900"/>
            <a:t>Prozent</a:t>
          </a:r>
          <a:endParaRPr lang="de-AT" sz="1100"/>
        </a:p>
      </xdr:txBody>
    </xdr:sp>
    <xdr:clientData/>
  </xdr:twoCellAnchor>
  <xdr:twoCellAnchor>
    <xdr:from>
      <xdr:col>1</xdr:col>
      <xdr:colOff>765445</xdr:colOff>
      <xdr:row>28</xdr:row>
      <xdr:rowOff>6595</xdr:rowOff>
    </xdr:from>
    <xdr:to>
      <xdr:col>7</xdr:col>
      <xdr:colOff>180330</xdr:colOff>
      <xdr:row>31</xdr:row>
      <xdr:rowOff>38101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876300</xdr:colOff>
      <xdr:row>27</xdr:row>
      <xdr:rowOff>152399</xdr:rowOff>
    </xdr:from>
    <xdr:to>
      <xdr:col>7</xdr:col>
      <xdr:colOff>19050</xdr:colOff>
      <xdr:row>31</xdr:row>
      <xdr:rowOff>1274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14</xdr:row>
      <xdr:rowOff>111578</xdr:rowOff>
    </xdr:from>
    <xdr:to>
      <xdr:col>3</xdr:col>
      <xdr:colOff>345522</xdr:colOff>
      <xdr:row>29</xdr:row>
      <xdr:rowOff>8078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323305</xdr:colOff>
      <xdr:row>14</xdr:row>
      <xdr:rowOff>110987</xdr:rowOff>
    </xdr:from>
    <xdr:to>
      <xdr:col>7</xdr:col>
      <xdr:colOff>183172</xdr:colOff>
      <xdr:row>29</xdr:row>
      <xdr:rowOff>6569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457201</xdr:colOff>
      <xdr:row>15</xdr:row>
      <xdr:rowOff>95250</xdr:rowOff>
    </xdr:from>
    <xdr:to>
      <xdr:col>4</xdr:col>
      <xdr:colOff>238125</xdr:colOff>
      <xdr:row>16</xdr:row>
      <xdr:rowOff>104776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4514851" y="3028950"/>
          <a:ext cx="542924" cy="2000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900"/>
            <a:t>Prozent</a:t>
          </a:r>
          <a:endParaRPr lang="de-AT" sz="1100"/>
        </a:p>
      </xdr:txBody>
    </xdr:sp>
    <xdr:clientData/>
  </xdr:twoCellAnchor>
  <xdr:twoCellAnchor>
    <xdr:from>
      <xdr:col>1</xdr:col>
      <xdr:colOff>765445</xdr:colOff>
      <xdr:row>28</xdr:row>
      <xdr:rowOff>6595</xdr:rowOff>
    </xdr:from>
    <xdr:to>
      <xdr:col>7</xdr:col>
      <xdr:colOff>180330</xdr:colOff>
      <xdr:row>31</xdr:row>
      <xdr:rowOff>38101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168089</xdr:colOff>
      <xdr:row>14</xdr:row>
      <xdr:rowOff>122783</xdr:rowOff>
    </xdr:from>
    <xdr:to>
      <xdr:col>2</xdr:col>
      <xdr:colOff>515560</xdr:colOff>
      <xdr:row>28</xdr:row>
      <xdr:rowOff>142142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506505</xdr:colOff>
      <xdr:row>14</xdr:row>
      <xdr:rowOff>125507</xdr:rowOff>
    </xdr:from>
    <xdr:to>
      <xdr:col>6</xdr:col>
      <xdr:colOff>338505</xdr:colOff>
      <xdr:row>28</xdr:row>
      <xdr:rowOff>143185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614334</xdr:colOff>
      <xdr:row>16</xdr:row>
      <xdr:rowOff>8076</xdr:rowOff>
    </xdr:from>
    <xdr:to>
      <xdr:col>3</xdr:col>
      <xdr:colOff>395258</xdr:colOff>
      <xdr:row>16</xdr:row>
      <xdr:rowOff>214671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3911955" y="3134904"/>
          <a:ext cx="542924" cy="2065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900"/>
            <a:t>Prozent</a:t>
          </a:r>
          <a:endParaRPr lang="de-AT" sz="1100"/>
        </a:p>
      </xdr:txBody>
    </xdr:sp>
    <xdr:clientData/>
  </xdr:twoCellAnchor>
  <xdr:twoCellAnchor>
    <xdr:from>
      <xdr:col>1</xdr:col>
      <xdr:colOff>174252</xdr:colOff>
      <xdr:row>28</xdr:row>
      <xdr:rowOff>146237</xdr:rowOff>
    </xdr:from>
    <xdr:to>
      <xdr:col>6</xdr:col>
      <xdr:colOff>342900</xdr:colOff>
      <xdr:row>31</xdr:row>
      <xdr:rowOff>24653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14</xdr:row>
      <xdr:rowOff>111578</xdr:rowOff>
    </xdr:from>
    <xdr:to>
      <xdr:col>3</xdr:col>
      <xdr:colOff>345522</xdr:colOff>
      <xdr:row>29</xdr:row>
      <xdr:rowOff>8078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323305</xdr:colOff>
      <xdr:row>14</xdr:row>
      <xdr:rowOff>110987</xdr:rowOff>
    </xdr:from>
    <xdr:to>
      <xdr:col>7</xdr:col>
      <xdr:colOff>183172</xdr:colOff>
      <xdr:row>29</xdr:row>
      <xdr:rowOff>6569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457201</xdr:colOff>
      <xdr:row>15</xdr:row>
      <xdr:rowOff>95250</xdr:rowOff>
    </xdr:from>
    <xdr:to>
      <xdr:col>4</xdr:col>
      <xdr:colOff>238125</xdr:colOff>
      <xdr:row>16</xdr:row>
      <xdr:rowOff>104776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4514851" y="3028950"/>
          <a:ext cx="542924" cy="2000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900"/>
            <a:t>Prozent</a:t>
          </a:r>
          <a:endParaRPr lang="de-AT" sz="1100"/>
        </a:p>
      </xdr:txBody>
    </xdr:sp>
    <xdr:clientData/>
  </xdr:twoCellAnchor>
  <xdr:twoCellAnchor>
    <xdr:from>
      <xdr:col>1</xdr:col>
      <xdr:colOff>765445</xdr:colOff>
      <xdr:row>28</xdr:row>
      <xdr:rowOff>6595</xdr:rowOff>
    </xdr:from>
    <xdr:to>
      <xdr:col>7</xdr:col>
      <xdr:colOff>180330</xdr:colOff>
      <xdr:row>31</xdr:row>
      <xdr:rowOff>38101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itarbeiterInnen\WGO\IGW-BL-Vergleich\Tools\IGW_CONTROLLER_V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itarbeiterInnen\WGO\IGW-BL-Vergleich\Tools\EB_Auswertung_V0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s"/>
      <sheetName val="EEV_nach_Sektoren_2018"/>
      <sheetName val="Plotter"/>
      <sheetName val="Plots_Übersicht"/>
      <sheetName val="PDF_EXPORT"/>
      <sheetName val="EB"/>
      <sheetName val="HOUSEHOLDS"/>
      <sheetName val="ErnRL"/>
      <sheetName val="NEA"/>
      <sheetName val="THG"/>
      <sheetName val="AREA"/>
      <sheetName val="POP"/>
      <sheetName val="BRP"/>
    </sheetNames>
    <sheetDataSet>
      <sheetData sheetId="0"/>
      <sheetData sheetId="1">
        <row r="2">
          <cell r="L2" t="str">
            <v>PJ</v>
          </cell>
        </row>
      </sheetData>
      <sheetData sheetId="2">
        <row r="7">
          <cell r="AI7">
            <v>2000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T7">
            <v>2000</v>
          </cell>
          <cell r="AU7">
            <v>1227.5256993531468</v>
          </cell>
          <cell r="AV7">
            <v>5531.3822561035913</v>
          </cell>
          <cell r="AW7">
            <v>13919.729729250712</v>
          </cell>
          <cell r="AX7">
            <v>7437.376923019795</v>
          </cell>
          <cell r="AY7">
            <v>4137.5377227979707</v>
          </cell>
          <cell r="AZ7">
            <v>3899.3438930435791</v>
          </cell>
          <cell r="BA7">
            <v>10188.464418049669</v>
          </cell>
          <cell r="BB7">
            <v>3667.5092917783745</v>
          </cell>
          <cell r="BC7">
            <v>7626.8770943594391</v>
          </cell>
          <cell r="BE7">
            <v>2000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</row>
        <row r="8">
          <cell r="AI8">
            <v>2001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T8">
            <v>2001</v>
          </cell>
          <cell r="AU8">
            <v>1200.5570076468146</v>
          </cell>
          <cell r="AV8">
            <v>5418.6006533645532</v>
          </cell>
          <cell r="AW8">
            <v>13919.577849337436</v>
          </cell>
          <cell r="AX8">
            <v>6889.8695336765395</v>
          </cell>
          <cell r="AY8">
            <v>4110.2229627654797</v>
          </cell>
          <cell r="AZ8">
            <v>3805.6787651601803</v>
          </cell>
          <cell r="BA8">
            <v>9851.493496020521</v>
          </cell>
          <cell r="BB8">
            <v>3873.2019490213929</v>
          </cell>
          <cell r="BC8">
            <v>7626.8770943594391</v>
          </cell>
          <cell r="BE8">
            <v>2001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</row>
        <row r="9">
          <cell r="AI9">
            <v>2002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T9">
            <v>2002</v>
          </cell>
          <cell r="AU9">
            <v>1212.4331782224729</v>
          </cell>
          <cell r="AV9">
            <v>5468.3838797031794</v>
          </cell>
          <cell r="AW9">
            <v>14519.701231639387</v>
          </cell>
          <cell r="AX9">
            <v>7363.3794992264257</v>
          </cell>
          <cell r="AY9">
            <v>3522.2535643186598</v>
          </cell>
          <cell r="AZ9">
            <v>3847.0656056459402</v>
          </cell>
          <cell r="BA9">
            <v>9500.5174341974853</v>
          </cell>
          <cell r="BB9">
            <v>3559.0187851054839</v>
          </cell>
          <cell r="BC9">
            <v>8126.917094359439</v>
          </cell>
          <cell r="BE9">
            <v>2002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</row>
        <row r="10">
          <cell r="AI10">
            <v>2003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T10">
            <v>2003</v>
          </cell>
          <cell r="AU10">
            <v>1176.3445973275066</v>
          </cell>
          <cell r="AV10">
            <v>5317.1056558440296</v>
          </cell>
          <cell r="AW10">
            <v>14519.472164509993</v>
          </cell>
          <cell r="AX10">
            <v>7140.0991508303223</v>
          </cell>
          <cell r="AY10">
            <v>3485.5498485482385</v>
          </cell>
          <cell r="AZ10">
            <v>3721.3018056615683</v>
          </cell>
          <cell r="BA10">
            <v>9047.5510544077351</v>
          </cell>
          <cell r="BB10">
            <v>3298.1465918322242</v>
          </cell>
          <cell r="BC10">
            <v>8126.917094359439</v>
          </cell>
          <cell r="BE10">
            <v>2003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</row>
        <row r="11">
          <cell r="AI11">
            <v>2004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T11">
            <v>2004</v>
          </cell>
          <cell r="AU11">
            <v>1180.8117171812207</v>
          </cell>
          <cell r="AV11">
            <v>5335.831190084421</v>
          </cell>
          <cell r="AW11">
            <v>14519.500518917292</v>
          </cell>
          <cell r="AX11">
            <v>7167.737258301695</v>
          </cell>
          <cell r="AY11">
            <v>3490.093111080515</v>
          </cell>
          <cell r="AZ11">
            <v>3736.8691112706138</v>
          </cell>
          <cell r="BA11">
            <v>9103.6201781594536</v>
          </cell>
          <cell r="BB11">
            <v>3330.4378963100739</v>
          </cell>
          <cell r="BC11">
            <v>5836.7688971594389</v>
          </cell>
          <cell r="BE11">
            <v>2004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</row>
        <row r="12">
          <cell r="AI12">
            <v>2005</v>
          </cell>
          <cell r="AJ12">
            <v>0.23063554641421782</v>
          </cell>
          <cell r="AK12">
            <v>0.10358948967508042</v>
          </cell>
          <cell r="AL12">
            <v>6.1067021843347703E-2</v>
          </cell>
          <cell r="AM12">
            <v>5.1726684706670994E-2</v>
          </cell>
          <cell r="AN12">
            <v>0.10273246675340182</v>
          </cell>
          <cell r="AO12">
            <v>7.3581059298643364E-2</v>
          </cell>
          <cell r="AP12">
            <v>0.21993996267036192</v>
          </cell>
          <cell r="AQ12">
            <v>0.27333720093621816</v>
          </cell>
          <cell r="AR12">
            <v>2.1627939122774553E-2</v>
          </cell>
          <cell r="AT12">
            <v>2005</v>
          </cell>
          <cell r="AU12">
            <v>594.80075083912129</v>
          </cell>
          <cell r="AV12">
            <v>1656.2165321848524</v>
          </cell>
          <cell r="AW12">
            <v>5914.7850618450648</v>
          </cell>
          <cell r="AX12">
            <v>2374.6378255446411</v>
          </cell>
          <cell r="AY12">
            <v>1351.8441048591287</v>
          </cell>
          <cell r="AZ12">
            <v>2384.0032861010936</v>
          </cell>
          <cell r="BA12">
            <v>10617.294315599998</v>
          </cell>
          <cell r="BB12">
            <v>752.49375768338984</v>
          </cell>
          <cell r="BC12">
            <v>418.88478953950124</v>
          </cell>
          <cell r="BE12">
            <v>2005</v>
          </cell>
          <cell r="BF12">
            <v>3.8775261478544933E-4</v>
          </cell>
          <cell r="BG12">
            <v>6.2545861402812434E-5</v>
          </cell>
          <cell r="BH12">
            <v>1.0324470154845895E-5</v>
          </cell>
          <cell r="BI12">
            <v>2.1782978503177464E-5</v>
          </cell>
          <cell r="BJ12">
            <v>7.599431501319987E-5</v>
          </cell>
          <cell r="BK12">
            <v>3.0864495752848205E-5</v>
          </cell>
          <cell r="BL12">
            <v>2.0715255330842997E-5</v>
          </cell>
          <cell r="BM12">
            <v>3.6324181848060489E-4</v>
          </cell>
          <cell r="BN12">
            <v>5.1632190193754974E-5</v>
          </cell>
        </row>
        <row r="13">
          <cell r="AI13">
            <v>2006</v>
          </cell>
          <cell r="AJ13">
            <v>0.25148562305044048</v>
          </cell>
          <cell r="AK13">
            <v>0.11221972388051019</v>
          </cell>
          <cell r="AL13">
            <v>9.268284866265171E-2</v>
          </cell>
          <cell r="AM13">
            <v>8.0295488677316867E-2</v>
          </cell>
          <cell r="AN13">
            <v>0.10825377799075708</v>
          </cell>
          <cell r="AO13">
            <v>8.185636881594191E-2</v>
          </cell>
          <cell r="AP13">
            <v>0.23433799027730548</v>
          </cell>
          <cell r="AQ13">
            <v>0.26966396542967908</v>
          </cell>
          <cell r="AR13">
            <v>2.097154491121183E-2</v>
          </cell>
          <cell r="AT13">
            <v>2006</v>
          </cell>
          <cell r="AU13">
            <v>489.08345391205842</v>
          </cell>
          <cell r="AV13">
            <v>1361.8478134811764</v>
          </cell>
          <cell r="AW13">
            <v>4896.7265064284838</v>
          </cell>
          <cell r="AX13">
            <v>1952.5800326733636</v>
          </cell>
          <cell r="AY13">
            <v>1111.5732167829522</v>
          </cell>
          <cell r="AZ13">
            <v>1960.280917028276</v>
          </cell>
          <cell r="BA13">
            <v>8721.9577007999997</v>
          </cell>
          <cell r="BB13">
            <v>618.74879198765382</v>
          </cell>
          <cell r="BC13">
            <v>311.22442921464517</v>
          </cell>
          <cell r="BE13">
            <v>2006</v>
          </cell>
          <cell r="BF13">
            <v>5.1419777348603551E-4</v>
          </cell>
          <cell r="BG13">
            <v>8.2402543639331023E-5</v>
          </cell>
          <cell r="BH13">
            <v>1.8927511785879098E-5</v>
          </cell>
          <cell r="BI13">
            <v>4.1122764411034549E-5</v>
          </cell>
          <cell r="BJ13">
            <v>9.738789704204875E-5</v>
          </cell>
          <cell r="BK13">
            <v>4.1757468587733631E-5</v>
          </cell>
          <cell r="BL13">
            <v>2.6867590776760064E-5</v>
          </cell>
          <cell r="BM13">
            <v>4.3582140106232287E-4</v>
          </cell>
          <cell r="BN13">
            <v>6.7383993487054263E-5</v>
          </cell>
        </row>
        <row r="14">
          <cell r="AI14">
            <v>2007</v>
          </cell>
          <cell r="AJ14">
            <v>0.25803986673826562</v>
          </cell>
          <cell r="AK14">
            <v>0.1412309245468206</v>
          </cell>
          <cell r="AL14">
            <v>0.12564740368782112</v>
          </cell>
          <cell r="AM14">
            <v>8.3066959119206932E-2</v>
          </cell>
          <cell r="AN14">
            <v>0.11251573893395951</v>
          </cell>
          <cell r="AO14">
            <v>9.2419739202386095E-2</v>
          </cell>
          <cell r="AP14">
            <v>0.22754653932735358</v>
          </cell>
          <cell r="AQ14">
            <v>0.27594956282446825</v>
          </cell>
          <cell r="AR14">
            <v>2.7085306306348637E-2</v>
          </cell>
          <cell r="AT14">
            <v>2007</v>
          </cell>
          <cell r="AU14">
            <v>1455.2648118719999</v>
          </cell>
          <cell r="AV14">
            <v>98.407646408155458</v>
          </cell>
          <cell r="AW14">
            <v>9880.9080631318084</v>
          </cell>
          <cell r="AX14">
            <v>2111.4454811661126</v>
          </cell>
          <cell r="AY14">
            <v>1202.0128272786988</v>
          </cell>
          <cell r="AZ14">
            <v>1436.2176882239996</v>
          </cell>
          <cell r="BA14">
            <v>9617.9478742799965</v>
          </cell>
          <cell r="BB14">
            <v>154.37334888000004</v>
          </cell>
          <cell r="BC14">
            <v>0</v>
          </cell>
          <cell r="BE14">
            <v>2007</v>
          </cell>
          <cell r="BF14">
            <v>1.7731471594254554E-4</v>
          </cell>
          <cell r="BG14">
            <v>1.4351621007279388E-3</v>
          </cell>
          <cell r="BH14">
            <v>1.2716179817181346E-5</v>
          </cell>
          <cell r="BI14">
            <v>3.9341275851143727E-5</v>
          </cell>
          <cell r="BJ14">
            <v>9.3606105010285052E-5</v>
          </cell>
          <cell r="BK14">
            <v>6.4349394914270031E-5</v>
          </cell>
          <cell r="BL14">
            <v>2.3658533223688094E-5</v>
          </cell>
          <cell r="BM14">
            <v>1.7875466511967282E-3</v>
          </cell>
          <cell r="BN14" t="e">
            <v>#DIV/0!</v>
          </cell>
        </row>
        <row r="15">
          <cell r="AI15">
            <v>2008</v>
          </cell>
          <cell r="AJ15">
            <v>0.26202129682363934</v>
          </cell>
          <cell r="AK15">
            <v>0.1662823039259804</v>
          </cell>
          <cell r="AL15">
            <v>0.14756970322864768</v>
          </cell>
          <cell r="AM15">
            <v>9.629438818649301E-2</v>
          </cell>
          <cell r="AN15">
            <v>0.12353491569775538</v>
          </cell>
          <cell r="AO15">
            <v>0.10102334490291368</v>
          </cell>
          <cell r="AP15">
            <v>0.22780284419682351</v>
          </cell>
          <cell r="AQ15">
            <v>0.25745094600356955</v>
          </cell>
          <cell r="AR15">
            <v>3.0701020522496073E-2</v>
          </cell>
          <cell r="AT15">
            <v>2008</v>
          </cell>
          <cell r="AU15">
            <v>847.55709914399984</v>
          </cell>
          <cell r="AV15">
            <v>545.26725464677565</v>
          </cell>
          <cell r="AW15">
            <v>7529.3057982792488</v>
          </cell>
          <cell r="AX15">
            <v>1994.0339235130791</v>
          </cell>
          <cell r="AY15">
            <v>1136.6072321629529</v>
          </cell>
          <cell r="AZ15">
            <v>1213.6035805200002</v>
          </cell>
          <cell r="BA15">
            <v>8808.1761977279984</v>
          </cell>
          <cell r="BB15">
            <v>204.32734488</v>
          </cell>
          <cell r="BC15">
            <v>0</v>
          </cell>
          <cell r="BE15">
            <v>2008</v>
          </cell>
          <cell r="BF15">
            <v>3.0914884329123169E-4</v>
          </cell>
          <cell r="BG15">
            <v>3.0495560206287859E-4</v>
          </cell>
          <cell r="BH15">
            <v>1.9599377045141843E-5</v>
          </cell>
          <cell r="BI15">
            <v>4.829124873504761E-5</v>
          </cell>
          <cell r="BJ15">
            <v>1.0868742710942424E-4</v>
          </cell>
          <cell r="BK15">
            <v>8.3242457854011594E-5</v>
          </cell>
          <cell r="BL15">
            <v>2.5862657499470038E-5</v>
          </cell>
          <cell r="BM15">
            <v>1.2599926170174074E-3</v>
          </cell>
          <cell r="BN15" t="e">
            <v>#DIV/0!</v>
          </cell>
        </row>
        <row r="16">
          <cell r="AI16">
            <v>2009</v>
          </cell>
          <cell r="AJ16">
            <v>0.26777452923300987</v>
          </cell>
          <cell r="AK16">
            <v>0.17274450576118139</v>
          </cell>
          <cell r="AL16">
            <v>0.16137490127091744</v>
          </cell>
          <cell r="AM16">
            <v>0.10594933607336511</v>
          </cell>
          <cell r="AN16">
            <v>0.12329138369956709</v>
          </cell>
          <cell r="AO16">
            <v>0.10653697527430599</v>
          </cell>
          <cell r="AP16">
            <v>0.22638274928726829</v>
          </cell>
          <cell r="AQ16">
            <v>0.26051648821249401</v>
          </cell>
          <cell r="AR16">
            <v>3.3997425368529496E-2</v>
          </cell>
          <cell r="AT16">
            <v>2009</v>
          </cell>
          <cell r="AU16">
            <v>1406.2584916800001</v>
          </cell>
          <cell r="AV16">
            <v>1520.1452934123063</v>
          </cell>
          <cell r="AW16">
            <v>8609.0115538581267</v>
          </cell>
          <cell r="AX16">
            <v>2506.845023634869</v>
          </cell>
          <cell r="AY16">
            <v>1428.5101054294837</v>
          </cell>
          <cell r="AZ16">
            <v>2534.1267139199995</v>
          </cell>
          <cell r="BA16">
            <v>9845.9306114399988</v>
          </cell>
          <cell r="BB16">
            <v>233.65169064</v>
          </cell>
          <cell r="BC16">
            <v>0</v>
          </cell>
          <cell r="BE16">
            <v>2009</v>
          </cell>
          <cell r="BF16">
            <v>1.9041629317602233E-4</v>
          </cell>
          <cell r="BG16">
            <v>1.1363683886651235E-4</v>
          </cell>
          <cell r="BH16">
            <v>1.8744881483937294E-5</v>
          </cell>
          <cell r="BI16">
            <v>4.2264015156286349E-5</v>
          </cell>
          <cell r="BJ16">
            <v>8.6307673450093894E-5</v>
          </cell>
          <cell r="BK16">
            <v>4.2040902962388045E-5</v>
          </cell>
          <cell r="BL16">
            <v>2.2992519267222329E-5</v>
          </cell>
          <cell r="BM16">
            <v>1.114977972121272E-3</v>
          </cell>
          <cell r="BN16" t="e">
            <v>#DIV/0!</v>
          </cell>
        </row>
        <row r="17">
          <cell r="AI17">
            <v>2010</v>
          </cell>
          <cell r="AJ17">
            <v>0.26771975053216851</v>
          </cell>
          <cell r="AK17">
            <v>0.18525718746027994</v>
          </cell>
          <cell r="AL17">
            <v>0.16829966130554191</v>
          </cell>
          <cell r="AM17">
            <v>0.11428522550203325</v>
          </cell>
          <cell r="AN17">
            <v>0.13408450730599719</v>
          </cell>
          <cell r="AO17">
            <v>0.12228243367251986</v>
          </cell>
          <cell r="AP17">
            <v>0.23544116753949501</v>
          </cell>
          <cell r="AQ17">
            <v>0.25902974934345996</v>
          </cell>
          <cell r="AR17">
            <v>3.9283298770913695E-2</v>
          </cell>
          <cell r="AT17">
            <v>2010</v>
          </cell>
          <cell r="AU17">
            <v>1013.28005592</v>
          </cell>
          <cell r="AV17">
            <v>765.08173381726544</v>
          </cell>
          <cell r="AW17">
            <v>8534.8030850840623</v>
          </cell>
          <cell r="AX17">
            <v>2339.9322496275099</v>
          </cell>
          <cell r="AY17">
            <v>1351.1876032960031</v>
          </cell>
          <cell r="AZ17">
            <v>2012.0029473599998</v>
          </cell>
          <cell r="BA17">
            <v>9239.9251348800008</v>
          </cell>
          <cell r="BB17">
            <v>262.97003591999999</v>
          </cell>
          <cell r="BC17">
            <v>0</v>
          </cell>
          <cell r="BE17">
            <v>2010</v>
          </cell>
          <cell r="BF17">
            <v>2.6421101349823214E-4</v>
          </cell>
          <cell r="BG17">
            <v>2.4214038745372447E-4</v>
          </cell>
          <cell r="BH17">
            <v>1.9719220189118666E-5</v>
          </cell>
          <cell r="BI17">
            <v>4.8841254066320142E-5</v>
          </cell>
          <cell r="BJ17">
            <v>9.9234560011444585E-5</v>
          </cell>
          <cell r="BK17">
            <v>6.0776468460431304E-5</v>
          </cell>
          <cell r="BL17">
            <v>2.5480852290753187E-5</v>
          </cell>
          <cell r="BM17">
            <v>9.8501621463162174E-4</v>
          </cell>
          <cell r="BN17" t="e">
            <v>#DIV/0!</v>
          </cell>
        </row>
        <row r="18">
          <cell r="AI18">
            <v>2011</v>
          </cell>
          <cell r="AJ18">
            <v>0.27114182667525788</v>
          </cell>
          <cell r="AK18">
            <v>0.18717845665589772</v>
          </cell>
          <cell r="AL18">
            <v>0.17558453163895005</v>
          </cell>
          <cell r="AM18">
            <v>0.11866206021953023</v>
          </cell>
          <cell r="AN18">
            <v>0.13527334224243839</v>
          </cell>
          <cell r="AO18">
            <v>0.12634955730045469</v>
          </cell>
          <cell r="AP18">
            <v>0.23681109743337961</v>
          </cell>
          <cell r="AQ18">
            <v>0.24910203610303566</v>
          </cell>
          <cell r="AR18">
            <v>4.311971876321391E-2</v>
          </cell>
          <cell r="AT18">
            <v>2011</v>
          </cell>
          <cell r="AU18">
            <v>1629.3913408799999</v>
          </cell>
          <cell r="AV18">
            <v>357.93263232000004</v>
          </cell>
          <cell r="AW18">
            <v>10871.334136432564</v>
          </cell>
          <cell r="AX18">
            <v>2230.5056177245328</v>
          </cell>
          <cell r="AY18">
            <v>1254.6303502935491</v>
          </cell>
          <cell r="AZ18">
            <v>2386.3148899199996</v>
          </cell>
          <cell r="BA18">
            <v>8078.6592410399999</v>
          </cell>
          <cell r="BB18">
            <v>261.18189287999996</v>
          </cell>
          <cell r="BC18">
            <v>0</v>
          </cell>
          <cell r="BE18">
            <v>2011</v>
          </cell>
          <cell r="BF18">
            <v>1.6640681699512402E-4</v>
          </cell>
          <cell r="BG18">
            <v>5.2294325734613615E-4</v>
          </cell>
          <cell r="BH18">
            <v>1.6151148463970239E-5</v>
          </cell>
          <cell r="BI18">
            <v>5.3199624011969189E-5</v>
          </cell>
          <cell r="BJ18">
            <v>1.0781928096254657E-4</v>
          </cell>
          <cell r="BK18">
            <v>5.2947562718636228E-5</v>
          </cell>
          <cell r="BL18">
            <v>2.9313168233457254E-5</v>
          </cell>
          <cell r="BM18">
            <v>9.5374925633717495E-4</v>
          </cell>
          <cell r="BN18" t="e">
            <v>#DIV/0!</v>
          </cell>
        </row>
        <row r="19">
          <cell r="AI19">
            <v>2012</v>
          </cell>
          <cell r="AJ19">
            <v>0.27261671608532878</v>
          </cell>
          <cell r="AK19">
            <v>0.18377589295615093</v>
          </cell>
          <cell r="AL19">
            <v>0.18917462783053263</v>
          </cell>
          <cell r="AM19">
            <v>0.11266949314351836</v>
          </cell>
          <cell r="AN19">
            <v>0.15098914026574808</v>
          </cell>
          <cell r="AO19">
            <v>0.1248773176219298</v>
          </cell>
          <cell r="AP19">
            <v>0.2238601504760043</v>
          </cell>
          <cell r="AQ19">
            <v>0.25500088975436275</v>
          </cell>
          <cell r="AR19">
            <v>4.1663515414645913E-2</v>
          </cell>
          <cell r="AT19">
            <v>2012</v>
          </cell>
          <cell r="AU19">
            <v>2428.05722904</v>
          </cell>
          <cell r="AV19">
            <v>449.34718148664132</v>
          </cell>
          <cell r="AW19">
            <v>11694.992672914132</v>
          </cell>
          <cell r="AX19">
            <v>2745.7619206041354</v>
          </cell>
          <cell r="AY19">
            <v>1556.7149520341482</v>
          </cell>
          <cell r="AZ19">
            <v>4609.58173704</v>
          </cell>
          <cell r="BA19">
            <v>8928.0341855999995</v>
          </cell>
          <cell r="BB19">
            <v>314.17813224000002</v>
          </cell>
          <cell r="BC19">
            <v>0</v>
          </cell>
          <cell r="BE19">
            <v>2012</v>
          </cell>
          <cell r="BF19">
            <v>1.1227771439024746E-4</v>
          </cell>
          <cell r="BG19">
            <v>4.0898418979315313E-4</v>
          </cell>
          <cell r="BH19">
            <v>1.617569442934884E-5</v>
          </cell>
          <cell r="BI19">
            <v>4.103396303155384E-5</v>
          </cell>
          <cell r="BJ19">
            <v>9.6992156507812605E-5</v>
          </cell>
          <cell r="BK19">
            <v>2.7090813168250403E-5</v>
          </cell>
          <cell r="BL19">
            <v>2.5073845577010411E-5</v>
          </cell>
          <cell r="BM19">
            <v>8.1164429852669721E-4</v>
          </cell>
          <cell r="BN19" t="e">
            <v>#DIV/0!</v>
          </cell>
        </row>
        <row r="20">
          <cell r="AI20">
            <v>2013</v>
          </cell>
          <cell r="AJ20">
            <v>0.27520962838669183</v>
          </cell>
          <cell r="AK20">
            <v>0.1774342524319093</v>
          </cell>
          <cell r="AL20">
            <v>0.1868561295665648</v>
          </cell>
          <cell r="AM20">
            <v>0.11122054571708506</v>
          </cell>
          <cell r="AN20">
            <v>0.15552796661095011</v>
          </cell>
          <cell r="AO20">
            <v>0.12063539959173325</v>
          </cell>
          <cell r="AP20">
            <v>0.22591667247208022</v>
          </cell>
          <cell r="AQ20">
            <v>0.25259154347224699</v>
          </cell>
          <cell r="AR20">
            <v>3.3889992526225911E-2</v>
          </cell>
          <cell r="AT20">
            <v>2013</v>
          </cell>
          <cell r="AU20">
            <v>1377.5941987199999</v>
          </cell>
          <cell r="AV20">
            <v>1405.7722643065113</v>
          </cell>
          <cell r="AW20">
            <v>11479.679001721717</v>
          </cell>
          <cell r="AX20">
            <v>2388.8268360478955</v>
          </cell>
          <cell r="AY20">
            <v>1353.0904231313293</v>
          </cell>
          <cell r="AZ20">
            <v>2179.1463177599999</v>
          </cell>
          <cell r="BA20">
            <v>8492.8303720799995</v>
          </cell>
          <cell r="BB20">
            <v>305.08340471999998</v>
          </cell>
          <cell r="BC20">
            <v>0</v>
          </cell>
          <cell r="BE20">
            <v>2013</v>
          </cell>
          <cell r="BF20">
            <v>1.9977554249459278E-4</v>
          </cell>
          <cell r="BG20">
            <v>1.2621834769192881E-4</v>
          </cell>
          <cell r="BH20">
            <v>1.6277121471649183E-5</v>
          </cell>
          <cell r="BI20">
            <v>4.655864713119587E-5</v>
          </cell>
          <cell r="BJ20">
            <v>1.1494277392860887E-4</v>
          </cell>
          <cell r="BK20">
            <v>5.5359017707327456E-5</v>
          </cell>
          <cell r="BL20">
            <v>2.6600869506916859E-5</v>
          </cell>
          <cell r="BM20">
            <v>8.2794258738547557E-4</v>
          </cell>
          <cell r="BN20" t="e">
            <v>#DIV/0!</v>
          </cell>
        </row>
        <row r="21">
          <cell r="AI21">
            <v>2014</v>
          </cell>
          <cell r="AJ21">
            <v>0.27544955145242261</v>
          </cell>
          <cell r="AK21">
            <v>0.18191725708149675</v>
          </cell>
          <cell r="AL21">
            <v>0.17143621036498122</v>
          </cell>
          <cell r="AM21">
            <v>0.12975193641963714</v>
          </cell>
          <cell r="AN21">
            <v>0.17475903667077333</v>
          </cell>
          <cell r="AO21">
            <v>0.12911092111076439</v>
          </cell>
          <cell r="AP21">
            <v>0.22618773807007744</v>
          </cell>
          <cell r="AQ21">
            <v>0.2536475244552025</v>
          </cell>
          <cell r="AR21">
            <v>3.4218150537442316E-2</v>
          </cell>
          <cell r="AT21">
            <v>2014</v>
          </cell>
          <cell r="AU21">
            <v>2566.8543319200003</v>
          </cell>
          <cell r="AV21">
            <v>2519.2676779690878</v>
          </cell>
          <cell r="AW21">
            <v>11364.819471526733</v>
          </cell>
          <cell r="AX21">
            <v>2291.1335802706153</v>
          </cell>
          <cell r="AY21">
            <v>1328.5505303115153</v>
          </cell>
          <cell r="AZ21">
            <v>3121.4856988799997</v>
          </cell>
          <cell r="BA21">
            <v>7076.567080079998</v>
          </cell>
          <cell r="BB21">
            <v>290.12720831999997</v>
          </cell>
          <cell r="BC21">
            <v>0</v>
          </cell>
          <cell r="BE21">
            <v>2014</v>
          </cell>
          <cell r="BF21">
            <v>1.0731016093398143E-4</v>
          </cell>
          <cell r="BG21">
            <v>7.2210372352393169E-5</v>
          </cell>
          <cell r="BH21">
            <v>1.5084815979215088E-5</v>
          </cell>
          <cell r="BI21">
            <v>5.6632200556508625E-5</v>
          </cell>
          <cell r="BJ21">
            <v>1.3154112898498203E-4</v>
          </cell>
          <cell r="BK21">
            <v>4.1362009493456864E-5</v>
          </cell>
          <cell r="BL21">
            <v>3.1962918673770346E-5</v>
          </cell>
          <cell r="BM21">
            <v>8.7426314106823903E-4</v>
          </cell>
          <cell r="BN21" t="e">
            <v>#DIV/0!</v>
          </cell>
        </row>
        <row r="22">
          <cell r="X22">
            <v>2000</v>
          </cell>
          <cell r="AC22">
            <v>2018</v>
          </cell>
          <cell r="AI22">
            <v>2015</v>
          </cell>
          <cell r="AJ22">
            <v>0.27536285016254486</v>
          </cell>
          <cell r="AK22">
            <v>0.18553469714387041</v>
          </cell>
          <cell r="AL22">
            <v>0.1853063469196074</v>
          </cell>
          <cell r="AM22">
            <v>0.12366012538676298</v>
          </cell>
          <cell r="AN22">
            <v>0.16941207920003104</v>
          </cell>
          <cell r="AO22">
            <v>0.13040079454231229</v>
          </cell>
          <cell r="AP22">
            <v>0.22490383355699695</v>
          </cell>
          <cell r="AQ22">
            <v>0.25196720913994464</v>
          </cell>
          <cell r="AR22">
            <v>3.8779912493663436E-2</v>
          </cell>
          <cell r="AT22">
            <v>2015</v>
          </cell>
          <cell r="AU22">
            <v>2644.56954864</v>
          </cell>
          <cell r="AV22">
            <v>485.07772869380591</v>
          </cell>
          <cell r="AW22">
            <v>12262.954965756233</v>
          </cell>
          <cell r="AX22">
            <v>2648.1862669137945</v>
          </cell>
          <cell r="AY22">
            <v>1490.6818717889848</v>
          </cell>
          <cell r="AZ22">
            <v>4736.2878727199995</v>
          </cell>
          <cell r="BA22">
            <v>8339.4661039199982</v>
          </cell>
          <cell r="BB22">
            <v>307.28158055999995</v>
          </cell>
          <cell r="BC22">
            <v>0</v>
          </cell>
          <cell r="BE22">
            <v>2015</v>
          </cell>
          <cell r="BF22">
            <v>1.0412388296014122E-4</v>
          </cell>
          <cell r="BG22">
            <v>3.8248446830051208E-4</v>
          </cell>
          <cell r="BH22">
            <v>1.5111068044942454E-5</v>
          </cell>
          <cell r="BI22">
            <v>4.6696158397829366E-5</v>
          </cell>
          <cell r="BJ22">
            <v>1.1364737333037908E-4</v>
          </cell>
          <cell r="BK22">
            <v>2.7532278030098815E-5</v>
          </cell>
          <cell r="BL22">
            <v>2.69686129488889E-5</v>
          </cell>
          <cell r="BM22">
            <v>8.1998800149605904E-4</v>
          </cell>
          <cell r="BN22" t="e">
            <v>#DIV/0!</v>
          </cell>
        </row>
        <row r="23">
          <cell r="AI23">
            <v>2016</v>
          </cell>
          <cell r="AJ23">
            <v>0.27500680208328482</v>
          </cell>
          <cell r="AK23">
            <v>0.18565401767088868</v>
          </cell>
          <cell r="AL23">
            <v>0.18196594292942961</v>
          </cell>
          <cell r="AM23">
            <v>0.11826789805915146</v>
          </cell>
          <cell r="AN23">
            <v>0.16142606194425371</v>
          </cell>
          <cell r="AO23">
            <v>0.13176471743911949</v>
          </cell>
          <cell r="AP23">
            <v>0.22367452536042443</v>
          </cell>
          <cell r="AQ23">
            <v>0.25534141435835839</v>
          </cell>
          <cell r="AR23">
            <v>3.7171990906529249E-2</v>
          </cell>
          <cell r="AT23">
            <v>2016</v>
          </cell>
          <cell r="AU23">
            <v>3090.66936577056</v>
          </cell>
          <cell r="AV23">
            <v>659.32814793955322</v>
          </cell>
          <cell r="AW23">
            <v>11445.421925598946</v>
          </cell>
          <cell r="AX23">
            <v>2626.7740866726881</v>
          </cell>
          <cell r="AY23">
            <v>1433.8274743483082</v>
          </cell>
          <cell r="AZ23">
            <v>3704.2838520026394</v>
          </cell>
          <cell r="BA23">
            <v>8175.3486785762379</v>
          </cell>
          <cell r="BB23">
            <v>290.97987652800003</v>
          </cell>
          <cell r="BC23">
            <v>0</v>
          </cell>
          <cell r="BE23">
            <v>2016</v>
          </cell>
          <cell r="BF23">
            <v>8.8979690007934771E-5</v>
          </cell>
          <cell r="BG23">
            <v>2.8158060330211977E-4</v>
          </cell>
          <cell r="BH23">
            <v>1.5898578847708771E-5</v>
          </cell>
          <cell r="BI23">
            <v>4.5024008215704756E-5</v>
          </cell>
          <cell r="BJ23">
            <v>1.1258402062467369E-4</v>
          </cell>
          <cell r="BK23">
            <v>3.5570901881043432E-5</v>
          </cell>
          <cell r="BL23">
            <v>2.7359631271332886E-5</v>
          </cell>
          <cell r="BM23">
            <v>8.7752258817728839E-4</v>
          </cell>
          <cell r="BN23" t="e">
            <v>#DIV/0!</v>
          </cell>
        </row>
        <row r="24">
          <cell r="AI24">
            <v>2017</v>
          </cell>
          <cell r="AJ24">
            <v>0.27541477723663926</v>
          </cell>
          <cell r="AK24">
            <v>0.2156111134067627</v>
          </cell>
          <cell r="AL24">
            <v>0.18203138164142446</v>
          </cell>
          <cell r="AM24">
            <v>0.11160414354674271</v>
          </cell>
          <cell r="AN24">
            <v>0.16157410887254414</v>
          </cell>
          <cell r="AO24">
            <v>0.13177895519914118</v>
          </cell>
          <cell r="AP24">
            <v>0.22455585361409572</v>
          </cell>
          <cell r="AQ24">
            <v>0.25814611315660235</v>
          </cell>
          <cell r="AR24">
            <v>3.6604777136295577E-2</v>
          </cell>
          <cell r="AT24">
            <v>2017</v>
          </cell>
          <cell r="AU24">
            <v>5085.6185509387196</v>
          </cell>
          <cell r="AV24">
            <v>2912.171457363158</v>
          </cell>
          <cell r="AW24">
            <v>12026.605204596823</v>
          </cell>
          <cell r="AX24">
            <v>3238.3862101503714</v>
          </cell>
          <cell r="AY24">
            <v>1706.999860571025</v>
          </cell>
          <cell r="AZ24">
            <v>2990.2078989961196</v>
          </cell>
          <cell r="BA24">
            <v>8211.1741223824793</v>
          </cell>
          <cell r="BB24">
            <v>257.37128805600003</v>
          </cell>
          <cell r="BC24">
            <v>0</v>
          </cell>
          <cell r="BE24">
            <v>2017</v>
          </cell>
          <cell r="BF24">
            <v>5.4155610468622802E-5</v>
          </cell>
          <cell r="BG24">
            <v>7.403791863339976E-5</v>
          </cell>
          <cell r="BH24">
            <v>1.5135724383124193E-5</v>
          </cell>
          <cell r="BI24">
            <v>3.4462888705779313E-5</v>
          </cell>
          <cell r="BJ24">
            <v>9.4653850070318353E-5</v>
          </cell>
          <cell r="BK24">
            <v>4.4070164901705446E-5</v>
          </cell>
          <cell r="BL24">
            <v>2.7347593689675726E-5</v>
          </cell>
          <cell r="BM24">
            <v>1.003010534339144E-3</v>
          </cell>
          <cell r="BN24" t="e">
            <v>#DIV/0!</v>
          </cell>
        </row>
        <row r="25">
          <cell r="AI25">
            <v>2018</v>
          </cell>
          <cell r="AJ25">
            <v>0.27766115720354356</v>
          </cell>
          <cell r="AK25">
            <v>0.24136858210191081</v>
          </cell>
          <cell r="AL25">
            <v>0.19806722984504369</v>
          </cell>
          <cell r="AM25">
            <v>0.1136444262485292</v>
          </cell>
          <cell r="AN25">
            <v>0.16078797767364275</v>
          </cell>
          <cell r="AO25">
            <v>0.13656737801279839</v>
          </cell>
          <cell r="AP25">
            <v>0.20712164691448046</v>
          </cell>
          <cell r="AQ25">
            <v>0.26184797274155031</v>
          </cell>
          <cell r="AR25">
            <v>3.8727001425907674E-2</v>
          </cell>
          <cell r="AT25">
            <v>2018</v>
          </cell>
          <cell r="AU25">
            <v>3753.7097447577589</v>
          </cell>
          <cell r="AV25">
            <v>2028.7887618857364</v>
          </cell>
          <cell r="AW25">
            <v>11620.784507970086</v>
          </cell>
          <cell r="AX25">
            <v>2764.8875718117542</v>
          </cell>
          <cell r="AY25">
            <v>1390.5989067656665</v>
          </cell>
          <cell r="AZ25">
            <v>2048.2552058086803</v>
          </cell>
          <cell r="BA25">
            <v>6881.5878449889588</v>
          </cell>
          <cell r="BB25">
            <v>302.13906919200002</v>
          </cell>
          <cell r="BC25">
            <v>0</v>
          </cell>
          <cell r="BE25">
            <v>2018</v>
          </cell>
          <cell r="BF25">
            <v>7.3969799500696898E-5</v>
          </cell>
          <cell r="BG25">
            <v>1.1897176612786508E-4</v>
          </cell>
          <cell r="BH25">
            <v>1.7044221903366316E-5</v>
          </cell>
          <cell r="BI25">
            <v>4.1102729603598729E-5</v>
          </cell>
          <cell r="BJ25">
            <v>1.1562498495530426E-4</v>
          </cell>
          <cell r="BK25">
            <v>6.667498152842709E-5</v>
          </cell>
          <cell r="BL25">
            <v>3.0097944192531452E-5</v>
          </cell>
          <cell r="BM25">
            <v>8.6664718151744236E-4</v>
          </cell>
          <cell r="BN25" t="e">
            <v>#DIV/0!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F_EXPORT"/>
      <sheetName val="AUSWERTUNG"/>
      <sheetName val="OE"/>
      <sheetName val="Bgd"/>
      <sheetName val="Ktn"/>
      <sheetName val="Noe"/>
      <sheetName val="Ooe"/>
      <sheetName val="Sbg"/>
      <sheetName val="Stk"/>
      <sheetName val="Tir"/>
      <sheetName val="Vbg"/>
      <sheetName val="Wi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BY1500"/>
  <sheetViews>
    <sheetView topLeftCell="A1474" zoomScale="55" zoomScaleNormal="55" workbookViewId="0">
      <selection activeCell="N1517" sqref="N1517"/>
    </sheetView>
  </sheetViews>
  <sheetFormatPr defaultColWidth="11.5546875" defaultRowHeight="14.4" x14ac:dyDescent="0.3"/>
  <cols>
    <col min="12" max="12" width="16.88671875" customWidth="1"/>
    <col min="13" max="13" width="15.88671875" bestFit="1" customWidth="1"/>
    <col min="22" max="22" width="12.44140625" bestFit="1" customWidth="1"/>
  </cols>
  <sheetData>
    <row r="1" spans="2:21" s="2" customFormat="1" ht="15" thickBot="1" x14ac:dyDescent="0.35">
      <c r="B1" s="1"/>
      <c r="C1" s="1"/>
      <c r="D1" s="1"/>
      <c r="E1" s="1"/>
      <c r="F1" s="1"/>
      <c r="G1" s="1"/>
      <c r="H1" s="1"/>
    </row>
    <row r="2" spans="2:21" s="2" customFormat="1" ht="21" customHeight="1" x14ac:dyDescent="0.3">
      <c r="B2" s="309" t="s">
        <v>0</v>
      </c>
      <c r="C2" s="310"/>
      <c r="D2" s="310"/>
      <c r="E2" s="310"/>
      <c r="F2" s="310"/>
      <c r="G2" s="310"/>
      <c r="H2" s="311"/>
    </row>
    <row r="3" spans="2:21" s="2" customFormat="1" ht="15" thickBot="1" x14ac:dyDescent="0.35">
      <c r="B3" s="312"/>
      <c r="C3" s="313"/>
      <c r="D3" s="313"/>
      <c r="E3" s="313"/>
      <c r="F3" s="313"/>
      <c r="G3" s="313"/>
      <c r="H3" s="314"/>
    </row>
    <row r="4" spans="2:21" s="2" customFormat="1" x14ac:dyDescent="0.3"/>
    <row r="5" spans="2:21" ht="15" thickBot="1" x14ac:dyDescent="0.35"/>
    <row r="6" spans="2:21" ht="15" thickBot="1" x14ac:dyDescent="0.35">
      <c r="L6" s="3" t="s">
        <v>115</v>
      </c>
      <c r="M6" s="4"/>
      <c r="N6" s="4"/>
      <c r="O6" s="5" t="s">
        <v>1</v>
      </c>
      <c r="Q6" t="s">
        <v>175</v>
      </c>
      <c r="R6" t="s">
        <v>177</v>
      </c>
    </row>
    <row r="7" spans="2:21" s="6" customFormat="1" ht="18.600000000000001" thickBot="1" x14ac:dyDescent="0.35">
      <c r="L7" s="7" t="s">
        <v>2</v>
      </c>
      <c r="M7" s="8" t="s">
        <v>3</v>
      </c>
      <c r="N7" s="8" t="s">
        <v>4</v>
      </c>
      <c r="O7" s="8" t="s">
        <v>5</v>
      </c>
      <c r="P7" s="9" t="s">
        <v>6</v>
      </c>
      <c r="Q7" s="9" t="s">
        <v>7</v>
      </c>
      <c r="R7" s="9" t="s">
        <v>8</v>
      </c>
      <c r="S7" s="9" t="s">
        <v>9</v>
      </c>
      <c r="T7" s="9" t="s">
        <v>10</v>
      </c>
      <c r="U7" s="10" t="s">
        <v>11</v>
      </c>
    </row>
    <row r="8" spans="2:21" x14ac:dyDescent="0.3">
      <c r="L8" s="11">
        <v>2000</v>
      </c>
      <c r="M8" s="12">
        <v>28.078400784769329</v>
      </c>
      <c r="N8" s="13">
        <v>68.768682445248132</v>
      </c>
      <c r="O8" s="13">
        <v>203.12870306158524</v>
      </c>
      <c r="P8" s="13">
        <v>196.86758312451195</v>
      </c>
      <c r="Q8" s="13">
        <v>55.824504256234064</v>
      </c>
      <c r="R8" s="13">
        <v>159.32812436967131</v>
      </c>
      <c r="S8" s="13">
        <v>69.244608149643</v>
      </c>
      <c r="T8" s="13">
        <v>34.265940865217217</v>
      </c>
      <c r="U8" s="14">
        <v>120.57091714675367</v>
      </c>
    </row>
    <row r="9" spans="2:21" x14ac:dyDescent="0.3">
      <c r="L9" s="15">
        <v>2001</v>
      </c>
      <c r="M9" s="16">
        <v>30.31539888304156</v>
      </c>
      <c r="N9" s="17">
        <v>74.842329190952171</v>
      </c>
      <c r="O9" s="17">
        <v>220.39767079208116</v>
      </c>
      <c r="P9" s="17">
        <v>206.95389455205475</v>
      </c>
      <c r="Q9" s="17">
        <v>60.006229900808009</v>
      </c>
      <c r="R9" s="17">
        <v>165.6260057792484</v>
      </c>
      <c r="S9" s="17">
        <v>73.362229810428545</v>
      </c>
      <c r="T9" s="17">
        <v>36.080521789709529</v>
      </c>
      <c r="U9" s="18">
        <v>128.75222862297431</v>
      </c>
    </row>
    <row r="10" spans="2:21" x14ac:dyDescent="0.3">
      <c r="L10" s="15">
        <v>2002</v>
      </c>
      <c r="M10" s="16">
        <v>30.810940758721408</v>
      </c>
      <c r="N10" s="17">
        <v>74.753925876182294</v>
      </c>
      <c r="O10" s="17">
        <v>218.51375458403376</v>
      </c>
      <c r="P10" s="17">
        <v>206.78219870015491</v>
      </c>
      <c r="Q10" s="17">
        <v>62.473977777087235</v>
      </c>
      <c r="R10" s="17">
        <v>165.77738087003874</v>
      </c>
      <c r="S10" s="17">
        <v>75.450672100880496</v>
      </c>
      <c r="T10" s="17">
        <v>36.635966302769802</v>
      </c>
      <c r="U10" s="18">
        <v>132.7861398343629</v>
      </c>
    </row>
    <row r="11" spans="2:21" x14ac:dyDescent="0.3">
      <c r="L11" s="15">
        <v>2003</v>
      </c>
      <c r="M11" s="16">
        <v>31.947362845006019</v>
      </c>
      <c r="N11" s="17">
        <v>80.364730557188409</v>
      </c>
      <c r="O11" s="17">
        <v>224.77274774065117</v>
      </c>
      <c r="P11" s="17">
        <v>224.66959498225356</v>
      </c>
      <c r="Q11" s="17">
        <v>65.615086831302335</v>
      </c>
      <c r="R11" s="17">
        <v>171.59445002849125</v>
      </c>
      <c r="S11" s="17">
        <v>80.138163000097435</v>
      </c>
      <c r="T11" s="17">
        <v>38.259483931565192</v>
      </c>
      <c r="U11" s="18">
        <v>140.24147253262493</v>
      </c>
    </row>
    <row r="12" spans="2:21" x14ac:dyDescent="0.3">
      <c r="L12" s="15">
        <v>2004</v>
      </c>
      <c r="M12" s="16">
        <v>32.603425290889675</v>
      </c>
      <c r="N12" s="17">
        <v>80.17339953725218</v>
      </c>
      <c r="O12" s="17">
        <v>231.80971135731005</v>
      </c>
      <c r="P12" s="17">
        <v>221.7852645537572</v>
      </c>
      <c r="Q12" s="17">
        <v>67.132530799256955</v>
      </c>
      <c r="R12" s="17">
        <v>178.59553639628405</v>
      </c>
      <c r="S12" s="17">
        <v>81.602468430738853</v>
      </c>
      <c r="T12" s="17">
        <v>39.066105910585783</v>
      </c>
      <c r="U12" s="18">
        <v>141.12356368917969</v>
      </c>
    </row>
    <row r="13" spans="2:21" x14ac:dyDescent="0.3">
      <c r="L13" s="15">
        <v>2005</v>
      </c>
      <c r="M13" s="16">
        <v>33.028444491703411</v>
      </c>
      <c r="N13" s="17">
        <v>83.135594713651727</v>
      </c>
      <c r="O13" s="17">
        <v>238.78407292189945</v>
      </c>
      <c r="P13" s="17">
        <v>227.31041412797805</v>
      </c>
      <c r="Q13" s="17">
        <v>71.680454474110704</v>
      </c>
      <c r="R13" s="17">
        <v>182.22785104608172</v>
      </c>
      <c r="S13" s="17">
        <v>85.778060258951214</v>
      </c>
      <c r="T13" s="17">
        <v>40.315021689229987</v>
      </c>
      <c r="U13" s="18">
        <v>141.89211324314195</v>
      </c>
    </row>
    <row r="14" spans="2:21" x14ac:dyDescent="0.3">
      <c r="L14" s="15">
        <v>2006</v>
      </c>
      <c r="M14" s="16">
        <v>33.974289353723549</v>
      </c>
      <c r="N14" s="17">
        <v>86.071864436688983</v>
      </c>
      <c r="O14" s="17">
        <v>239.12393636597656</v>
      </c>
      <c r="P14" s="17">
        <v>227.5563393580085</v>
      </c>
      <c r="Q14" s="17">
        <v>71.24821513001109</v>
      </c>
      <c r="R14" s="17">
        <v>184.29594148886605</v>
      </c>
      <c r="S14" s="17">
        <v>85.387133955830976</v>
      </c>
      <c r="T14" s="17">
        <v>40.201213266999055</v>
      </c>
      <c r="U14" s="18">
        <v>139.58271867857582</v>
      </c>
    </row>
    <row r="15" spans="2:21" x14ac:dyDescent="0.3">
      <c r="L15" s="15">
        <v>2007</v>
      </c>
      <c r="M15" s="16">
        <v>33.477123281032092</v>
      </c>
      <c r="N15" s="17">
        <v>84.768916804021572</v>
      </c>
      <c r="O15" s="17">
        <v>235.76511072810473</v>
      </c>
      <c r="P15" s="17">
        <v>224.3469546549627</v>
      </c>
      <c r="Q15" s="17">
        <v>70.256324254828712</v>
      </c>
      <c r="R15" s="17">
        <v>183.33244661204918</v>
      </c>
      <c r="S15" s="17">
        <v>84.266649053383944</v>
      </c>
      <c r="T15" s="17">
        <v>39.635712871116134</v>
      </c>
      <c r="U15" s="18">
        <v>134.89521127587957</v>
      </c>
    </row>
    <row r="16" spans="2:21" x14ac:dyDescent="0.3">
      <c r="L16" s="15">
        <v>2008</v>
      </c>
      <c r="M16" s="16">
        <v>33.436920977770441</v>
      </c>
      <c r="N16" s="17">
        <v>86.561033830572811</v>
      </c>
      <c r="O16" s="17">
        <v>236.93654600733007</v>
      </c>
      <c r="P16" s="17">
        <v>227.15860960097535</v>
      </c>
      <c r="Q16" s="17">
        <v>70.849118224288944</v>
      </c>
      <c r="R16" s="17">
        <v>179.96775181960575</v>
      </c>
      <c r="S16" s="17">
        <v>83.774290999891761</v>
      </c>
      <c r="T16" s="17">
        <v>39.970782241271586</v>
      </c>
      <c r="U16" s="18">
        <v>134.53747800209533</v>
      </c>
    </row>
    <row r="17" spans="12:21" x14ac:dyDescent="0.3">
      <c r="L17" s="15">
        <v>2009</v>
      </c>
      <c r="M17" s="16">
        <v>33.125186529581292</v>
      </c>
      <c r="N17" s="17">
        <v>80.520519418769808</v>
      </c>
      <c r="O17" s="17">
        <v>234.61995102710677</v>
      </c>
      <c r="P17" s="17">
        <v>217.47994859182066</v>
      </c>
      <c r="Q17" s="17">
        <v>67.299492229268679</v>
      </c>
      <c r="R17" s="17">
        <v>173.2514339026697</v>
      </c>
      <c r="S17" s="17">
        <v>79.784201968629915</v>
      </c>
      <c r="T17" s="17">
        <v>39.08004603748747</v>
      </c>
      <c r="U17" s="18">
        <v>135.25131679047618</v>
      </c>
    </row>
    <row r="18" spans="12:21" x14ac:dyDescent="0.3">
      <c r="L18" s="15">
        <v>2010</v>
      </c>
      <c r="M18" s="16">
        <v>34.223054296306245</v>
      </c>
      <c r="N18" s="17">
        <v>83.849145907697604</v>
      </c>
      <c r="O18" s="17">
        <v>247.12515391844457</v>
      </c>
      <c r="P18" s="17">
        <v>230.78934548895677</v>
      </c>
      <c r="Q18" s="17">
        <v>70.039695595696472</v>
      </c>
      <c r="R18" s="17">
        <v>184.88516413364042</v>
      </c>
      <c r="S18" s="17">
        <v>83.376960677946698</v>
      </c>
      <c r="T18" s="17">
        <v>41.298472326692149</v>
      </c>
      <c r="U18" s="18">
        <v>140.40879960673857</v>
      </c>
    </row>
    <row r="19" spans="12:21" x14ac:dyDescent="0.3">
      <c r="L19" s="15">
        <v>2011</v>
      </c>
      <c r="M19" s="16">
        <v>34.55366627960079</v>
      </c>
      <c r="N19" s="17">
        <v>81.736733232433906</v>
      </c>
      <c r="O19" s="17">
        <v>240.81322776395621</v>
      </c>
      <c r="P19" s="17">
        <v>223.61072942147226</v>
      </c>
      <c r="Q19" s="17">
        <v>66.348236978090256</v>
      </c>
      <c r="R19" s="17">
        <v>182.53591798879489</v>
      </c>
      <c r="S19" s="17">
        <v>79.221111898146049</v>
      </c>
      <c r="T19" s="17">
        <v>38.423251921143901</v>
      </c>
      <c r="U19" s="18">
        <v>133.20041378631333</v>
      </c>
    </row>
    <row r="20" spans="12:21" x14ac:dyDescent="0.3">
      <c r="L20" s="15">
        <v>2012</v>
      </c>
      <c r="M20" s="16">
        <v>33.57271130184867</v>
      </c>
      <c r="N20" s="17">
        <v>80.733532458798621</v>
      </c>
      <c r="O20" s="17">
        <v>240.33843320360296</v>
      </c>
      <c r="P20" s="17">
        <v>229.18437629118921</v>
      </c>
      <c r="Q20" s="17">
        <v>64.685702632471532</v>
      </c>
      <c r="R20" s="17">
        <v>179.73121690485311</v>
      </c>
      <c r="S20" s="17">
        <v>82.335351273784369</v>
      </c>
      <c r="T20" s="17">
        <v>39.156667704521347</v>
      </c>
      <c r="U20" s="18">
        <v>132.77594515737792</v>
      </c>
    </row>
    <row r="21" spans="12:21" x14ac:dyDescent="0.3">
      <c r="L21" s="15">
        <v>2013</v>
      </c>
      <c r="M21" s="16">
        <v>33.595288909347772</v>
      </c>
      <c r="N21" s="17">
        <v>86.432319589650604</v>
      </c>
      <c r="O21" s="17">
        <v>246.51551205348159</v>
      </c>
      <c r="P21" s="17">
        <v>230.71539328143731</v>
      </c>
      <c r="Q21" s="17">
        <v>68.02866754357153</v>
      </c>
      <c r="R21" s="17">
        <v>183.73765753235838</v>
      </c>
      <c r="S21" s="17">
        <v>85.157557805591551</v>
      </c>
      <c r="T21" s="17">
        <v>40.488177839868513</v>
      </c>
      <c r="U21" s="18">
        <v>135.53736558599149</v>
      </c>
    </row>
    <row r="22" spans="12:21" x14ac:dyDescent="0.3">
      <c r="L22" s="15">
        <v>2014</v>
      </c>
      <c r="M22" s="16">
        <v>32.713903278696968</v>
      </c>
      <c r="N22" s="17">
        <v>80.806167320729756</v>
      </c>
      <c r="O22" s="17">
        <v>238.75371882038513</v>
      </c>
      <c r="P22" s="17">
        <v>224.08088815605342</v>
      </c>
      <c r="Q22" s="17">
        <v>64.947289473857111</v>
      </c>
      <c r="R22" s="17">
        <v>175.55372462580911</v>
      </c>
      <c r="S22" s="17">
        <v>82.138736544888232</v>
      </c>
      <c r="T22" s="17">
        <v>38.126533798216379</v>
      </c>
      <c r="U22" s="18">
        <v>127.36162044387567</v>
      </c>
    </row>
    <row r="23" spans="12:21" x14ac:dyDescent="0.3">
      <c r="L23" s="15">
        <v>2015</v>
      </c>
      <c r="M23" s="16">
        <v>34.352995795030914</v>
      </c>
      <c r="N23" s="17">
        <v>83.318693998738823</v>
      </c>
      <c r="O23" s="17">
        <v>246.97928624638828</v>
      </c>
      <c r="P23" s="17">
        <v>227.28961754282028</v>
      </c>
      <c r="Q23" s="17">
        <v>66.054273963217611</v>
      </c>
      <c r="R23" s="17">
        <v>179.75229355063925</v>
      </c>
      <c r="S23" s="17">
        <v>86.331158555867475</v>
      </c>
      <c r="T23" s="17">
        <v>40.144501219208095</v>
      </c>
      <c r="U23" s="18">
        <v>131.41820971563237</v>
      </c>
    </row>
    <row r="24" spans="12:21" x14ac:dyDescent="0.3">
      <c r="L24" s="15">
        <v>2016</v>
      </c>
      <c r="M24" s="16">
        <v>35.364548501635248</v>
      </c>
      <c r="N24" s="17">
        <v>84.77714868781166</v>
      </c>
      <c r="O24" s="17">
        <v>253.24850378068854</v>
      </c>
      <c r="P24" s="17">
        <v>236.9484872579454</v>
      </c>
      <c r="Q24" s="17">
        <v>66.877456079687875</v>
      </c>
      <c r="R24" s="17">
        <v>185.14101002144565</v>
      </c>
      <c r="S24" s="17">
        <v>85.952534134178492</v>
      </c>
      <c r="T24" s="17">
        <v>40.609383343805547</v>
      </c>
      <c r="U24" s="18">
        <v>134.80502342327981</v>
      </c>
    </row>
    <row r="25" spans="12:21" x14ac:dyDescent="0.3">
      <c r="L25" s="15">
        <v>2017</v>
      </c>
      <c r="M25" s="16">
        <v>36.022724808774555</v>
      </c>
      <c r="N25" s="17">
        <v>87.278500570342402</v>
      </c>
      <c r="O25" s="17">
        <v>255.45114629837761</v>
      </c>
      <c r="P25" s="17">
        <v>239.10963907907612</v>
      </c>
      <c r="Q25" s="17">
        <v>67.503171054471721</v>
      </c>
      <c r="R25" s="17">
        <v>188.41739154599006</v>
      </c>
      <c r="S25" s="17">
        <v>89.194574753368315</v>
      </c>
      <c r="T25" s="17">
        <v>41.574371650890825</v>
      </c>
      <c r="U25" s="18">
        <v>136.48135981178936</v>
      </c>
    </row>
    <row r="26" spans="12:21" ht="15" thickBot="1" x14ac:dyDescent="0.35">
      <c r="L26" s="19">
        <v>2018</v>
      </c>
      <c r="M26" s="20">
        <v>34.826861532975904</v>
      </c>
      <c r="N26" s="21">
        <v>86.636362041329591</v>
      </c>
      <c r="O26" s="21">
        <v>253.71139221318202</v>
      </c>
      <c r="P26" s="21">
        <v>235.51684933534074</v>
      </c>
      <c r="Q26" s="21">
        <v>65.483092593665305</v>
      </c>
      <c r="R26" s="21">
        <v>187.89318387593281</v>
      </c>
      <c r="S26" s="21">
        <v>87.194621916483399</v>
      </c>
      <c r="T26" s="21">
        <v>40.941017308818545</v>
      </c>
      <c r="U26" s="22">
        <v>133.74388928936665</v>
      </c>
    </row>
    <row r="27" spans="12:21" ht="15" thickBot="1" x14ac:dyDescent="0.35"/>
    <row r="28" spans="12:21" ht="15" thickBot="1" x14ac:dyDescent="0.35">
      <c r="L28" s="3" t="s">
        <v>12</v>
      </c>
      <c r="M28" s="4"/>
      <c r="N28" s="4"/>
      <c r="O28" s="5" t="s">
        <v>13</v>
      </c>
      <c r="Q28" t="s">
        <v>175</v>
      </c>
      <c r="R28" t="s">
        <v>177</v>
      </c>
    </row>
    <row r="29" spans="12:21" ht="18.600000000000001" thickBot="1" x14ac:dyDescent="0.35">
      <c r="L29" s="7" t="s">
        <v>2</v>
      </c>
      <c r="M29" s="8" t="s">
        <v>3</v>
      </c>
      <c r="N29" s="8" t="s">
        <v>4</v>
      </c>
      <c r="O29" s="8" t="s">
        <v>5</v>
      </c>
      <c r="P29" s="9" t="s">
        <v>6</v>
      </c>
      <c r="Q29" s="9" t="s">
        <v>7</v>
      </c>
      <c r="R29" s="9" t="s">
        <v>8</v>
      </c>
      <c r="S29" s="9" t="s">
        <v>9</v>
      </c>
      <c r="T29" s="9" t="s">
        <v>10</v>
      </c>
      <c r="U29" s="10" t="s">
        <v>11</v>
      </c>
    </row>
    <row r="30" spans="12:21" ht="15" thickBot="1" x14ac:dyDescent="0.35">
      <c r="L30" s="11">
        <v>2000</v>
      </c>
      <c r="M30" s="23">
        <f>M8/M$49</f>
        <v>1</v>
      </c>
      <c r="N30" s="23">
        <f t="shared" ref="N30:U30" si="0">N8/N$49</f>
        <v>1</v>
      </c>
      <c r="O30" s="23">
        <f t="shared" si="0"/>
        <v>1</v>
      </c>
      <c r="P30" s="23">
        <f t="shared" si="0"/>
        <v>1</v>
      </c>
      <c r="Q30" s="23">
        <f t="shared" si="0"/>
        <v>1</v>
      </c>
      <c r="R30" s="23">
        <f t="shared" si="0"/>
        <v>1</v>
      </c>
      <c r="S30" s="23">
        <f t="shared" si="0"/>
        <v>1</v>
      </c>
      <c r="T30" s="23">
        <f t="shared" si="0"/>
        <v>1</v>
      </c>
      <c r="U30" s="23">
        <f t="shared" si="0"/>
        <v>1</v>
      </c>
    </row>
    <row r="31" spans="12:21" ht="15" thickBot="1" x14ac:dyDescent="0.35">
      <c r="L31" s="15">
        <v>2001</v>
      </c>
      <c r="M31" s="23">
        <f t="shared" ref="M31:U46" si="1">M9/M$49</f>
        <v>1.0796697117980327</v>
      </c>
      <c r="N31" s="23">
        <f t="shared" si="1"/>
        <v>1.0883199521895701</v>
      </c>
      <c r="O31" s="23">
        <f t="shared" si="1"/>
        <v>1.0850149066587613</v>
      </c>
      <c r="P31" s="23">
        <f t="shared" si="1"/>
        <v>1.051233988183639</v>
      </c>
      <c r="Q31" s="23">
        <f t="shared" si="1"/>
        <v>1.074908424181966</v>
      </c>
      <c r="R31" s="23">
        <f t="shared" si="1"/>
        <v>1.039527744611898</v>
      </c>
      <c r="S31" s="23">
        <f t="shared" si="1"/>
        <v>1.059464870562731</v>
      </c>
      <c r="T31" s="23">
        <f t="shared" si="1"/>
        <v>1.0529558178959639</v>
      </c>
      <c r="U31" s="23">
        <f t="shared" si="1"/>
        <v>1.0678547668859706</v>
      </c>
    </row>
    <row r="32" spans="12:21" ht="15" thickBot="1" x14ac:dyDescent="0.35">
      <c r="L32" s="15">
        <v>2002</v>
      </c>
      <c r="M32" s="23">
        <f t="shared" si="1"/>
        <v>1.0973182196129312</v>
      </c>
      <c r="N32" s="23">
        <f t="shared" si="1"/>
        <v>1.0870344351253125</v>
      </c>
      <c r="O32" s="23">
        <f t="shared" si="1"/>
        <v>1.0757404113282012</v>
      </c>
      <c r="P32" s="23">
        <f t="shared" si="1"/>
        <v>1.050361849413127</v>
      </c>
      <c r="Q32" s="23">
        <f t="shared" si="1"/>
        <v>1.1191138839376367</v>
      </c>
      <c r="R32" s="23">
        <f t="shared" si="1"/>
        <v>1.0404778285433396</v>
      </c>
      <c r="S32" s="23">
        <f t="shared" si="1"/>
        <v>1.0896252302825615</v>
      </c>
      <c r="T32" s="23">
        <f t="shared" si="1"/>
        <v>1.0691656314611329</v>
      </c>
      <c r="U32" s="23">
        <f t="shared" si="1"/>
        <v>1.1013115183717264</v>
      </c>
    </row>
    <row r="33" spans="12:21" ht="15" thickBot="1" x14ac:dyDescent="0.35">
      <c r="L33" s="15">
        <v>2003</v>
      </c>
      <c r="M33" s="23">
        <f t="shared" si="1"/>
        <v>1.1377913966644193</v>
      </c>
      <c r="N33" s="23">
        <f t="shared" si="1"/>
        <v>1.1686239680565751</v>
      </c>
      <c r="O33" s="23">
        <f t="shared" si="1"/>
        <v>1.1065533543652066</v>
      </c>
      <c r="P33" s="23">
        <f t="shared" si="1"/>
        <v>1.1412218884211007</v>
      </c>
      <c r="Q33" s="23">
        <f t="shared" si="1"/>
        <v>1.1753814513090806</v>
      </c>
      <c r="R33" s="23">
        <f t="shared" si="1"/>
        <v>1.0769878243866082</v>
      </c>
      <c r="S33" s="23">
        <f t="shared" si="1"/>
        <v>1.1573199003005781</v>
      </c>
      <c r="T33" s="23">
        <f t="shared" si="1"/>
        <v>1.1165455541424154</v>
      </c>
      <c r="U33" s="23">
        <f t="shared" si="1"/>
        <v>1.1631451087158033</v>
      </c>
    </row>
    <row r="34" spans="12:21" ht="15" thickBot="1" x14ac:dyDescent="0.35">
      <c r="L34" s="15">
        <v>2004</v>
      </c>
      <c r="M34" s="23">
        <f t="shared" si="1"/>
        <v>1.1611567745900568</v>
      </c>
      <c r="N34" s="23">
        <f t="shared" si="1"/>
        <v>1.1658417274619766</v>
      </c>
      <c r="O34" s="23">
        <f t="shared" si="1"/>
        <v>1.1411962359993466</v>
      </c>
      <c r="P34" s="23">
        <f t="shared" si="1"/>
        <v>1.1265707692133635</v>
      </c>
      <c r="Q34" s="23">
        <f t="shared" si="1"/>
        <v>1.2025638506545286</v>
      </c>
      <c r="R34" s="23">
        <f t="shared" si="1"/>
        <v>1.120929133527667</v>
      </c>
      <c r="S34" s="23">
        <f t="shared" si="1"/>
        <v>1.1784667515828748</v>
      </c>
      <c r="T34" s="23">
        <f t="shared" si="1"/>
        <v>1.1400856046606072</v>
      </c>
      <c r="U34" s="23">
        <f t="shared" si="1"/>
        <v>1.1704610616622435</v>
      </c>
    </row>
    <row r="35" spans="12:21" ht="15" thickBot="1" x14ac:dyDescent="0.35">
      <c r="L35" s="15">
        <v>2005</v>
      </c>
      <c r="M35" s="23">
        <f t="shared" si="1"/>
        <v>1.1762936480919224</v>
      </c>
      <c r="N35" s="23">
        <f t="shared" si="1"/>
        <v>1.2089164974164244</v>
      </c>
      <c r="O35" s="23">
        <f t="shared" si="1"/>
        <v>1.1755309285340343</v>
      </c>
      <c r="P35" s="23">
        <f t="shared" si="1"/>
        <v>1.1546360783238347</v>
      </c>
      <c r="Q35" s="23">
        <f t="shared" si="1"/>
        <v>1.284032082848384</v>
      </c>
      <c r="R35" s="23">
        <f t="shared" si="1"/>
        <v>1.1437268327045558</v>
      </c>
      <c r="S35" s="23">
        <f t="shared" si="1"/>
        <v>1.2387688016600242</v>
      </c>
      <c r="T35" s="23">
        <f t="shared" si="1"/>
        <v>1.1765333351798635</v>
      </c>
      <c r="U35" s="23">
        <f t="shared" si="1"/>
        <v>1.1768353148582011</v>
      </c>
    </row>
    <row r="36" spans="12:21" ht="15" thickBot="1" x14ac:dyDescent="0.35">
      <c r="L36" s="15">
        <v>2006</v>
      </c>
      <c r="M36" s="23">
        <f t="shared" si="1"/>
        <v>1.209979500404893</v>
      </c>
      <c r="N36" s="23">
        <f t="shared" si="1"/>
        <v>1.2516142723138137</v>
      </c>
      <c r="O36" s="23">
        <f t="shared" si="1"/>
        <v>1.1772040719103993</v>
      </c>
      <c r="P36" s="23">
        <f t="shared" si="1"/>
        <v>1.1558852694101851</v>
      </c>
      <c r="Q36" s="23">
        <f t="shared" si="1"/>
        <v>1.2762892582616105</v>
      </c>
      <c r="R36" s="23">
        <f t="shared" si="1"/>
        <v>1.1567069041826206</v>
      </c>
      <c r="S36" s="23">
        <f t="shared" si="1"/>
        <v>1.2331232169196873</v>
      </c>
      <c r="T36" s="23">
        <f t="shared" si="1"/>
        <v>1.1732120073727972</v>
      </c>
      <c r="U36" s="23">
        <f t="shared" si="1"/>
        <v>1.1576814872253298</v>
      </c>
    </row>
    <row r="37" spans="12:21" ht="15" thickBot="1" x14ac:dyDescent="0.35">
      <c r="L37" s="15">
        <v>2007</v>
      </c>
      <c r="M37" s="23">
        <f t="shared" si="1"/>
        <v>1.1922731475216783</v>
      </c>
      <c r="N37" s="23">
        <f t="shared" si="1"/>
        <v>1.2326674554440158</v>
      </c>
      <c r="O37" s="23">
        <f t="shared" si="1"/>
        <v>1.1606686163728652</v>
      </c>
      <c r="P37" s="23">
        <f t="shared" si="1"/>
        <v>1.1395830186682945</v>
      </c>
      <c r="Q37" s="23">
        <f t="shared" si="1"/>
        <v>1.258521238851539</v>
      </c>
      <c r="R37" s="23">
        <f t="shared" si="1"/>
        <v>1.1506596675090663</v>
      </c>
      <c r="S37" s="23">
        <f t="shared" si="1"/>
        <v>1.2169416696138584</v>
      </c>
      <c r="T37" s="23">
        <f t="shared" si="1"/>
        <v>1.1567087279762887</v>
      </c>
      <c r="U37" s="23">
        <f t="shared" si="1"/>
        <v>1.1188038912542317</v>
      </c>
    </row>
    <row r="38" spans="12:21" ht="15" thickBot="1" x14ac:dyDescent="0.35">
      <c r="L38" s="15">
        <v>2008</v>
      </c>
      <c r="M38" s="23">
        <f t="shared" si="1"/>
        <v>1.1908413600217487</v>
      </c>
      <c r="N38" s="23">
        <f t="shared" si="1"/>
        <v>1.2587275305076624</v>
      </c>
      <c r="O38" s="23">
        <f t="shared" si="1"/>
        <v>1.1664355772285655</v>
      </c>
      <c r="P38" s="23">
        <f t="shared" si="1"/>
        <v>1.1538649786608361</v>
      </c>
      <c r="Q38" s="23">
        <f t="shared" si="1"/>
        <v>1.2691401234678594</v>
      </c>
      <c r="R38" s="23">
        <f t="shared" si="1"/>
        <v>1.1295416457802931</v>
      </c>
      <c r="S38" s="23">
        <f t="shared" si="1"/>
        <v>1.2098312524037826</v>
      </c>
      <c r="T38" s="23">
        <f t="shared" si="1"/>
        <v>1.1664872241067006</v>
      </c>
      <c r="U38" s="23">
        <f t="shared" si="1"/>
        <v>1.1158368965406655</v>
      </c>
    </row>
    <row r="39" spans="12:21" ht="15" thickBot="1" x14ac:dyDescent="0.35">
      <c r="L39" s="15">
        <v>2009</v>
      </c>
      <c r="M39" s="23">
        <f t="shared" si="1"/>
        <v>1.1797390735853273</v>
      </c>
      <c r="N39" s="23">
        <f t="shared" si="1"/>
        <v>1.1708893722499074</v>
      </c>
      <c r="O39" s="23">
        <f t="shared" si="1"/>
        <v>1.155031009851788</v>
      </c>
      <c r="P39" s="23">
        <f t="shared" si="1"/>
        <v>1.1047016737858366</v>
      </c>
      <c r="Q39" s="23">
        <f t="shared" si="1"/>
        <v>1.2055546775724959</v>
      </c>
      <c r="R39" s="23">
        <f t="shared" si="1"/>
        <v>1.0873876447619109</v>
      </c>
      <c r="S39" s="23">
        <f t="shared" si="1"/>
        <v>1.152208151661571</v>
      </c>
      <c r="T39" s="23">
        <f t="shared" si="1"/>
        <v>1.1404924263193652</v>
      </c>
      <c r="U39" s="23">
        <f t="shared" si="1"/>
        <v>1.1217573855381242</v>
      </c>
    </row>
    <row r="40" spans="12:21" ht="15" thickBot="1" x14ac:dyDescent="0.35">
      <c r="L40" s="15">
        <v>2010</v>
      </c>
      <c r="M40" s="23">
        <f t="shared" si="1"/>
        <v>1.2188391553578073</v>
      </c>
      <c r="N40" s="23">
        <f t="shared" si="1"/>
        <v>1.2192926042236762</v>
      </c>
      <c r="O40" s="23">
        <f t="shared" si="1"/>
        <v>1.2165939633037499</v>
      </c>
      <c r="P40" s="23">
        <f t="shared" si="1"/>
        <v>1.1723075065283373</v>
      </c>
      <c r="Q40" s="23">
        <f t="shared" si="1"/>
        <v>1.2546407089298059</v>
      </c>
      <c r="R40" s="23">
        <f t="shared" si="1"/>
        <v>1.1604050751559214</v>
      </c>
      <c r="S40" s="23">
        <f t="shared" si="1"/>
        <v>1.2040931836564457</v>
      </c>
      <c r="T40" s="23">
        <f t="shared" si="1"/>
        <v>1.2052338644118055</v>
      </c>
      <c r="U40" s="23">
        <f t="shared" si="1"/>
        <v>1.1645328983923966</v>
      </c>
    </row>
    <row r="41" spans="12:21" ht="15" thickBot="1" x14ac:dyDescent="0.35">
      <c r="L41" s="15">
        <v>2011</v>
      </c>
      <c r="M41" s="23">
        <f t="shared" si="1"/>
        <v>1.2306137569752142</v>
      </c>
      <c r="N41" s="23">
        <f t="shared" si="1"/>
        <v>1.1885749490330952</v>
      </c>
      <c r="O41" s="23">
        <f t="shared" si="1"/>
        <v>1.1855204317971038</v>
      </c>
      <c r="P41" s="23">
        <f t="shared" si="1"/>
        <v>1.1358433210410583</v>
      </c>
      <c r="Q41" s="23">
        <f t="shared" si="1"/>
        <v>1.188514575490941</v>
      </c>
      <c r="R41" s="23">
        <f t="shared" si="1"/>
        <v>1.1456603704520936</v>
      </c>
      <c r="S41" s="23">
        <f t="shared" si="1"/>
        <v>1.1440762539509652</v>
      </c>
      <c r="T41" s="23">
        <f t="shared" si="1"/>
        <v>1.1213248768588957</v>
      </c>
      <c r="U41" s="23">
        <f t="shared" si="1"/>
        <v>1.1047474543482787</v>
      </c>
    </row>
    <row r="42" spans="12:21" ht="15" thickBot="1" x14ac:dyDescent="0.35">
      <c r="L42" s="15">
        <v>2012</v>
      </c>
      <c r="M42" s="23">
        <f t="shared" si="1"/>
        <v>1.195677473200669</v>
      </c>
      <c r="N42" s="23">
        <f t="shared" si="1"/>
        <v>1.1739869020040714</v>
      </c>
      <c r="O42" s="23">
        <f t="shared" si="1"/>
        <v>1.1831830242658339</v>
      </c>
      <c r="P42" s="23">
        <f t="shared" si="1"/>
        <v>1.1641549749012665</v>
      </c>
      <c r="Q42" s="23">
        <f t="shared" si="1"/>
        <v>1.1587331315216816</v>
      </c>
      <c r="R42" s="23">
        <f t="shared" si="1"/>
        <v>1.1280570684924576</v>
      </c>
      <c r="S42" s="23">
        <f t="shared" si="1"/>
        <v>1.1890507214056472</v>
      </c>
      <c r="T42" s="23">
        <f t="shared" si="1"/>
        <v>1.1427285145486439</v>
      </c>
      <c r="U42" s="23">
        <f t="shared" si="1"/>
        <v>1.1012269650049094</v>
      </c>
    </row>
    <row r="43" spans="12:21" ht="15" thickBot="1" x14ac:dyDescent="0.35">
      <c r="L43" s="15">
        <v>2013</v>
      </c>
      <c r="M43" s="23">
        <f t="shared" si="1"/>
        <v>1.1964815648464919</v>
      </c>
      <c r="N43" s="23">
        <f t="shared" si="1"/>
        <v>1.2568558319910492</v>
      </c>
      <c r="O43" s="23">
        <f t="shared" si="1"/>
        <v>1.2135927042213339</v>
      </c>
      <c r="P43" s="23">
        <f t="shared" si="1"/>
        <v>1.1719318621162622</v>
      </c>
      <c r="Q43" s="23">
        <f t="shared" si="1"/>
        <v>1.2186165994653611</v>
      </c>
      <c r="R43" s="23">
        <f t="shared" si="1"/>
        <v>1.1532029154253542</v>
      </c>
      <c r="S43" s="23">
        <f t="shared" si="1"/>
        <v>1.2298077797127456</v>
      </c>
      <c r="T43" s="23">
        <f t="shared" si="1"/>
        <v>1.1815866372712791</v>
      </c>
      <c r="U43" s="23">
        <f t="shared" si="1"/>
        <v>1.1241298382181277</v>
      </c>
    </row>
    <row r="44" spans="12:21" ht="15" thickBot="1" x14ac:dyDescent="0.35">
      <c r="L44" s="15">
        <v>2014</v>
      </c>
      <c r="M44" s="23">
        <f t="shared" si="1"/>
        <v>1.1650913999504591</v>
      </c>
      <c r="N44" s="23">
        <f t="shared" si="1"/>
        <v>1.1750431220645468</v>
      </c>
      <c r="O44" s="23">
        <f t="shared" si="1"/>
        <v>1.1753814956815778</v>
      </c>
      <c r="P44" s="23">
        <f t="shared" si="1"/>
        <v>1.1382315188698688</v>
      </c>
      <c r="Q44" s="23">
        <f t="shared" si="1"/>
        <v>1.1634190099700579</v>
      </c>
      <c r="R44" s="23">
        <f t="shared" si="1"/>
        <v>1.1018376405316324</v>
      </c>
      <c r="S44" s="23">
        <f t="shared" si="1"/>
        <v>1.1862112984650013</v>
      </c>
      <c r="T44" s="23">
        <f t="shared" si="1"/>
        <v>1.1126656042565575</v>
      </c>
      <c r="U44" s="23">
        <f t="shared" si="1"/>
        <v>1.0563212378061009</v>
      </c>
    </row>
    <row r="45" spans="12:21" ht="15" thickBot="1" x14ac:dyDescent="0.35">
      <c r="L45" s="15">
        <v>2015</v>
      </c>
      <c r="M45" s="23">
        <f t="shared" si="1"/>
        <v>1.2234669651722165</v>
      </c>
      <c r="N45" s="23">
        <f t="shared" si="1"/>
        <v>1.2115790362142687</v>
      </c>
      <c r="O45" s="23">
        <f t="shared" si="1"/>
        <v>1.2158758586250034</v>
      </c>
      <c r="P45" s="23">
        <f t="shared" si="1"/>
        <v>1.1545304408957338</v>
      </c>
      <c r="Q45" s="23">
        <f t="shared" si="1"/>
        <v>1.1832487335674129</v>
      </c>
      <c r="R45" s="23">
        <f t="shared" si="1"/>
        <v>1.1281893530208138</v>
      </c>
      <c r="S45" s="23">
        <f t="shared" si="1"/>
        <v>1.2467564025967062</v>
      </c>
      <c r="T45" s="23">
        <f t="shared" si="1"/>
        <v>1.1715569514671669</v>
      </c>
      <c r="U45" s="23">
        <f t="shared" si="1"/>
        <v>1.0899660782680773</v>
      </c>
    </row>
    <row r="46" spans="12:21" ht="15" thickBot="1" x14ac:dyDescent="0.35">
      <c r="L46" s="15">
        <v>2016</v>
      </c>
      <c r="M46" s="23">
        <f t="shared" si="1"/>
        <v>1.2594929737172984</v>
      </c>
      <c r="N46" s="23">
        <f t="shared" si="1"/>
        <v>1.2327871594065956</v>
      </c>
      <c r="O46" s="23">
        <f t="shared" si="1"/>
        <v>1.2467391361422113</v>
      </c>
      <c r="P46" s="23">
        <f t="shared" si="1"/>
        <v>1.2035932147756578</v>
      </c>
      <c r="Q46" s="23">
        <f t="shared" si="1"/>
        <v>1.1979946256704912</v>
      </c>
      <c r="R46" s="23">
        <f t="shared" si="1"/>
        <v>1.1620108549817831</v>
      </c>
      <c r="S46" s="23">
        <f t="shared" si="1"/>
        <v>1.2412884761861653</v>
      </c>
      <c r="T46" s="23">
        <f t="shared" si="1"/>
        <v>1.1851238377939142</v>
      </c>
      <c r="U46" s="23">
        <f t="shared" si="1"/>
        <v>1.1180558845646085</v>
      </c>
    </row>
    <row r="47" spans="12:21" ht="15" thickBot="1" x14ac:dyDescent="0.35">
      <c r="L47" s="15">
        <v>2017</v>
      </c>
      <c r="M47" s="23">
        <f t="shared" ref="M47:U48" si="2">M25/M$49</f>
        <v>1.2829336358897796</v>
      </c>
      <c r="N47" s="23">
        <f t="shared" si="2"/>
        <v>1.2691605752346835</v>
      </c>
      <c r="O47" s="23">
        <f t="shared" si="2"/>
        <v>1.2575827170073994</v>
      </c>
      <c r="P47" s="23">
        <f t="shared" si="2"/>
        <v>1.2145709074299322</v>
      </c>
      <c r="Q47" s="23">
        <f t="shared" si="2"/>
        <v>1.2092032334874423</v>
      </c>
      <c r="R47" s="23">
        <f t="shared" si="2"/>
        <v>1.1825745912179708</v>
      </c>
      <c r="S47" s="23">
        <f t="shared" si="2"/>
        <v>1.2881085926663327</v>
      </c>
      <c r="T47" s="23">
        <f t="shared" si="2"/>
        <v>1.2132855716532294</v>
      </c>
      <c r="U47" s="23">
        <f t="shared" si="2"/>
        <v>1.1319592074237121</v>
      </c>
    </row>
    <row r="48" spans="12:21" ht="15" thickBot="1" x14ac:dyDescent="0.35">
      <c r="L48" s="19">
        <v>2018</v>
      </c>
      <c r="M48" s="23">
        <f t="shared" si="2"/>
        <v>1.2403434867938479</v>
      </c>
      <c r="N48" s="23">
        <f t="shared" si="2"/>
        <v>1.2598229159080843</v>
      </c>
      <c r="O48" s="23">
        <f t="shared" si="2"/>
        <v>1.2490179299587265</v>
      </c>
      <c r="P48" s="23">
        <f t="shared" si="2"/>
        <v>1.1963211291438696</v>
      </c>
      <c r="Q48" s="23">
        <f t="shared" si="2"/>
        <v>1.1730170015142165</v>
      </c>
      <c r="R48" s="23">
        <f t="shared" si="2"/>
        <v>1.1792844773593465</v>
      </c>
      <c r="S48" s="23">
        <f t="shared" si="2"/>
        <v>1.2592261584909112</v>
      </c>
      <c r="T48" s="23">
        <f t="shared" si="2"/>
        <v>1.1948020767868972</v>
      </c>
      <c r="U48" s="23">
        <f t="shared" si="2"/>
        <v>1.1092549717157696</v>
      </c>
    </row>
    <row r="49" spans="12:33" x14ac:dyDescent="0.3">
      <c r="L49" s="11" t="s">
        <v>14</v>
      </c>
      <c r="M49" s="12">
        <f>M8</f>
        <v>28.078400784769329</v>
      </c>
      <c r="N49" s="12">
        <f t="shared" ref="N49:U49" si="3">N8</f>
        <v>68.768682445248132</v>
      </c>
      <c r="O49" s="12">
        <f t="shared" si="3"/>
        <v>203.12870306158524</v>
      </c>
      <c r="P49" s="12">
        <f t="shared" si="3"/>
        <v>196.86758312451195</v>
      </c>
      <c r="Q49" s="12">
        <f t="shared" si="3"/>
        <v>55.824504256234064</v>
      </c>
      <c r="R49" s="12">
        <f t="shared" si="3"/>
        <v>159.32812436967131</v>
      </c>
      <c r="S49" s="12">
        <f t="shared" si="3"/>
        <v>69.244608149643</v>
      </c>
      <c r="T49" s="12">
        <f t="shared" si="3"/>
        <v>34.265940865217217</v>
      </c>
      <c r="U49" s="12">
        <f t="shared" si="3"/>
        <v>120.57091714675367</v>
      </c>
    </row>
    <row r="50" spans="12:33" ht="15" thickBot="1" x14ac:dyDescent="0.35">
      <c r="W50" s="163" t="s">
        <v>181</v>
      </c>
    </row>
    <row r="51" spans="12:33" ht="15" thickBot="1" x14ac:dyDescent="0.35">
      <c r="L51" s="98" t="s">
        <v>15</v>
      </c>
      <c r="M51" s="99"/>
      <c r="N51" s="99"/>
      <c r="O51" s="100" t="s">
        <v>173</v>
      </c>
      <c r="P51" s="101"/>
      <c r="Q51" t="s">
        <v>175</v>
      </c>
      <c r="R51" t="s">
        <v>177</v>
      </c>
      <c r="W51" s="307" t="s">
        <v>74</v>
      </c>
      <c r="X51" s="61" t="s">
        <v>75</v>
      </c>
      <c r="Y51" s="61" t="s">
        <v>76</v>
      </c>
      <c r="Z51" s="61" t="s">
        <v>77</v>
      </c>
      <c r="AA51" s="61" t="s">
        <v>78</v>
      </c>
      <c r="AB51" s="61" t="s">
        <v>79</v>
      </c>
      <c r="AC51" s="61" t="s">
        <v>80</v>
      </c>
      <c r="AD51" s="61" t="s">
        <v>81</v>
      </c>
      <c r="AE51" s="61" t="s">
        <v>82</v>
      </c>
      <c r="AF51" s="61" t="s">
        <v>83</v>
      </c>
      <c r="AG51" s="62" t="s">
        <v>84</v>
      </c>
    </row>
    <row r="52" spans="12:33" ht="18.600000000000001" thickBot="1" x14ac:dyDescent="0.35">
      <c r="L52" s="102" t="s">
        <v>16</v>
      </c>
      <c r="M52" s="103" t="s">
        <v>3</v>
      </c>
      <c r="N52" s="103" t="s">
        <v>4</v>
      </c>
      <c r="O52" s="103" t="s">
        <v>5</v>
      </c>
      <c r="P52" s="103" t="s">
        <v>6</v>
      </c>
      <c r="Q52" s="103" t="s">
        <v>7</v>
      </c>
      <c r="R52" s="103" t="s">
        <v>8</v>
      </c>
      <c r="S52" s="103" t="s">
        <v>9</v>
      </c>
      <c r="T52" s="103" t="s">
        <v>10</v>
      </c>
      <c r="U52" s="104" t="s">
        <v>11</v>
      </c>
      <c r="W52" s="308"/>
      <c r="X52" s="64" t="s">
        <v>85</v>
      </c>
      <c r="Y52" s="64" t="s">
        <v>3</v>
      </c>
      <c r="Z52" s="64" t="s">
        <v>4</v>
      </c>
      <c r="AA52" s="64" t="s">
        <v>5</v>
      </c>
      <c r="AB52" s="64" t="s">
        <v>6</v>
      </c>
      <c r="AC52" s="64" t="s">
        <v>7</v>
      </c>
      <c r="AD52" s="64" t="s">
        <v>8</v>
      </c>
      <c r="AE52" s="64" t="s">
        <v>9</v>
      </c>
      <c r="AF52" s="64" t="s">
        <v>10</v>
      </c>
      <c r="AG52" s="65" t="s">
        <v>11</v>
      </c>
    </row>
    <row r="53" spans="12:33" x14ac:dyDescent="0.3">
      <c r="L53" s="105">
        <v>2000</v>
      </c>
      <c r="M53" s="106">
        <f>M8*1000/Y53</f>
        <v>0.1016501009491117</v>
      </c>
      <c r="N53" s="106">
        <f t="shared" ref="N53:U68" si="4">N8*1000/Z53</f>
        <v>0.12264878373530066</v>
      </c>
      <c r="O53" s="106">
        <f t="shared" si="4"/>
        <v>0.13232424765409118</v>
      </c>
      <c r="P53" s="106">
        <f t="shared" si="4"/>
        <v>0.14369529473663956</v>
      </c>
      <c r="Q53" s="106">
        <f t="shared" si="4"/>
        <v>0.10885067535055604</v>
      </c>
      <c r="R53" s="106">
        <f t="shared" si="4"/>
        <v>0.13468939359866713</v>
      </c>
      <c r="S53" s="106">
        <f t="shared" si="4"/>
        <v>0.10374361294048473</v>
      </c>
      <c r="T53" s="106">
        <f t="shared" si="4"/>
        <v>9.8361897731745404E-2</v>
      </c>
      <c r="U53" s="106">
        <f t="shared" si="4"/>
        <v>7.7861179388515528E-2</v>
      </c>
      <c r="W53" s="58" t="s">
        <v>65</v>
      </c>
      <c r="X53" s="69">
        <f>SUM(Y53:AG53)</f>
        <v>8002186</v>
      </c>
      <c r="Y53" s="69">
        <v>276226</v>
      </c>
      <c r="Z53" s="69">
        <v>560696</v>
      </c>
      <c r="AA53" s="69">
        <v>1535083</v>
      </c>
      <c r="AB53" s="69">
        <v>1370035</v>
      </c>
      <c r="AC53" s="69">
        <v>512854</v>
      </c>
      <c r="AD53" s="69">
        <v>1182930</v>
      </c>
      <c r="AE53" s="69">
        <v>667459</v>
      </c>
      <c r="AF53" s="69">
        <v>348366</v>
      </c>
      <c r="AG53" s="69">
        <v>1548537</v>
      </c>
    </row>
    <row r="54" spans="12:33" x14ac:dyDescent="0.3">
      <c r="L54" s="107">
        <v>2001</v>
      </c>
      <c r="M54" s="106">
        <f t="shared" ref="M54:M71" si="5">M9*1000/Y54</f>
        <v>0.10985591501196408</v>
      </c>
      <c r="N54" s="106">
        <f t="shared" si="4"/>
        <v>0.1337494780661474</v>
      </c>
      <c r="O54" s="106">
        <f t="shared" si="4"/>
        <v>0.14316966355558286</v>
      </c>
      <c r="P54" s="106">
        <f t="shared" si="4"/>
        <v>0.15071645924728014</v>
      </c>
      <c r="Q54" s="106">
        <f t="shared" si="4"/>
        <v>0.11655067174931778</v>
      </c>
      <c r="R54" s="106">
        <f t="shared" si="4"/>
        <v>0.14007126425694677</v>
      </c>
      <c r="S54" s="106">
        <f t="shared" si="4"/>
        <v>0.10925257458082679</v>
      </c>
      <c r="T54" s="106">
        <f t="shared" si="4"/>
        <v>0.10304922411371102</v>
      </c>
      <c r="U54" s="106">
        <f t="shared" si="4"/>
        <v>8.2854487915342723E-2</v>
      </c>
      <c r="W54" s="58" t="s">
        <v>66</v>
      </c>
      <c r="X54" s="69">
        <f t="shared" ref="X54:X71" si="6">SUM(Y54:AG54)</f>
        <v>8020946</v>
      </c>
      <c r="Y54" s="69">
        <v>275956</v>
      </c>
      <c r="Z54" s="69">
        <v>559571</v>
      </c>
      <c r="AA54" s="69">
        <v>1539416</v>
      </c>
      <c r="AB54" s="69">
        <v>1373134</v>
      </c>
      <c r="AC54" s="69">
        <v>514851</v>
      </c>
      <c r="AD54" s="69">
        <v>1182441</v>
      </c>
      <c r="AE54" s="69">
        <v>671492</v>
      </c>
      <c r="AF54" s="69">
        <v>350129</v>
      </c>
      <c r="AG54" s="69">
        <v>1553956</v>
      </c>
    </row>
    <row r="55" spans="12:33" x14ac:dyDescent="0.3">
      <c r="L55" s="107">
        <v>2002</v>
      </c>
      <c r="M55" s="106">
        <f t="shared" si="5"/>
        <v>0.11136229685846255</v>
      </c>
      <c r="N55" s="106">
        <f t="shared" si="4"/>
        <v>0.13350512628507749</v>
      </c>
      <c r="O55" s="106">
        <f t="shared" si="4"/>
        <v>0.14146334102044891</v>
      </c>
      <c r="P55" s="106">
        <f t="shared" si="4"/>
        <v>0.15008121537068092</v>
      </c>
      <c r="Q55" s="106">
        <f t="shared" si="4"/>
        <v>0.12082772996245475</v>
      </c>
      <c r="R55" s="106">
        <f t="shared" si="4"/>
        <v>0.13952950834811617</v>
      </c>
      <c r="S55" s="106">
        <f t="shared" si="4"/>
        <v>0.11166280958719979</v>
      </c>
      <c r="T55" s="106">
        <f t="shared" si="4"/>
        <v>0.10391000556697262</v>
      </c>
      <c r="U55" s="106">
        <f t="shared" si="4"/>
        <v>8.4516705461229261E-2</v>
      </c>
      <c r="W55" s="58" t="s">
        <v>67</v>
      </c>
      <c r="X55" s="69">
        <f t="shared" si="6"/>
        <v>8063640</v>
      </c>
      <c r="Y55" s="69">
        <v>276673</v>
      </c>
      <c r="Z55" s="69">
        <v>559933</v>
      </c>
      <c r="AA55" s="69">
        <v>1544667</v>
      </c>
      <c r="AB55" s="69">
        <v>1377802</v>
      </c>
      <c r="AC55" s="69">
        <v>517050</v>
      </c>
      <c r="AD55" s="69">
        <v>1188117</v>
      </c>
      <c r="AE55" s="69">
        <v>675701</v>
      </c>
      <c r="AF55" s="69">
        <v>352574</v>
      </c>
      <c r="AG55" s="69">
        <v>1571123</v>
      </c>
    </row>
    <row r="56" spans="12:33" x14ac:dyDescent="0.3">
      <c r="L56" s="107">
        <v>2003</v>
      </c>
      <c r="M56" s="106">
        <f t="shared" si="5"/>
        <v>0.11552445142150566</v>
      </c>
      <c r="N56" s="106">
        <f t="shared" si="4"/>
        <v>0.14386219428342265</v>
      </c>
      <c r="O56" s="106">
        <f t="shared" si="4"/>
        <v>0.14508309902324978</v>
      </c>
      <c r="P56" s="106">
        <f t="shared" si="4"/>
        <v>0.16250589135170365</v>
      </c>
      <c r="Q56" s="106">
        <f t="shared" si="4"/>
        <v>0.12689444429010052</v>
      </c>
      <c r="R56" s="106">
        <f t="shared" si="4"/>
        <v>0.14428006880304314</v>
      </c>
      <c r="S56" s="106">
        <f t="shared" si="4"/>
        <v>0.11794442179578317</v>
      </c>
      <c r="T56" s="106">
        <f t="shared" si="4"/>
        <v>0.10789324440311104</v>
      </c>
      <c r="U56" s="106">
        <f t="shared" si="4"/>
        <v>8.8044589704607309E-2</v>
      </c>
      <c r="W56" s="58" t="s">
        <v>68</v>
      </c>
      <c r="X56" s="69">
        <f t="shared" si="6"/>
        <v>8100273</v>
      </c>
      <c r="Y56" s="69">
        <v>276542</v>
      </c>
      <c r="Z56" s="69">
        <v>558623</v>
      </c>
      <c r="AA56" s="69">
        <v>1549269</v>
      </c>
      <c r="AB56" s="69">
        <v>1382532</v>
      </c>
      <c r="AC56" s="69">
        <v>517084</v>
      </c>
      <c r="AD56" s="69">
        <v>1189315</v>
      </c>
      <c r="AE56" s="69">
        <v>679457</v>
      </c>
      <c r="AF56" s="69">
        <v>354605</v>
      </c>
      <c r="AG56" s="69">
        <v>1592846</v>
      </c>
    </row>
    <row r="57" spans="12:33" x14ac:dyDescent="0.3">
      <c r="L57" s="107">
        <v>2004</v>
      </c>
      <c r="M57" s="106">
        <f t="shared" si="5"/>
        <v>0.11779034542504724</v>
      </c>
      <c r="N57" s="106">
        <f t="shared" si="4"/>
        <v>0.14367323303439655</v>
      </c>
      <c r="O57" s="106">
        <f t="shared" si="4"/>
        <v>0.14885446031429581</v>
      </c>
      <c r="P57" s="106">
        <f t="shared" si="4"/>
        <v>0.15984661817165785</v>
      </c>
      <c r="Q57" s="106">
        <f t="shared" si="4"/>
        <v>0.12917778218067458</v>
      </c>
      <c r="R57" s="106">
        <f t="shared" si="4"/>
        <v>0.14980735634263295</v>
      </c>
      <c r="S57" s="106">
        <f t="shared" si="4"/>
        <v>0.11936485254752706</v>
      </c>
      <c r="T57" s="106">
        <f t="shared" si="4"/>
        <v>0.10940802847240802</v>
      </c>
      <c r="U57" s="106">
        <f t="shared" si="4"/>
        <v>8.7632071142864046E-2</v>
      </c>
      <c r="W57" s="58" t="s">
        <v>33</v>
      </c>
      <c r="X57" s="69">
        <f t="shared" si="6"/>
        <v>8142573</v>
      </c>
      <c r="Y57" s="69">
        <v>276792</v>
      </c>
      <c r="Z57" s="69">
        <v>558026</v>
      </c>
      <c r="AA57" s="69">
        <v>1557291</v>
      </c>
      <c r="AB57" s="69">
        <v>1387488</v>
      </c>
      <c r="AC57" s="69">
        <v>519691</v>
      </c>
      <c r="AD57" s="69">
        <v>1192168</v>
      </c>
      <c r="AE57" s="69">
        <v>683639</v>
      </c>
      <c r="AF57" s="69">
        <v>357068</v>
      </c>
      <c r="AG57" s="69">
        <v>1610410</v>
      </c>
    </row>
    <row r="58" spans="12:33" x14ac:dyDescent="0.3">
      <c r="L58" s="107">
        <v>2005</v>
      </c>
      <c r="M58" s="106">
        <f t="shared" si="5"/>
        <v>0.11879368019401872</v>
      </c>
      <c r="N58" s="106">
        <f t="shared" si="4"/>
        <v>0.14874168443345223</v>
      </c>
      <c r="O58" s="106">
        <f t="shared" si="4"/>
        <v>0.1521936486921496</v>
      </c>
      <c r="P58" s="106">
        <f t="shared" si="4"/>
        <v>0.16297854498157921</v>
      </c>
      <c r="Q58" s="106">
        <f t="shared" si="4"/>
        <v>0.13722187663148216</v>
      </c>
      <c r="R58" s="106">
        <f t="shared" si="4"/>
        <v>0.15226512061204375</v>
      </c>
      <c r="S58" s="106">
        <f t="shared" si="4"/>
        <v>0.12450477137653779</v>
      </c>
      <c r="T58" s="106">
        <f t="shared" si="4"/>
        <v>0.1119693759525793</v>
      </c>
      <c r="U58" s="106">
        <f t="shared" si="4"/>
        <v>8.6913394314814221E-2</v>
      </c>
      <c r="W58" s="58" t="s">
        <v>34</v>
      </c>
      <c r="X58" s="69">
        <f t="shared" si="6"/>
        <v>8201359</v>
      </c>
      <c r="Y58" s="69">
        <v>278032</v>
      </c>
      <c r="Z58" s="69">
        <v>558926</v>
      </c>
      <c r="AA58" s="69">
        <v>1568949</v>
      </c>
      <c r="AB58" s="69">
        <v>1394726</v>
      </c>
      <c r="AC58" s="69">
        <v>522369</v>
      </c>
      <c r="AD58" s="69">
        <v>1196780</v>
      </c>
      <c r="AE58" s="69">
        <v>688954</v>
      </c>
      <c r="AF58" s="69">
        <v>360054</v>
      </c>
      <c r="AG58" s="69">
        <v>1632569</v>
      </c>
    </row>
    <row r="59" spans="12:33" x14ac:dyDescent="0.3">
      <c r="L59" s="107">
        <v>2006</v>
      </c>
      <c r="M59" s="106">
        <f t="shared" si="5"/>
        <v>0.12171624154497254</v>
      </c>
      <c r="N59" s="106">
        <f t="shared" si="4"/>
        <v>0.15389845181670081</v>
      </c>
      <c r="O59" s="106">
        <f t="shared" si="4"/>
        <v>0.15129628919309546</v>
      </c>
      <c r="P59" s="106">
        <f t="shared" si="4"/>
        <v>0.16250692847823947</v>
      </c>
      <c r="Q59" s="106">
        <f t="shared" si="4"/>
        <v>0.13573156886765808</v>
      </c>
      <c r="R59" s="106">
        <f t="shared" si="4"/>
        <v>0.1534707312369914</v>
      </c>
      <c r="S59" s="106">
        <f t="shared" si="4"/>
        <v>0.12299137915980338</v>
      </c>
      <c r="T59" s="106">
        <f t="shared" si="4"/>
        <v>0.11086014192703045</v>
      </c>
      <c r="U59" s="106">
        <f t="shared" si="4"/>
        <v>8.4470212804495529E-2</v>
      </c>
      <c r="W59" s="58" t="s">
        <v>35</v>
      </c>
      <c r="X59" s="69">
        <f t="shared" si="6"/>
        <v>8254298</v>
      </c>
      <c r="Y59" s="69">
        <v>279127</v>
      </c>
      <c r="Z59" s="69">
        <v>559277</v>
      </c>
      <c r="AA59" s="69">
        <v>1580501</v>
      </c>
      <c r="AB59" s="69">
        <v>1400287</v>
      </c>
      <c r="AC59" s="69">
        <v>524920</v>
      </c>
      <c r="AD59" s="69">
        <v>1200854</v>
      </c>
      <c r="AE59" s="69">
        <v>694253</v>
      </c>
      <c r="AF59" s="69">
        <v>362630</v>
      </c>
      <c r="AG59" s="69">
        <v>1652449</v>
      </c>
    </row>
    <row r="60" spans="12:33" x14ac:dyDescent="0.3">
      <c r="L60" s="107">
        <v>2007</v>
      </c>
      <c r="M60" s="106">
        <f t="shared" si="5"/>
        <v>0.11953468618031755</v>
      </c>
      <c r="N60" s="106">
        <f t="shared" si="4"/>
        <v>0.15153732135372014</v>
      </c>
      <c r="O60" s="106">
        <f t="shared" si="4"/>
        <v>0.14841370287064048</v>
      </c>
      <c r="P60" s="106">
        <f t="shared" si="4"/>
        <v>0.15982964191188534</v>
      </c>
      <c r="Q60" s="106">
        <f t="shared" si="4"/>
        <v>0.13355496885232662</v>
      </c>
      <c r="R60" s="106">
        <f t="shared" si="4"/>
        <v>0.15246157044386421</v>
      </c>
      <c r="S60" s="106">
        <f t="shared" si="4"/>
        <v>0.12085519754434035</v>
      </c>
      <c r="T60" s="106">
        <f t="shared" si="4"/>
        <v>0.10880891009423294</v>
      </c>
      <c r="U60" s="106">
        <f t="shared" si="4"/>
        <v>8.1201225631772525E-2</v>
      </c>
      <c r="W60" s="58" t="s">
        <v>36</v>
      </c>
      <c r="X60" s="69">
        <f t="shared" si="6"/>
        <v>8282984</v>
      </c>
      <c r="Y60" s="69">
        <v>280062</v>
      </c>
      <c r="Z60" s="69">
        <v>559393</v>
      </c>
      <c r="AA60" s="69">
        <v>1588567</v>
      </c>
      <c r="AB60" s="69">
        <v>1403663</v>
      </c>
      <c r="AC60" s="69">
        <v>526048</v>
      </c>
      <c r="AD60" s="69">
        <v>1202483</v>
      </c>
      <c r="AE60" s="69">
        <v>697253</v>
      </c>
      <c r="AF60" s="69">
        <v>364269</v>
      </c>
      <c r="AG60" s="69">
        <v>1661246</v>
      </c>
    </row>
    <row r="61" spans="12:33" x14ac:dyDescent="0.3">
      <c r="L61" s="107">
        <v>2008</v>
      </c>
      <c r="M61" s="106">
        <f t="shared" si="5"/>
        <v>0.11900234174957537</v>
      </c>
      <c r="N61" s="106">
        <f t="shared" si="4"/>
        <v>0.15465198150946965</v>
      </c>
      <c r="O61" s="106">
        <f t="shared" si="4"/>
        <v>0.14850272673089931</v>
      </c>
      <c r="P61" s="106">
        <f t="shared" si="4"/>
        <v>0.1615910869698963</v>
      </c>
      <c r="Q61" s="106">
        <f t="shared" si="4"/>
        <v>0.13470848269832711</v>
      </c>
      <c r="R61" s="106">
        <f t="shared" si="4"/>
        <v>0.14951200656941033</v>
      </c>
      <c r="S61" s="106">
        <f t="shared" si="4"/>
        <v>0.11974803884556591</v>
      </c>
      <c r="T61" s="106">
        <f t="shared" si="4"/>
        <v>0.10933585237971537</v>
      </c>
      <c r="U61" s="106">
        <f t="shared" si="4"/>
        <v>8.0502505654306236E-2</v>
      </c>
      <c r="W61" s="58" t="s">
        <v>37</v>
      </c>
      <c r="X61" s="69">
        <f t="shared" si="6"/>
        <v>8307989</v>
      </c>
      <c r="Y61" s="69">
        <v>280977</v>
      </c>
      <c r="Z61" s="69">
        <v>559715</v>
      </c>
      <c r="AA61" s="69">
        <v>1595503</v>
      </c>
      <c r="AB61" s="69">
        <v>1405762</v>
      </c>
      <c r="AC61" s="69">
        <v>525944</v>
      </c>
      <c r="AD61" s="69">
        <v>1203701</v>
      </c>
      <c r="AE61" s="69">
        <v>699588</v>
      </c>
      <c r="AF61" s="69">
        <v>365578</v>
      </c>
      <c r="AG61" s="69">
        <v>1671221</v>
      </c>
    </row>
    <row r="62" spans="12:33" x14ac:dyDescent="0.3">
      <c r="L62" s="107">
        <v>2009</v>
      </c>
      <c r="M62" s="106">
        <f t="shared" si="5"/>
        <v>0.11714243566337181</v>
      </c>
      <c r="N62" s="106">
        <f t="shared" si="4"/>
        <v>0.14392491253877798</v>
      </c>
      <c r="O62" s="106">
        <f t="shared" si="4"/>
        <v>0.14636687363431028</v>
      </c>
      <c r="P62" s="106">
        <f t="shared" si="4"/>
        <v>0.15439231516245391</v>
      </c>
      <c r="Q62" s="106">
        <f t="shared" si="4"/>
        <v>0.12777600152889731</v>
      </c>
      <c r="R62" s="106">
        <f t="shared" si="4"/>
        <v>0.14380158774120883</v>
      </c>
      <c r="S62" s="106">
        <f t="shared" si="4"/>
        <v>0.11357149441372397</v>
      </c>
      <c r="T62" s="106">
        <f t="shared" si="4"/>
        <v>0.10646889313207648</v>
      </c>
      <c r="U62" s="106">
        <f t="shared" si="4"/>
        <v>8.0500267413318685E-2</v>
      </c>
      <c r="W62" s="58" t="s">
        <v>38</v>
      </c>
      <c r="X62" s="69">
        <f t="shared" si="6"/>
        <v>8335003</v>
      </c>
      <c r="Y62" s="69">
        <v>282777</v>
      </c>
      <c r="Z62" s="69">
        <v>559462</v>
      </c>
      <c r="AA62" s="69">
        <v>1602958</v>
      </c>
      <c r="AB62" s="69">
        <v>1408619</v>
      </c>
      <c r="AC62" s="69">
        <v>526699</v>
      </c>
      <c r="AD62" s="69">
        <v>1204795</v>
      </c>
      <c r="AE62" s="69">
        <v>702502</v>
      </c>
      <c r="AF62" s="69">
        <v>367056</v>
      </c>
      <c r="AG62" s="69">
        <v>1680135</v>
      </c>
    </row>
    <row r="63" spans="12:33" x14ac:dyDescent="0.3">
      <c r="L63" s="107">
        <v>2010</v>
      </c>
      <c r="M63" s="106">
        <f t="shared" si="5"/>
        <v>0.12063241520462412</v>
      </c>
      <c r="N63" s="106">
        <f t="shared" si="4"/>
        <v>0.1502678251672902</v>
      </c>
      <c r="O63" s="106">
        <f t="shared" si="4"/>
        <v>0.15388605490790788</v>
      </c>
      <c r="P63" s="106">
        <f t="shared" si="4"/>
        <v>0.16376714861629302</v>
      </c>
      <c r="Q63" s="106">
        <f t="shared" si="4"/>
        <v>0.13297077363297413</v>
      </c>
      <c r="R63" s="106">
        <f t="shared" si="4"/>
        <v>0.15342594188071018</v>
      </c>
      <c r="S63" s="106">
        <f t="shared" si="4"/>
        <v>0.11832191983950703</v>
      </c>
      <c r="T63" s="106">
        <f t="shared" si="4"/>
        <v>0.11211260628476068</v>
      </c>
      <c r="U63" s="106">
        <f t="shared" si="4"/>
        <v>8.3082375750661144E-2</v>
      </c>
      <c r="W63" s="58" t="s">
        <v>39</v>
      </c>
      <c r="X63" s="69">
        <f t="shared" si="6"/>
        <v>8351643</v>
      </c>
      <c r="Y63" s="69">
        <v>283697</v>
      </c>
      <c r="Z63" s="69">
        <v>557998</v>
      </c>
      <c r="AA63" s="69">
        <v>1605897</v>
      </c>
      <c r="AB63" s="69">
        <v>1409253</v>
      </c>
      <c r="AC63" s="69">
        <v>526730</v>
      </c>
      <c r="AD63" s="69">
        <v>1205045</v>
      </c>
      <c r="AE63" s="69">
        <v>704662</v>
      </c>
      <c r="AF63" s="69">
        <v>368366</v>
      </c>
      <c r="AG63" s="69">
        <v>1689995</v>
      </c>
    </row>
    <row r="64" spans="12:33" x14ac:dyDescent="0.3">
      <c r="L64" s="107">
        <v>2011</v>
      </c>
      <c r="M64" s="106">
        <f t="shared" si="5"/>
        <v>0.12141944219607348</v>
      </c>
      <c r="N64" s="106">
        <f t="shared" si="4"/>
        <v>0.14681891591871271</v>
      </c>
      <c r="O64" s="106">
        <f t="shared" si="4"/>
        <v>0.14962231621259878</v>
      </c>
      <c r="P64" s="106">
        <f t="shared" si="4"/>
        <v>0.1585642043745398</v>
      </c>
      <c r="Q64" s="106">
        <f t="shared" si="4"/>
        <v>0.12568667662732153</v>
      </c>
      <c r="R64" s="106">
        <f t="shared" si="4"/>
        <v>0.15127983914351426</v>
      </c>
      <c r="S64" s="106">
        <f t="shared" si="4"/>
        <v>0.1119706125763</v>
      </c>
      <c r="T64" s="106">
        <f t="shared" si="4"/>
        <v>0.10404346580325995</v>
      </c>
      <c r="U64" s="106">
        <f t="shared" si="4"/>
        <v>7.8221817938881069E-2</v>
      </c>
      <c r="W64" s="58" t="s">
        <v>40</v>
      </c>
      <c r="X64" s="69">
        <f t="shared" si="6"/>
        <v>8375164</v>
      </c>
      <c r="Y64" s="69">
        <v>284581</v>
      </c>
      <c r="Z64" s="69">
        <v>556718</v>
      </c>
      <c r="AA64" s="69">
        <v>1609474</v>
      </c>
      <c r="AB64" s="69">
        <v>1410222</v>
      </c>
      <c r="AC64" s="69">
        <v>527886</v>
      </c>
      <c r="AD64" s="69">
        <v>1206611</v>
      </c>
      <c r="AE64" s="69">
        <v>707517</v>
      </c>
      <c r="AF64" s="69">
        <v>369300</v>
      </c>
      <c r="AG64" s="69">
        <v>1702855</v>
      </c>
    </row>
    <row r="65" spans="12:33" x14ac:dyDescent="0.3">
      <c r="L65" s="107">
        <v>2012</v>
      </c>
      <c r="M65" s="106">
        <f t="shared" si="5"/>
        <v>0.11747664759099129</v>
      </c>
      <c r="N65" s="106">
        <f t="shared" si="4"/>
        <v>0.14519714412932938</v>
      </c>
      <c r="O65" s="106">
        <f t="shared" si="4"/>
        <v>0.14886660402649995</v>
      </c>
      <c r="P65" s="106">
        <f t="shared" si="4"/>
        <v>0.1620976643410261</v>
      </c>
      <c r="Q65" s="106">
        <f t="shared" si="4"/>
        <v>0.12211669655594734</v>
      </c>
      <c r="R65" s="106">
        <f t="shared" si="4"/>
        <v>0.14869844601525373</v>
      </c>
      <c r="S65" s="106">
        <f t="shared" si="4"/>
        <v>0.11570763029617763</v>
      </c>
      <c r="T65" s="106">
        <f t="shared" si="4"/>
        <v>0.10556463473717492</v>
      </c>
      <c r="U65" s="106">
        <f t="shared" si="4"/>
        <v>7.7326412194964209E-2</v>
      </c>
      <c r="W65" s="58" t="s">
        <v>41</v>
      </c>
      <c r="X65" s="69">
        <f t="shared" si="6"/>
        <v>8408121</v>
      </c>
      <c r="Y65" s="69">
        <v>285782</v>
      </c>
      <c r="Z65" s="69">
        <v>556027</v>
      </c>
      <c r="AA65" s="69">
        <v>1614455</v>
      </c>
      <c r="AB65" s="69">
        <v>1413866</v>
      </c>
      <c r="AC65" s="69">
        <v>529704</v>
      </c>
      <c r="AD65" s="69">
        <v>1208696</v>
      </c>
      <c r="AE65" s="69">
        <v>711581</v>
      </c>
      <c r="AF65" s="69">
        <v>370926</v>
      </c>
      <c r="AG65" s="69">
        <v>1717084</v>
      </c>
    </row>
    <row r="66" spans="12:33" x14ac:dyDescent="0.3">
      <c r="L66" s="107">
        <v>2013</v>
      </c>
      <c r="M66" s="106">
        <f t="shared" si="5"/>
        <v>0.11718292136602744</v>
      </c>
      <c r="N66" s="106">
        <f t="shared" si="4"/>
        <v>0.15560129761419655</v>
      </c>
      <c r="O66" s="106">
        <f t="shared" si="4"/>
        <v>0.15230244067280796</v>
      </c>
      <c r="P66" s="106">
        <f t="shared" si="4"/>
        <v>0.1626476690706912</v>
      </c>
      <c r="Q66" s="106">
        <f t="shared" si="4"/>
        <v>0.12789795702102946</v>
      </c>
      <c r="R66" s="106">
        <f t="shared" si="4"/>
        <v>0.1517275455253333</v>
      </c>
      <c r="S66" s="106">
        <f t="shared" si="4"/>
        <v>0.11895374388953517</v>
      </c>
      <c r="T66" s="106">
        <f t="shared" si="4"/>
        <v>0.1086630484453118</v>
      </c>
      <c r="U66" s="106">
        <f t="shared" si="4"/>
        <v>7.7839297598381568E-2</v>
      </c>
      <c r="W66" s="58" t="s">
        <v>42</v>
      </c>
      <c r="X66" s="69">
        <f t="shared" si="6"/>
        <v>8451860</v>
      </c>
      <c r="Y66" s="69">
        <v>286691</v>
      </c>
      <c r="Z66" s="69">
        <v>555473</v>
      </c>
      <c r="AA66" s="69">
        <v>1618592</v>
      </c>
      <c r="AB66" s="69">
        <v>1418498</v>
      </c>
      <c r="AC66" s="69">
        <v>531898</v>
      </c>
      <c r="AD66" s="69">
        <v>1210971</v>
      </c>
      <c r="AE66" s="69">
        <v>715888</v>
      </c>
      <c r="AF66" s="69">
        <v>372603</v>
      </c>
      <c r="AG66" s="69">
        <v>1741246</v>
      </c>
    </row>
    <row r="67" spans="12:33" x14ac:dyDescent="0.3">
      <c r="L67" s="107">
        <v>2014</v>
      </c>
      <c r="M67" s="106">
        <f t="shared" si="5"/>
        <v>0.11382074511751944</v>
      </c>
      <c r="N67" s="106">
        <f t="shared" si="4"/>
        <v>0.14536594580626025</v>
      </c>
      <c r="O67" s="106">
        <f t="shared" si="4"/>
        <v>0.14688152694142681</v>
      </c>
      <c r="P67" s="106">
        <f t="shared" si="4"/>
        <v>0.15720319186602522</v>
      </c>
      <c r="Q67" s="106">
        <f t="shared" si="4"/>
        <v>0.12156267331846653</v>
      </c>
      <c r="R67" s="106">
        <f t="shared" si="4"/>
        <v>0.14445941367081983</v>
      </c>
      <c r="S67" s="106">
        <f t="shared" si="4"/>
        <v>0.11375957573547131</v>
      </c>
      <c r="T67" s="106">
        <f t="shared" si="4"/>
        <v>0.10159435783814938</v>
      </c>
      <c r="U67" s="106">
        <f t="shared" si="4"/>
        <v>7.2088246099821743E-2</v>
      </c>
      <c r="W67" s="58" t="s">
        <v>44</v>
      </c>
      <c r="X67" s="69">
        <f t="shared" si="6"/>
        <v>8507786</v>
      </c>
      <c r="Y67" s="69">
        <v>287416</v>
      </c>
      <c r="Z67" s="69">
        <v>555881</v>
      </c>
      <c r="AA67" s="69">
        <v>1625485</v>
      </c>
      <c r="AB67" s="69">
        <v>1425422</v>
      </c>
      <c r="AC67" s="69">
        <v>534270</v>
      </c>
      <c r="AD67" s="69">
        <v>1215246</v>
      </c>
      <c r="AE67" s="69">
        <v>722038</v>
      </c>
      <c r="AF67" s="69">
        <v>375282</v>
      </c>
      <c r="AG67" s="69">
        <v>1766746</v>
      </c>
    </row>
    <row r="68" spans="12:33" x14ac:dyDescent="0.3">
      <c r="L68" s="107">
        <v>2015</v>
      </c>
      <c r="M68" s="106">
        <f t="shared" si="5"/>
        <v>0.11913397257220558</v>
      </c>
      <c r="N68" s="106">
        <f t="shared" si="4"/>
        <v>0.14941278349106113</v>
      </c>
      <c r="O68" s="106">
        <f t="shared" si="4"/>
        <v>0.15089357643271614</v>
      </c>
      <c r="P68" s="106">
        <f t="shared" si="4"/>
        <v>0.15814190948054327</v>
      </c>
      <c r="Q68" s="106">
        <f t="shared" si="4"/>
        <v>0.12264637973024668</v>
      </c>
      <c r="R68" s="106">
        <f t="shared" si="4"/>
        <v>0.14714858219393015</v>
      </c>
      <c r="S68" s="106">
        <f t="shared" si="4"/>
        <v>0.11845235838988658</v>
      </c>
      <c r="T68" s="106">
        <f t="shared" si="4"/>
        <v>0.10603631671881102</v>
      </c>
      <c r="U68" s="106">
        <f t="shared" si="4"/>
        <v>7.3118290958029783E-2</v>
      </c>
      <c r="W68" s="58" t="s">
        <v>43</v>
      </c>
      <c r="X68" s="69">
        <f t="shared" si="6"/>
        <v>8584926</v>
      </c>
      <c r="Y68" s="69">
        <v>288356</v>
      </c>
      <c r="Z68" s="69">
        <v>557641</v>
      </c>
      <c r="AA68" s="69">
        <v>1636778</v>
      </c>
      <c r="AB68" s="69">
        <v>1437251</v>
      </c>
      <c r="AC68" s="69">
        <v>538575</v>
      </c>
      <c r="AD68" s="69">
        <v>1221570</v>
      </c>
      <c r="AE68" s="69">
        <v>728826</v>
      </c>
      <c r="AF68" s="69">
        <v>378592</v>
      </c>
      <c r="AG68" s="69">
        <v>1797337</v>
      </c>
    </row>
    <row r="69" spans="12:33" x14ac:dyDescent="0.3">
      <c r="L69" s="107">
        <v>2016</v>
      </c>
      <c r="M69" s="106">
        <f t="shared" si="5"/>
        <v>0.12152306442586447</v>
      </c>
      <c r="N69" s="106">
        <f t="shared" ref="N69:N71" si="7">N24*1000/Z69</f>
        <v>0.15125757595750025</v>
      </c>
      <c r="O69" s="106">
        <f t="shared" ref="O69:O71" si="8">O24*1000/AA69</f>
        <v>0.15314136908327405</v>
      </c>
      <c r="P69" s="106">
        <f t="shared" ref="P69:P71" si="9">P24*1000/AB69</f>
        <v>0.16296902451665768</v>
      </c>
      <c r="Q69" s="106">
        <f t="shared" ref="Q69:Q71" si="10">Q24*1000/AC69</f>
        <v>0.1225276990916114</v>
      </c>
      <c r="R69" s="106">
        <f t="shared" ref="R69:R71" si="11">R24*1000/AD69</f>
        <v>0.15027533012782804</v>
      </c>
      <c r="S69" s="106">
        <f t="shared" ref="S69:S71" si="12">S24*1000/AE69</f>
        <v>0.11628737508665961</v>
      </c>
      <c r="T69" s="106">
        <f t="shared" ref="T69:T71" si="13">T24*1000/AF69</f>
        <v>0.10571313414866065</v>
      </c>
      <c r="U69" s="106">
        <f t="shared" ref="U69:U70" si="14">U24*1000/AG69</f>
        <v>7.3254602110436329E-2</v>
      </c>
      <c r="W69" s="58" t="s">
        <v>45</v>
      </c>
      <c r="X69" s="69">
        <f t="shared" si="6"/>
        <v>8700471</v>
      </c>
      <c r="Y69" s="69">
        <v>291011</v>
      </c>
      <c r="Z69" s="69">
        <v>560482</v>
      </c>
      <c r="AA69" s="69">
        <v>1653691</v>
      </c>
      <c r="AB69" s="69">
        <v>1453948</v>
      </c>
      <c r="AC69" s="69">
        <v>545815</v>
      </c>
      <c r="AD69" s="69">
        <v>1232012</v>
      </c>
      <c r="AE69" s="69">
        <v>739139</v>
      </c>
      <c r="AF69" s="69">
        <v>384147</v>
      </c>
      <c r="AG69" s="69">
        <v>1840226</v>
      </c>
    </row>
    <row r="70" spans="12:33" x14ac:dyDescent="0.3">
      <c r="L70" s="107">
        <v>2017</v>
      </c>
      <c r="M70" s="106">
        <f t="shared" si="5"/>
        <v>0.12339000489403565</v>
      </c>
      <c r="N70" s="106">
        <f t="shared" si="7"/>
        <v>0.15555529913067617</v>
      </c>
      <c r="O70" s="106">
        <f t="shared" si="8"/>
        <v>0.15335475685673541</v>
      </c>
      <c r="P70" s="106">
        <f t="shared" si="9"/>
        <v>0.16320975743344138</v>
      </c>
      <c r="Q70" s="106">
        <f t="shared" si="10"/>
        <v>0.12289772122730226</v>
      </c>
      <c r="R70" s="106">
        <f t="shared" si="11"/>
        <v>0.15228133525309995</v>
      </c>
      <c r="S70" s="106">
        <f t="shared" si="12"/>
        <v>0.11953925636346475</v>
      </c>
      <c r="T70" s="106">
        <f t="shared" si="13"/>
        <v>0.10694317109851738</v>
      </c>
      <c r="U70" s="106">
        <f t="shared" si="14"/>
        <v>7.3079179287329474E-2</v>
      </c>
      <c r="W70" s="58" t="s">
        <v>46</v>
      </c>
      <c r="X70" s="69">
        <f t="shared" si="6"/>
        <v>8772865</v>
      </c>
      <c r="Y70" s="69">
        <v>291942</v>
      </c>
      <c r="Z70" s="69">
        <v>561077</v>
      </c>
      <c r="AA70" s="69">
        <v>1665753</v>
      </c>
      <c r="AB70" s="69">
        <v>1465045</v>
      </c>
      <c r="AC70" s="69">
        <v>549263</v>
      </c>
      <c r="AD70" s="69">
        <v>1237298</v>
      </c>
      <c r="AE70" s="69">
        <v>746153</v>
      </c>
      <c r="AF70" s="69">
        <v>388752</v>
      </c>
      <c r="AG70" s="69">
        <v>1867582</v>
      </c>
    </row>
    <row r="71" spans="12:33" ht="15" thickBot="1" x14ac:dyDescent="0.35">
      <c r="L71" s="108">
        <v>2018</v>
      </c>
      <c r="M71" s="106">
        <f t="shared" si="5"/>
        <v>0.11899499968557582</v>
      </c>
      <c r="N71" s="106">
        <f t="shared" si="7"/>
        <v>0.15446010155381118</v>
      </c>
      <c r="O71" s="106">
        <f t="shared" si="8"/>
        <v>0.15186224445143023</v>
      </c>
      <c r="P71" s="106">
        <f t="shared" si="9"/>
        <v>0.15982674075537381</v>
      </c>
      <c r="Q71" s="106">
        <f t="shared" si="10"/>
        <v>0.11850449002525486</v>
      </c>
      <c r="R71" s="106">
        <f t="shared" si="11"/>
        <v>0.15150061511636928</v>
      </c>
      <c r="S71" s="106">
        <f t="shared" si="12"/>
        <v>0.11608304965317172</v>
      </c>
      <c r="T71" s="106">
        <f t="shared" si="13"/>
        <v>0.1045104222147249</v>
      </c>
      <c r="U71" s="106">
        <f>U26*1000/AG71</f>
        <v>7.0809820375400082E-2</v>
      </c>
      <c r="W71" s="58" t="s">
        <v>47</v>
      </c>
      <c r="X71" s="69">
        <f t="shared" si="6"/>
        <v>8822267</v>
      </c>
      <c r="Y71" s="69">
        <v>292675</v>
      </c>
      <c r="Z71" s="69">
        <v>560898</v>
      </c>
      <c r="AA71" s="69">
        <v>1670668</v>
      </c>
      <c r="AB71" s="69">
        <v>1473576</v>
      </c>
      <c r="AC71" s="69">
        <v>552579</v>
      </c>
      <c r="AD71" s="69">
        <v>1240214</v>
      </c>
      <c r="AE71" s="69">
        <v>751140</v>
      </c>
      <c r="AF71" s="69">
        <v>391741</v>
      </c>
      <c r="AG71" s="69">
        <v>1888776</v>
      </c>
    </row>
    <row r="72" spans="12:33" ht="15" thickBot="1" x14ac:dyDescent="0.35"/>
    <row r="73" spans="12:33" ht="15" thickBot="1" x14ac:dyDescent="0.35">
      <c r="L73" s="24" t="s">
        <v>17</v>
      </c>
      <c r="M73" s="4"/>
      <c r="N73" s="4"/>
      <c r="O73" s="5" t="s">
        <v>1</v>
      </c>
      <c r="Q73" t="s">
        <v>175</v>
      </c>
      <c r="R73" t="s">
        <v>178</v>
      </c>
    </row>
    <row r="74" spans="12:33" ht="18.600000000000001" thickBot="1" x14ac:dyDescent="0.35">
      <c r="L74" s="25" t="s">
        <v>2</v>
      </c>
      <c r="M74" s="9" t="s">
        <v>3</v>
      </c>
      <c r="N74" s="9" t="s">
        <v>4</v>
      </c>
      <c r="O74" s="9" t="s">
        <v>5</v>
      </c>
      <c r="P74" s="9" t="s">
        <v>6</v>
      </c>
      <c r="Q74" s="9" t="s">
        <v>7</v>
      </c>
      <c r="R74" s="9" t="s">
        <v>8</v>
      </c>
      <c r="S74" s="9" t="s">
        <v>9</v>
      </c>
      <c r="T74" s="9" t="s">
        <v>10</v>
      </c>
      <c r="U74" s="10" t="s">
        <v>11</v>
      </c>
    </row>
    <row r="75" spans="12:33" x14ac:dyDescent="0.3">
      <c r="L75" s="11">
        <v>2000</v>
      </c>
      <c r="M75" s="12">
        <v>4.3397189067334709</v>
      </c>
      <c r="N75" s="13">
        <v>11.42770137228308</v>
      </c>
      <c r="O75" s="13">
        <v>21.732923477271548</v>
      </c>
      <c r="P75" s="13">
        <v>25.823676989628705</v>
      </c>
      <c r="Q75" s="13">
        <v>7.2411869765372243</v>
      </c>
      <c r="R75" s="13">
        <v>20.838770214480327</v>
      </c>
      <c r="S75" s="13">
        <v>7.0465024094950746</v>
      </c>
      <c r="T75" s="13">
        <v>3.2360549732204982</v>
      </c>
      <c r="U75" s="14">
        <v>1.6887536917193955</v>
      </c>
    </row>
    <row r="76" spans="12:33" x14ac:dyDescent="0.3">
      <c r="L76" s="15">
        <v>2001</v>
      </c>
      <c r="M76" s="16">
        <v>4.42532438938259</v>
      </c>
      <c r="N76" s="17">
        <v>14.539528131046312</v>
      </c>
      <c r="O76" s="17">
        <v>23.208524480971114</v>
      </c>
      <c r="P76" s="17">
        <v>26.090953638430442</v>
      </c>
      <c r="Q76" s="17">
        <v>7.6150695260759145</v>
      </c>
      <c r="R76" s="17">
        <v>21.790333032142712</v>
      </c>
      <c r="S76" s="17">
        <v>7.338946378226801</v>
      </c>
      <c r="T76" s="17">
        <v>3.3407123746810909</v>
      </c>
      <c r="U76" s="18">
        <v>1.7991409456672613</v>
      </c>
    </row>
    <row r="77" spans="12:33" x14ac:dyDescent="0.3">
      <c r="L77" s="15">
        <v>2002</v>
      </c>
      <c r="M77" s="16">
        <v>4.0136357108142242</v>
      </c>
      <c r="N77" s="17">
        <v>14.037857243719172</v>
      </c>
      <c r="O77" s="17">
        <v>21.336884246822379</v>
      </c>
      <c r="P77" s="17">
        <v>23.659299873189077</v>
      </c>
      <c r="Q77" s="17">
        <v>7.8266367334930536</v>
      </c>
      <c r="R77" s="17">
        <v>19.013901884319569</v>
      </c>
      <c r="S77" s="17">
        <v>6.9353129575358006</v>
      </c>
      <c r="T77" s="17">
        <v>3.1965113867353292</v>
      </c>
      <c r="U77" s="18">
        <v>1.7295857651884752</v>
      </c>
    </row>
    <row r="78" spans="12:33" x14ac:dyDescent="0.3">
      <c r="L78" s="15">
        <v>2003</v>
      </c>
      <c r="M78" s="16">
        <v>3.849954694823678</v>
      </c>
      <c r="N78" s="17">
        <v>14.867984606111293</v>
      </c>
      <c r="O78" s="17">
        <v>21.357116300322186</v>
      </c>
      <c r="P78" s="17">
        <v>25.724308363049925</v>
      </c>
      <c r="Q78" s="17">
        <v>7.668334560258776</v>
      </c>
      <c r="R78" s="17">
        <v>20.035438261893933</v>
      </c>
      <c r="S78" s="17">
        <v>6.8771922162146559</v>
      </c>
      <c r="T78" s="17">
        <v>3.2692457826203269</v>
      </c>
      <c r="U78" s="18">
        <v>1.8518983776131877</v>
      </c>
    </row>
    <row r="79" spans="12:33" x14ac:dyDescent="0.3">
      <c r="L79" s="15">
        <v>2004</v>
      </c>
      <c r="M79" s="16">
        <v>3.7832748454731111</v>
      </c>
      <c r="N79" s="17">
        <v>14.36788932330527</v>
      </c>
      <c r="O79" s="17">
        <v>20.573156267002826</v>
      </c>
      <c r="P79" s="17">
        <v>25.517380739253209</v>
      </c>
      <c r="Q79" s="17">
        <v>8.0801710902539092</v>
      </c>
      <c r="R79" s="17">
        <v>20.004610372714328</v>
      </c>
      <c r="S79" s="17">
        <v>7.5279438230519302</v>
      </c>
      <c r="T79" s="17">
        <v>3.2643318351073218</v>
      </c>
      <c r="U79" s="18">
        <v>2.1998589160572393</v>
      </c>
    </row>
    <row r="80" spans="12:33" x14ac:dyDescent="0.3">
      <c r="L80" s="15">
        <v>2005</v>
      </c>
      <c r="M80" s="16">
        <v>4.6010938471694809</v>
      </c>
      <c r="N80" s="17">
        <v>14.657163677219309</v>
      </c>
      <c r="O80" s="17">
        <v>22.606400648489739</v>
      </c>
      <c r="P80" s="17">
        <v>27.744308706225546</v>
      </c>
      <c r="Q80" s="17">
        <v>12.015432275183125</v>
      </c>
      <c r="R80" s="17">
        <v>25.830537934889083</v>
      </c>
      <c r="S80" s="17">
        <v>9.8051532873247726</v>
      </c>
      <c r="T80" s="17">
        <v>3.3840217699276129</v>
      </c>
      <c r="U80" s="18">
        <v>2.3480721941424409</v>
      </c>
    </row>
    <row r="81" spans="12:21" x14ac:dyDescent="0.3">
      <c r="L81" s="15">
        <v>2006</v>
      </c>
      <c r="M81" s="16">
        <v>5.8201367464223948</v>
      </c>
      <c r="N81" s="17">
        <v>16.62595101651284</v>
      </c>
      <c r="O81" s="17">
        <v>25.308107267318139</v>
      </c>
      <c r="P81" s="17">
        <v>31.426982145631818</v>
      </c>
      <c r="Q81" s="17">
        <v>11.575602050009271</v>
      </c>
      <c r="R81" s="17">
        <v>28.946043797123536</v>
      </c>
      <c r="S81" s="17">
        <v>10.855481760476112</v>
      </c>
      <c r="T81" s="17">
        <v>3.9554368704756797</v>
      </c>
      <c r="U81" s="18">
        <v>3.7604055827833016</v>
      </c>
    </row>
    <row r="82" spans="12:21" x14ac:dyDescent="0.3">
      <c r="L82" s="15">
        <v>2007</v>
      </c>
      <c r="M82" s="16">
        <v>6.1382810261138694</v>
      </c>
      <c r="N82" s="17">
        <v>17.322028817238397</v>
      </c>
      <c r="O82" s="17">
        <v>27.641754946203822</v>
      </c>
      <c r="P82" s="17">
        <v>32.47148975669257</v>
      </c>
      <c r="Q82" s="17">
        <v>12.622542643487385</v>
      </c>
      <c r="R82" s="17">
        <v>31.095547402968972</v>
      </c>
      <c r="S82" s="17">
        <v>11.351388294585893</v>
      </c>
      <c r="T82" s="17">
        <v>4.4450965075362729</v>
      </c>
      <c r="U82" s="18">
        <v>4.6310379934308834</v>
      </c>
    </row>
    <row r="83" spans="12:21" x14ac:dyDescent="0.3">
      <c r="L83" s="15">
        <v>2008</v>
      </c>
      <c r="M83" s="16">
        <v>6.4603154147669875</v>
      </c>
      <c r="N83" s="17">
        <v>18.322802887738444</v>
      </c>
      <c r="O83" s="17">
        <v>28.930860296514791</v>
      </c>
      <c r="P83" s="17">
        <v>33.270759405025714</v>
      </c>
      <c r="Q83" s="17">
        <v>12.818437642321816</v>
      </c>
      <c r="R83" s="17">
        <v>30.725762537374465</v>
      </c>
      <c r="S83" s="17">
        <v>10.54445277709983</v>
      </c>
      <c r="T83" s="17">
        <v>4.8492239663534518</v>
      </c>
      <c r="U83" s="18">
        <v>5.2444476445510881</v>
      </c>
    </row>
    <row r="84" spans="12:21" x14ac:dyDescent="0.3">
      <c r="L84" s="15">
        <v>2009</v>
      </c>
      <c r="M84" s="16">
        <v>6.7881470064173248</v>
      </c>
      <c r="N84" s="17">
        <v>18.690852477908905</v>
      </c>
      <c r="O84" s="17">
        <v>31.683958256919301</v>
      </c>
      <c r="P84" s="17">
        <v>34.281887555910394</v>
      </c>
      <c r="Q84" s="17">
        <v>13.010591095160994</v>
      </c>
      <c r="R84" s="17">
        <v>31.405691094749422</v>
      </c>
      <c r="S84" s="17">
        <v>11.893655533842205</v>
      </c>
      <c r="T84" s="17">
        <v>4.609999634922306</v>
      </c>
      <c r="U84" s="18">
        <v>5.6440771725704497</v>
      </c>
    </row>
    <row r="85" spans="12:21" x14ac:dyDescent="0.3">
      <c r="L85" s="15">
        <v>2010</v>
      </c>
      <c r="M85" s="16">
        <v>6.8666977721682541</v>
      </c>
      <c r="N85" s="17">
        <v>19.720223050441685</v>
      </c>
      <c r="O85" s="17">
        <v>34.939110414785098</v>
      </c>
      <c r="P85" s="17">
        <v>36.816702151680609</v>
      </c>
      <c r="Q85" s="17">
        <v>14.651923107422045</v>
      </c>
      <c r="R85" s="17">
        <v>34.77393589887194</v>
      </c>
      <c r="S85" s="17">
        <v>13.566468089409485</v>
      </c>
      <c r="T85" s="17">
        <v>5.1567806968086032</v>
      </c>
      <c r="U85" s="18">
        <v>5.9118476389802908</v>
      </c>
    </row>
    <row r="86" spans="12:21" x14ac:dyDescent="0.3">
      <c r="L86" s="15">
        <v>2011</v>
      </c>
      <c r="M86" s="16">
        <v>7.716401367576486</v>
      </c>
      <c r="N86" s="17">
        <v>18.663426858290073</v>
      </c>
      <c r="O86" s="17">
        <v>34.072265209982682</v>
      </c>
      <c r="P86" s="17">
        <v>36.108398332171639</v>
      </c>
      <c r="Q86" s="17">
        <v>13.817347933614426</v>
      </c>
      <c r="R86" s="17">
        <v>33.45110641575279</v>
      </c>
      <c r="S86" s="17">
        <v>11.861050169953154</v>
      </c>
      <c r="T86" s="17">
        <v>5.2775141820427809</v>
      </c>
      <c r="U86" s="18">
        <v>6.0686934947706774</v>
      </c>
    </row>
    <row r="87" spans="12:21" x14ac:dyDescent="0.3">
      <c r="L87" s="15">
        <v>2012</v>
      </c>
      <c r="M87" s="16">
        <v>7.6923094987760567</v>
      </c>
      <c r="N87" s="17">
        <v>18.613189034445547</v>
      </c>
      <c r="O87" s="17">
        <v>36.105307867655796</v>
      </c>
      <c r="P87" s="17">
        <v>39.002881089087417</v>
      </c>
      <c r="Q87" s="17">
        <v>13.055916587325113</v>
      </c>
      <c r="R87" s="17">
        <v>34.816775426949079</v>
      </c>
      <c r="S87" s="17">
        <v>11.793017339395732</v>
      </c>
      <c r="T87" s="17">
        <v>5.7280847414684217</v>
      </c>
      <c r="U87" s="18">
        <v>5.7032386169958755</v>
      </c>
    </row>
    <row r="88" spans="12:21" x14ac:dyDescent="0.3">
      <c r="L88" s="15">
        <v>2013</v>
      </c>
      <c r="M88" s="16">
        <v>7.3462802275361865</v>
      </c>
      <c r="N88" s="17">
        <v>21.502984903007835</v>
      </c>
      <c r="O88" s="17">
        <v>35.941758621713625</v>
      </c>
      <c r="P88" s="17">
        <v>40.057507478107958</v>
      </c>
      <c r="Q88" s="17">
        <v>14.610914817908803</v>
      </c>
      <c r="R88" s="17">
        <v>35.153588353520824</v>
      </c>
      <c r="S88" s="17">
        <v>12.539492871207324</v>
      </c>
      <c r="T88" s="17">
        <v>5.9267298212129758</v>
      </c>
      <c r="U88" s="18">
        <v>5.4640971036916079</v>
      </c>
    </row>
    <row r="89" spans="12:21" x14ac:dyDescent="0.3">
      <c r="L89" s="15">
        <v>2014</v>
      </c>
      <c r="M89" s="16">
        <v>6.726496355075362</v>
      </c>
      <c r="N89" s="17">
        <v>19.774986326990255</v>
      </c>
      <c r="O89" s="17">
        <v>34.041529101314744</v>
      </c>
      <c r="P89" s="17">
        <v>38.497526666912002</v>
      </c>
      <c r="Q89" s="17">
        <v>13.633374756566823</v>
      </c>
      <c r="R89" s="17">
        <v>34.746948639902158</v>
      </c>
      <c r="S89" s="17">
        <v>12.433616397070235</v>
      </c>
      <c r="T89" s="17">
        <v>5.6414299372021759</v>
      </c>
      <c r="U89" s="18">
        <v>5.7123298092984998</v>
      </c>
    </row>
    <row r="90" spans="12:21" x14ac:dyDescent="0.3">
      <c r="L90" s="15">
        <v>2015</v>
      </c>
      <c r="M90" s="16">
        <v>7.840800621207662</v>
      </c>
      <c r="N90" s="17">
        <v>20.634173715696885</v>
      </c>
      <c r="O90" s="17">
        <v>37.641537437978826</v>
      </c>
      <c r="P90" s="17">
        <v>38.619629346569198</v>
      </c>
      <c r="Q90" s="17">
        <v>14.580313518448333</v>
      </c>
      <c r="R90" s="17">
        <v>32.909472194236514</v>
      </c>
      <c r="S90" s="17">
        <v>13.446111313967778</v>
      </c>
      <c r="T90" s="17">
        <v>6.5520343633031155</v>
      </c>
      <c r="U90" s="18">
        <v>6.0009119089553167</v>
      </c>
    </row>
    <row r="91" spans="12:21" x14ac:dyDescent="0.3">
      <c r="L91" s="15">
        <v>2016</v>
      </c>
      <c r="M91" s="16">
        <v>7.8920593754351609</v>
      </c>
      <c r="N91" s="17">
        <v>21.784435041677021</v>
      </c>
      <c r="O91" s="17">
        <v>37.40283396738905</v>
      </c>
      <c r="P91" s="17">
        <v>37.832208276567187</v>
      </c>
      <c r="Q91" s="17">
        <v>14.276741023504432</v>
      </c>
      <c r="R91" s="17">
        <v>35.18019789725345</v>
      </c>
      <c r="S91" s="17">
        <v>12.882871025574241</v>
      </c>
      <c r="T91" s="17">
        <v>6.4769751829658651</v>
      </c>
      <c r="U91" s="18">
        <v>5.3956153458788512</v>
      </c>
    </row>
    <row r="92" spans="12:21" x14ac:dyDescent="0.3">
      <c r="L92" s="15">
        <v>2017</v>
      </c>
      <c r="M92" s="16">
        <v>7.9360323507479444</v>
      </c>
      <c r="N92" s="17">
        <v>21.850301836392262</v>
      </c>
      <c r="O92" s="17">
        <v>37.088181728696014</v>
      </c>
      <c r="P92" s="17">
        <v>38.903647054653199</v>
      </c>
      <c r="Q92" s="17">
        <v>14.269509515116399</v>
      </c>
      <c r="R92" s="17">
        <v>35.417153853893637</v>
      </c>
      <c r="S92" s="17">
        <v>13.439955842852427</v>
      </c>
      <c r="T92" s="17">
        <v>6.4863409246913184</v>
      </c>
      <c r="U92" s="18">
        <v>4.9426351044626822</v>
      </c>
    </row>
    <row r="93" spans="12:21" ht="15" thickBot="1" x14ac:dyDescent="0.35">
      <c r="L93" s="19">
        <v>2018</v>
      </c>
      <c r="M93" s="20">
        <v>6.8271451886393635</v>
      </c>
      <c r="N93" s="21">
        <v>20.136408165391394</v>
      </c>
      <c r="O93" s="21">
        <v>34.441751218669083</v>
      </c>
      <c r="P93" s="21">
        <v>37.445122315273345</v>
      </c>
      <c r="Q93" s="21">
        <v>12.970012116346824</v>
      </c>
      <c r="R93" s="21">
        <v>34.555531626479642</v>
      </c>
      <c r="S93" s="21">
        <v>13.79718237223773</v>
      </c>
      <c r="T93" s="21">
        <v>6.2361881450594465</v>
      </c>
      <c r="U93" s="22">
        <v>4.9493697756638468</v>
      </c>
    </row>
    <row r="94" spans="12:21" ht="15" thickBot="1" x14ac:dyDescent="0.35"/>
    <row r="95" spans="12:21" ht="15" thickBot="1" x14ac:dyDescent="0.35">
      <c r="L95" s="24" t="s">
        <v>18</v>
      </c>
      <c r="M95" s="4"/>
      <c r="N95" s="4"/>
      <c r="O95" s="5" t="s">
        <v>183</v>
      </c>
      <c r="P95" t="s">
        <v>269</v>
      </c>
      <c r="Q95" t="s">
        <v>270</v>
      </c>
    </row>
    <row r="96" spans="12:21" ht="18.600000000000001" thickBot="1" x14ac:dyDescent="0.35">
      <c r="L96" s="25" t="s">
        <v>16</v>
      </c>
      <c r="M96" s="9" t="s">
        <v>3</v>
      </c>
      <c r="N96" s="9" t="s">
        <v>4</v>
      </c>
      <c r="O96" s="9" t="s">
        <v>5</v>
      </c>
      <c r="P96" s="9" t="s">
        <v>6</v>
      </c>
      <c r="Q96" s="9" t="s">
        <v>7</v>
      </c>
      <c r="R96" s="9" t="s">
        <v>8</v>
      </c>
      <c r="S96" s="9" t="s">
        <v>9</v>
      </c>
      <c r="T96" s="9" t="s">
        <v>10</v>
      </c>
      <c r="U96" s="10" t="s">
        <v>11</v>
      </c>
    </row>
    <row r="97" spans="12:21" ht="15" thickBot="1" x14ac:dyDescent="0.35">
      <c r="L97" s="26">
        <v>2000</v>
      </c>
      <c r="M97" s="164"/>
      <c r="N97" s="164"/>
      <c r="O97" s="164"/>
      <c r="P97" s="164"/>
      <c r="Q97" s="164"/>
      <c r="R97" s="164"/>
      <c r="S97" s="164"/>
      <c r="T97" s="164"/>
      <c r="U97" s="164"/>
    </row>
    <row r="98" spans="12:21" ht="15" thickBot="1" x14ac:dyDescent="0.35">
      <c r="L98" s="30">
        <v>2001</v>
      </c>
      <c r="M98" s="164"/>
      <c r="N98" s="164"/>
      <c r="O98" s="164"/>
      <c r="P98" s="164"/>
      <c r="Q98" s="164"/>
      <c r="R98" s="164"/>
      <c r="S98" s="164"/>
      <c r="T98" s="164"/>
      <c r="U98" s="164"/>
    </row>
    <row r="99" spans="12:21" ht="15" thickBot="1" x14ac:dyDescent="0.35">
      <c r="L99" s="30">
        <v>2002</v>
      </c>
      <c r="M99" s="164"/>
      <c r="N99" s="164"/>
      <c r="O99" s="164"/>
      <c r="P99" s="164"/>
      <c r="Q99" s="164"/>
      <c r="R99" s="164"/>
      <c r="S99" s="164"/>
      <c r="T99" s="164"/>
      <c r="U99" s="164"/>
    </row>
    <row r="100" spans="12:21" ht="15" thickBot="1" x14ac:dyDescent="0.35">
      <c r="L100" s="30">
        <v>2003</v>
      </c>
      <c r="M100" s="164"/>
      <c r="N100" s="164"/>
      <c r="O100" s="164"/>
      <c r="P100" s="164"/>
      <c r="Q100" s="164"/>
      <c r="R100" s="164"/>
      <c r="S100" s="164"/>
      <c r="T100" s="164"/>
      <c r="U100" s="164"/>
    </row>
    <row r="101" spans="12:21" ht="15" thickBot="1" x14ac:dyDescent="0.35">
      <c r="L101" s="30">
        <v>2004</v>
      </c>
      <c r="M101" s="164"/>
      <c r="N101" s="164"/>
      <c r="O101" s="164"/>
      <c r="P101" s="164"/>
      <c r="Q101" s="164"/>
      <c r="R101" s="164"/>
      <c r="S101" s="164"/>
      <c r="T101" s="164"/>
      <c r="U101" s="164"/>
    </row>
    <row r="102" spans="12:21" ht="15" thickBot="1" x14ac:dyDescent="0.35">
      <c r="L102" s="30">
        <v>2005</v>
      </c>
      <c r="M102" s="164">
        <v>0.22760335462875794</v>
      </c>
      <c r="N102" s="164">
        <v>0.39638713448591367</v>
      </c>
      <c r="O102" s="164">
        <v>0.21892030277690758</v>
      </c>
      <c r="P102" s="164">
        <v>0.25522122732716851</v>
      </c>
      <c r="Q102" s="164">
        <v>0.36444311355358466</v>
      </c>
      <c r="R102" s="164">
        <v>0.21259535616783501</v>
      </c>
      <c r="S102" s="164">
        <v>0.37007931131972471</v>
      </c>
      <c r="T102" s="164">
        <v>0.3202248543637411</v>
      </c>
      <c r="U102" s="164">
        <v>5.4532530258204259E-2</v>
      </c>
    </row>
    <row r="103" spans="12:21" ht="15" thickBot="1" x14ac:dyDescent="0.35">
      <c r="L103" s="30">
        <v>2006</v>
      </c>
      <c r="M103" s="164">
        <v>0.28147010519515825</v>
      </c>
      <c r="N103" s="164">
        <v>0.40926405766539498</v>
      </c>
      <c r="O103" s="164">
        <v>0.24157297672621916</v>
      </c>
      <c r="P103" s="164">
        <v>0.27838199090498122</v>
      </c>
      <c r="Q103" s="164">
        <v>0.36662137004827533</v>
      </c>
      <c r="R103" s="164">
        <v>0.22793564608937369</v>
      </c>
      <c r="S103" s="164">
        <v>0.38685462740064058</v>
      </c>
      <c r="T103" s="164">
        <v>0.33703594625896671</v>
      </c>
      <c r="U103" s="164">
        <v>6.6976072778865969E-2</v>
      </c>
    </row>
    <row r="104" spans="12:21" ht="15" thickBot="1" x14ac:dyDescent="0.35">
      <c r="L104" s="30">
        <v>2007</v>
      </c>
      <c r="M104" s="164">
        <v>0.30983437487058152</v>
      </c>
      <c r="N104" s="164">
        <v>0.429428892654171</v>
      </c>
      <c r="O104" s="164">
        <v>0.26909537864431571</v>
      </c>
      <c r="P104" s="164">
        <v>0.28272321896886043</v>
      </c>
      <c r="Q104" s="164">
        <v>0.39155660787931984</v>
      </c>
      <c r="R104" s="164">
        <v>0.24243698151185886</v>
      </c>
      <c r="S104" s="164">
        <v>0.41755735283640227</v>
      </c>
      <c r="T104" s="164">
        <v>0.35871444923536649</v>
      </c>
      <c r="U104" s="164">
        <v>7.9957846181406014E-2</v>
      </c>
    </row>
    <row r="105" spans="12:21" ht="15" thickBot="1" x14ac:dyDescent="0.35">
      <c r="L105" s="30">
        <v>2008</v>
      </c>
      <c r="M105" s="164">
        <v>0.32994214276346445</v>
      </c>
      <c r="N105" s="164">
        <v>0.44603427366605458</v>
      </c>
      <c r="O105" s="164">
        <v>0.28090557127119892</v>
      </c>
      <c r="P105" s="164">
        <v>0.28012178823402684</v>
      </c>
      <c r="Q105" s="164">
        <v>0.39311154711880586</v>
      </c>
      <c r="R105" s="164">
        <v>0.24487234182110656</v>
      </c>
      <c r="S105" s="164">
        <v>0.41182632471691127</v>
      </c>
      <c r="T105" s="164">
        <v>0.38460175179666545</v>
      </c>
      <c r="U105" s="164">
        <v>8.6909008888984604E-2</v>
      </c>
    </row>
    <row r="106" spans="12:21" ht="15" thickBot="1" x14ac:dyDescent="0.35">
      <c r="L106" s="30">
        <v>2009</v>
      </c>
      <c r="M106" s="164">
        <v>0.3499262650809139</v>
      </c>
      <c r="N106" s="164">
        <v>0.48771193970949606</v>
      </c>
      <c r="O106" s="164">
        <v>0.29926715077131405</v>
      </c>
      <c r="P106" s="164">
        <v>0.31242727494081762</v>
      </c>
      <c r="Q106" s="164">
        <v>0.42329437824772825</v>
      </c>
      <c r="R106" s="164">
        <v>0.26770005584563977</v>
      </c>
      <c r="S106" s="164">
        <v>0.44989898083511987</v>
      </c>
      <c r="T106" s="164">
        <v>0.37902029406417398</v>
      </c>
      <c r="U106" s="164">
        <v>9.2920605119432897E-2</v>
      </c>
    </row>
    <row r="107" spans="12:21" ht="15" thickBot="1" x14ac:dyDescent="0.35">
      <c r="L107" s="30">
        <v>2010</v>
      </c>
      <c r="M107" s="164">
        <v>0.3372438195407183</v>
      </c>
      <c r="N107" s="164">
        <v>0.49454489661481826</v>
      </c>
      <c r="O107" s="164">
        <v>0.30274597725135749</v>
      </c>
      <c r="P107" s="164">
        <v>0.29840476128343901</v>
      </c>
      <c r="Q107" s="164">
        <v>0.46097987911572269</v>
      </c>
      <c r="R107" s="164">
        <v>0.2728982488294765</v>
      </c>
      <c r="S107" s="164">
        <v>0.45850081139898835</v>
      </c>
      <c r="T107" s="164">
        <v>0.36619725546944376</v>
      </c>
      <c r="U107" s="164">
        <v>9.6624542793727744E-2</v>
      </c>
    </row>
    <row r="108" spans="12:21" ht="15" thickBot="1" x14ac:dyDescent="0.35">
      <c r="L108" s="30">
        <v>2011</v>
      </c>
      <c r="M108" s="164">
        <v>0.36030455823625074</v>
      </c>
      <c r="N108" s="164">
        <v>0.49367477699488815</v>
      </c>
      <c r="O108" s="164">
        <v>0.30729407090994437</v>
      </c>
      <c r="P108" s="164">
        <v>0.30252672385553459</v>
      </c>
      <c r="Q108" s="164">
        <v>0.48792795473475942</v>
      </c>
      <c r="R108" s="164">
        <v>0.26912297436089389</v>
      </c>
      <c r="S108" s="164">
        <v>0.46085323207595358</v>
      </c>
      <c r="T108" s="164">
        <v>0.38164894879072947</v>
      </c>
      <c r="U108" s="164">
        <v>0.10007066546242099</v>
      </c>
    </row>
    <row r="109" spans="12:21" ht="15" thickBot="1" x14ac:dyDescent="0.35">
      <c r="L109" s="30">
        <v>2012</v>
      </c>
      <c r="M109" s="164">
        <v>0.38943368059645367</v>
      </c>
      <c r="N109" s="164">
        <v>0.50575675703786005</v>
      </c>
      <c r="O109" s="164">
        <v>0.32500524642242468</v>
      </c>
      <c r="P109" s="164">
        <v>0.31191557303496592</v>
      </c>
      <c r="Q109" s="164">
        <v>0.48894600707162655</v>
      </c>
      <c r="R109" s="164">
        <v>0.28627414104255988</v>
      </c>
      <c r="S109" s="164">
        <v>0.45814640141287472</v>
      </c>
      <c r="T109" s="164">
        <v>0.39144556956287602</v>
      </c>
      <c r="U109" s="164">
        <v>0.10041155742311292</v>
      </c>
    </row>
    <row r="110" spans="12:21" ht="15" thickBot="1" x14ac:dyDescent="0.35">
      <c r="L110" s="30">
        <v>2013</v>
      </c>
      <c r="M110" s="164">
        <v>0.42381419567194334</v>
      </c>
      <c r="N110" s="164">
        <v>0.50987492951872149</v>
      </c>
      <c r="O110" s="164">
        <v>0.32111079031750317</v>
      </c>
      <c r="P110" s="164">
        <v>0.31317911842007867</v>
      </c>
      <c r="Q110" s="164">
        <v>0.49271578920008158</v>
      </c>
      <c r="R110" s="164">
        <v>0.28299332491230561</v>
      </c>
      <c r="S110" s="164">
        <v>0.45899003581907355</v>
      </c>
      <c r="T110" s="164">
        <v>0.38782162138151632</v>
      </c>
      <c r="U110" s="164">
        <v>9.2941625445129156E-2</v>
      </c>
    </row>
    <row r="111" spans="12:21" ht="15" thickBot="1" x14ac:dyDescent="0.35">
      <c r="L111" s="30">
        <v>2014</v>
      </c>
      <c r="M111" s="164">
        <v>0.45953490309426748</v>
      </c>
      <c r="N111" s="164">
        <v>0.52730120455080554</v>
      </c>
      <c r="O111" s="164">
        <v>0.32582158037775705</v>
      </c>
      <c r="P111" s="164">
        <v>0.31607436540754114</v>
      </c>
      <c r="Q111" s="164">
        <v>0.50200554814689635</v>
      </c>
      <c r="R111" s="164">
        <v>0.29439232272430682</v>
      </c>
      <c r="S111" s="164">
        <v>0.46776459070004422</v>
      </c>
      <c r="T111" s="164">
        <v>0.40550851327122528</v>
      </c>
      <c r="U111" s="164">
        <v>9.7693763741219478E-2</v>
      </c>
    </row>
    <row r="112" spans="12:21" ht="15" thickBot="1" x14ac:dyDescent="0.35">
      <c r="L112" s="30">
        <v>2015</v>
      </c>
      <c r="M112" s="164">
        <v>0.50340433169679188</v>
      </c>
      <c r="N112" s="164">
        <v>0.52594658052279797</v>
      </c>
      <c r="O112" s="164">
        <v>0.34258468340579412</v>
      </c>
      <c r="P112" s="164">
        <v>0.30803256845391547</v>
      </c>
      <c r="Q112" s="164">
        <v>0.51073454966797871</v>
      </c>
      <c r="R112" s="164">
        <v>0.28377973785939953</v>
      </c>
      <c r="S112" s="164">
        <v>0.46073485886640808</v>
      </c>
      <c r="T112" s="164">
        <v>0.42015879739028189</v>
      </c>
      <c r="U112" s="164">
        <v>0.10279549592277143</v>
      </c>
    </row>
    <row r="113" spans="12:32" ht="15" thickBot="1" x14ac:dyDescent="0.35">
      <c r="L113" s="30">
        <v>2016</v>
      </c>
      <c r="M113" s="164">
        <v>0.49246732899002554</v>
      </c>
      <c r="N113" s="164">
        <v>0.54750261864254091</v>
      </c>
      <c r="O113" s="164">
        <v>0.34271677162705499</v>
      </c>
      <c r="P113" s="164">
        <v>0.29350825612465814</v>
      </c>
      <c r="Q113" s="164">
        <v>0.50006555718630497</v>
      </c>
      <c r="R113" s="164">
        <v>0.29600960872724946</v>
      </c>
      <c r="S113" s="164">
        <v>0.45752210799072324</v>
      </c>
      <c r="T113" s="164">
        <v>0.40699166892919847</v>
      </c>
      <c r="U113" s="164">
        <v>9.6545823645549589E-2</v>
      </c>
    </row>
    <row r="114" spans="12:32" ht="15" thickBot="1" x14ac:dyDescent="0.35">
      <c r="L114" s="30">
        <v>2017</v>
      </c>
      <c r="M114" s="164">
        <v>0.49944432848513659</v>
      </c>
      <c r="N114" s="164">
        <v>0.54183283251795888</v>
      </c>
      <c r="O114" s="164">
        <v>0.34228712081091728</v>
      </c>
      <c r="P114" s="164">
        <v>0.29216075717482543</v>
      </c>
      <c r="Q114" s="164">
        <v>0.48884917316365817</v>
      </c>
      <c r="R114" s="164">
        <v>0.29585239022876042</v>
      </c>
      <c r="S114" s="164">
        <v>0.4471313521336906</v>
      </c>
      <c r="T114" s="164">
        <v>0.39221423287682528</v>
      </c>
      <c r="U114" s="164">
        <v>9.2301453149007881E-2</v>
      </c>
    </row>
    <row r="115" spans="12:32" ht="15" thickBot="1" x14ac:dyDescent="0.35">
      <c r="L115" s="34">
        <v>2018</v>
      </c>
      <c r="M115" s="164">
        <v>0.48271229323807768</v>
      </c>
      <c r="N115" s="164">
        <v>0.547179359264378</v>
      </c>
      <c r="O115" s="164">
        <v>0.3357151847949692</v>
      </c>
      <c r="P115" s="164">
        <v>0.30301899768527435</v>
      </c>
      <c r="Q115" s="164">
        <v>0.47526801457501677</v>
      </c>
      <c r="R115" s="164">
        <v>0.29550921635952448</v>
      </c>
      <c r="S115" s="164">
        <v>0.45577810022636739</v>
      </c>
      <c r="T115" s="164">
        <v>0.40529436841793881</v>
      </c>
      <c r="U115" s="164">
        <v>9.4127888410377489E-2</v>
      </c>
    </row>
    <row r="116" spans="12:32" ht="15" thickBot="1" x14ac:dyDescent="0.35"/>
    <row r="117" spans="12:32" ht="15" thickBot="1" x14ac:dyDescent="0.35">
      <c r="L117" s="24" t="s">
        <v>226</v>
      </c>
      <c r="M117" s="4"/>
      <c r="N117" s="4"/>
      <c r="O117" s="5" t="s">
        <v>13</v>
      </c>
      <c r="W117" s="24" t="s">
        <v>20</v>
      </c>
      <c r="X117" s="4"/>
      <c r="Y117" s="4"/>
      <c r="Z117" s="5" t="s">
        <v>13</v>
      </c>
    </row>
    <row r="118" spans="12:32" ht="18.600000000000001" thickBot="1" x14ac:dyDescent="0.35">
      <c r="L118" s="25" t="s">
        <v>16</v>
      </c>
      <c r="M118" s="9" t="s">
        <v>3</v>
      </c>
      <c r="N118" s="9" t="s">
        <v>4</v>
      </c>
      <c r="O118" s="9" t="s">
        <v>5</v>
      </c>
      <c r="P118" s="9" t="s">
        <v>6</v>
      </c>
      <c r="Q118" s="9" t="s">
        <v>7</v>
      </c>
      <c r="R118" s="9" t="s">
        <v>8</v>
      </c>
      <c r="S118" s="9" t="s">
        <v>9</v>
      </c>
      <c r="T118" s="9" t="s">
        <v>10</v>
      </c>
      <c r="U118" s="10" t="s">
        <v>11</v>
      </c>
      <c r="W118" s="25" t="s">
        <v>16</v>
      </c>
      <c r="X118" s="9" t="s">
        <v>3</v>
      </c>
      <c r="Y118" s="9" t="s">
        <v>4</v>
      </c>
      <c r="Z118" s="9" t="s">
        <v>5</v>
      </c>
      <c r="AA118" s="9" t="s">
        <v>6</v>
      </c>
      <c r="AB118" s="9" t="s">
        <v>7</v>
      </c>
      <c r="AC118" s="9" t="s">
        <v>8</v>
      </c>
      <c r="AD118" s="9" t="s">
        <v>9</v>
      </c>
      <c r="AE118" s="9" t="s">
        <v>10</v>
      </c>
      <c r="AF118" s="10" t="s">
        <v>11</v>
      </c>
    </row>
    <row r="119" spans="12:32" x14ac:dyDescent="0.3">
      <c r="L119" s="26">
        <v>2000</v>
      </c>
      <c r="M119" s="27"/>
      <c r="N119" s="28"/>
      <c r="O119" s="28"/>
      <c r="P119" s="28"/>
      <c r="Q119" s="28"/>
      <c r="R119" s="28"/>
      <c r="S119" s="28"/>
      <c r="T119" s="28"/>
      <c r="U119" s="29"/>
      <c r="W119" s="26">
        <v>2000</v>
      </c>
      <c r="X119" s="27">
        <v>1.016501009491117E-4</v>
      </c>
      <c r="Y119" s="28">
        <v>1.2264878373530064E-4</v>
      </c>
      <c r="Z119" s="28">
        <v>1.3232424765409118E-4</v>
      </c>
      <c r="AA119" s="28">
        <v>1.4369529473663955E-4</v>
      </c>
      <c r="AB119" s="28">
        <v>1.0885067535055604E-4</v>
      </c>
      <c r="AC119" s="28">
        <v>1.3468939359866712E-4</v>
      </c>
      <c r="AD119" s="28">
        <v>1.0374361294048473E-4</v>
      </c>
      <c r="AE119" s="28">
        <v>9.8361897731745403E-5</v>
      </c>
      <c r="AF119" s="29">
        <v>7.7861179388515536E-5</v>
      </c>
    </row>
    <row r="120" spans="12:32" x14ac:dyDescent="0.3">
      <c r="L120" s="30">
        <v>2001</v>
      </c>
      <c r="M120" s="31"/>
      <c r="N120" s="32"/>
      <c r="O120" s="32"/>
      <c r="P120" s="32"/>
      <c r="Q120" s="32"/>
      <c r="R120" s="32"/>
      <c r="S120" s="32"/>
      <c r="T120" s="32"/>
      <c r="U120" s="33"/>
      <c r="W120" s="30">
        <v>2001</v>
      </c>
      <c r="X120" s="31">
        <v>1.0985591501196408E-4</v>
      </c>
      <c r="Y120" s="32">
        <v>1.3374947806614742E-4</v>
      </c>
      <c r="Z120" s="32">
        <v>1.4316966355558286E-4</v>
      </c>
      <c r="AA120" s="32">
        <v>1.5071645924728014E-4</v>
      </c>
      <c r="AB120" s="32">
        <v>1.1655067174931778E-4</v>
      </c>
      <c r="AC120" s="32">
        <v>1.4007126425694678E-4</v>
      </c>
      <c r="AD120" s="32">
        <v>1.092525745808268E-4</v>
      </c>
      <c r="AE120" s="32">
        <v>1.0304922411371102E-4</v>
      </c>
      <c r="AF120" s="33">
        <v>8.2854487915342721E-5</v>
      </c>
    </row>
    <row r="121" spans="12:32" x14ac:dyDescent="0.3">
      <c r="L121" s="30">
        <v>2002</v>
      </c>
      <c r="M121" s="31"/>
      <c r="N121" s="32"/>
      <c r="O121" s="32"/>
      <c r="P121" s="32"/>
      <c r="Q121" s="32"/>
      <c r="R121" s="32"/>
      <c r="S121" s="32"/>
      <c r="T121" s="32"/>
      <c r="U121" s="33"/>
      <c r="W121" s="30">
        <v>2002</v>
      </c>
      <c r="X121" s="31">
        <v>1.1136229685846254E-4</v>
      </c>
      <c r="Y121" s="32">
        <v>1.3350512628507749E-4</v>
      </c>
      <c r="Z121" s="32">
        <v>1.4146334102044892E-4</v>
      </c>
      <c r="AA121" s="32">
        <v>1.5008121537068091E-4</v>
      </c>
      <c r="AB121" s="32">
        <v>1.2082772996245477E-4</v>
      </c>
      <c r="AC121" s="32">
        <v>1.3952950834811618E-4</v>
      </c>
      <c r="AD121" s="32">
        <v>1.116628095871998E-4</v>
      </c>
      <c r="AE121" s="32">
        <v>1.0391000556697261E-4</v>
      </c>
      <c r="AF121" s="33">
        <v>8.4516705461229257E-5</v>
      </c>
    </row>
    <row r="122" spans="12:32" x14ac:dyDescent="0.3">
      <c r="L122" s="30">
        <v>2003</v>
      </c>
      <c r="M122" s="31"/>
      <c r="N122" s="32"/>
      <c r="O122" s="32"/>
      <c r="P122" s="32"/>
      <c r="Q122" s="32"/>
      <c r="R122" s="32"/>
      <c r="S122" s="32"/>
      <c r="T122" s="32"/>
      <c r="U122" s="33"/>
      <c r="W122" s="30">
        <v>2003</v>
      </c>
      <c r="X122" s="31">
        <v>1.1552445142150566E-4</v>
      </c>
      <c r="Y122" s="32">
        <v>1.4386219428342266E-4</v>
      </c>
      <c r="Z122" s="32">
        <v>1.4508309902324978E-4</v>
      </c>
      <c r="AA122" s="32">
        <v>1.6250589135170365E-4</v>
      </c>
      <c r="AB122" s="32">
        <v>1.2689444429010051E-4</v>
      </c>
      <c r="AC122" s="32">
        <v>1.4428006880304315E-4</v>
      </c>
      <c r="AD122" s="32">
        <v>1.1794442179578315E-4</v>
      </c>
      <c r="AE122" s="32">
        <v>1.0789324440311105E-4</v>
      </c>
      <c r="AF122" s="33">
        <v>8.8044589704607302E-5</v>
      </c>
    </row>
    <row r="123" spans="12:32" x14ac:dyDescent="0.3">
      <c r="L123" s="30">
        <v>2004</v>
      </c>
      <c r="M123" s="31"/>
      <c r="N123" s="32"/>
      <c r="O123" s="32"/>
      <c r="P123" s="32"/>
      <c r="Q123" s="32"/>
      <c r="R123" s="32"/>
      <c r="S123" s="32"/>
      <c r="T123" s="32"/>
      <c r="U123" s="33"/>
      <c r="W123" s="30">
        <v>2004</v>
      </c>
      <c r="X123" s="31">
        <v>1.1779034542504723E-4</v>
      </c>
      <c r="Y123" s="32">
        <v>1.4367323303439658E-4</v>
      </c>
      <c r="Z123" s="32">
        <v>1.4885446031429582E-4</v>
      </c>
      <c r="AA123" s="32">
        <v>1.5984661817165785E-4</v>
      </c>
      <c r="AB123" s="32">
        <v>1.2917778218067457E-4</v>
      </c>
      <c r="AC123" s="32">
        <v>1.4980735634263296E-4</v>
      </c>
      <c r="AD123" s="32">
        <v>1.1936485254752706E-4</v>
      </c>
      <c r="AE123" s="32">
        <v>1.09408028472408E-4</v>
      </c>
      <c r="AF123" s="33">
        <v>8.7632071142864051E-5</v>
      </c>
    </row>
    <row r="124" spans="12:32" x14ac:dyDescent="0.3">
      <c r="L124" s="30">
        <v>2005</v>
      </c>
      <c r="M124" s="31"/>
      <c r="N124" s="32"/>
      <c r="O124" s="32"/>
      <c r="P124" s="32"/>
      <c r="Q124" s="32"/>
      <c r="R124" s="32"/>
      <c r="S124" s="32"/>
      <c r="T124" s="32"/>
      <c r="U124" s="33"/>
      <c r="W124" s="30">
        <v>2005</v>
      </c>
      <c r="X124" s="31">
        <v>1.1879368019401872E-4</v>
      </c>
      <c r="Y124" s="32">
        <v>1.4874168443345225E-4</v>
      </c>
      <c r="Z124" s="32">
        <v>1.5219364869214962E-4</v>
      </c>
      <c r="AA124" s="32">
        <v>1.6297854498157922E-4</v>
      </c>
      <c r="AB124" s="32">
        <v>1.3722187663148215E-4</v>
      </c>
      <c r="AC124" s="32">
        <v>1.5226512061204374E-4</v>
      </c>
      <c r="AD124" s="32">
        <v>1.2450477137653779E-4</v>
      </c>
      <c r="AE124" s="32">
        <v>1.119693759525793E-4</v>
      </c>
      <c r="AF124" s="33">
        <v>8.6913394314814226E-5</v>
      </c>
    </row>
    <row r="125" spans="12:32" x14ac:dyDescent="0.3">
      <c r="L125" s="30">
        <v>2006</v>
      </c>
      <c r="M125" s="31"/>
      <c r="N125" s="32"/>
      <c r="O125" s="32"/>
      <c r="P125" s="32"/>
      <c r="Q125" s="32"/>
      <c r="R125" s="32"/>
      <c r="S125" s="32"/>
      <c r="T125" s="32"/>
      <c r="U125" s="33"/>
      <c r="W125" s="30">
        <v>2006</v>
      </c>
      <c r="X125" s="31">
        <v>1.2171624154497254E-4</v>
      </c>
      <c r="Y125" s="32">
        <v>1.5389845181670083E-4</v>
      </c>
      <c r="Z125" s="32">
        <v>1.5129628919309545E-4</v>
      </c>
      <c r="AA125" s="32">
        <v>1.6250692847823945E-4</v>
      </c>
      <c r="AB125" s="32">
        <v>1.357315688676581E-4</v>
      </c>
      <c r="AC125" s="32">
        <v>1.5347073123699137E-4</v>
      </c>
      <c r="AD125" s="32">
        <v>1.2299137915980338E-4</v>
      </c>
      <c r="AE125" s="32">
        <v>1.1086014192703046E-4</v>
      </c>
      <c r="AF125" s="33">
        <v>8.4470212804495524E-5</v>
      </c>
    </row>
    <row r="126" spans="12:32" x14ac:dyDescent="0.3">
      <c r="L126" s="30">
        <v>2007</v>
      </c>
      <c r="M126" s="31"/>
      <c r="N126" s="32"/>
      <c r="O126" s="32"/>
      <c r="P126" s="32"/>
      <c r="Q126" s="32"/>
      <c r="R126" s="32"/>
      <c r="S126" s="32"/>
      <c r="T126" s="32"/>
      <c r="U126" s="33"/>
      <c r="W126" s="30">
        <v>2007</v>
      </c>
      <c r="X126" s="31">
        <v>1.1953468618031755E-4</v>
      </c>
      <c r="Y126" s="32">
        <v>1.5153732135372015E-4</v>
      </c>
      <c r="Z126" s="32">
        <v>1.4841370287064048E-4</v>
      </c>
      <c r="AA126" s="32">
        <v>1.5982964191188533E-4</v>
      </c>
      <c r="AB126" s="32">
        <v>1.3355496885232663E-4</v>
      </c>
      <c r="AC126" s="32">
        <v>1.5246157044386421E-4</v>
      </c>
      <c r="AD126" s="32">
        <v>1.2085519754434035E-4</v>
      </c>
      <c r="AE126" s="32">
        <v>1.0880891009423293E-4</v>
      </c>
      <c r="AF126" s="33">
        <v>8.1201225631772527E-5</v>
      </c>
    </row>
    <row r="127" spans="12:32" x14ac:dyDescent="0.3">
      <c r="L127" s="30">
        <v>2008</v>
      </c>
      <c r="M127" s="31"/>
      <c r="N127" s="32"/>
      <c r="O127" s="32"/>
      <c r="P127" s="32"/>
      <c r="Q127" s="32"/>
      <c r="R127" s="32"/>
      <c r="S127" s="32"/>
      <c r="T127" s="32"/>
      <c r="U127" s="33"/>
      <c r="W127" s="30">
        <v>2008</v>
      </c>
      <c r="X127" s="31">
        <v>1.1900234174957539E-4</v>
      </c>
      <c r="Y127" s="32">
        <v>1.5465198150946965E-4</v>
      </c>
      <c r="Z127" s="32">
        <v>1.4850272673089932E-4</v>
      </c>
      <c r="AA127" s="32">
        <v>1.6159108696989628E-4</v>
      </c>
      <c r="AB127" s="32">
        <v>1.3470848269832709E-4</v>
      </c>
      <c r="AC127" s="32">
        <v>1.495120065694103E-4</v>
      </c>
      <c r="AD127" s="32">
        <v>1.197480388455659E-4</v>
      </c>
      <c r="AE127" s="32">
        <v>1.0933585237971538E-4</v>
      </c>
      <c r="AF127" s="33">
        <v>8.0502505654306237E-5</v>
      </c>
    </row>
    <row r="128" spans="12:32" x14ac:dyDescent="0.3">
      <c r="L128" s="30">
        <v>2009</v>
      </c>
      <c r="M128" s="31"/>
      <c r="N128" s="32"/>
      <c r="O128" s="32"/>
      <c r="P128" s="32"/>
      <c r="Q128" s="32"/>
      <c r="R128" s="32"/>
      <c r="S128" s="32"/>
      <c r="T128" s="32"/>
      <c r="U128" s="33"/>
      <c r="W128" s="30">
        <v>2009</v>
      </c>
      <c r="X128" s="31">
        <v>1.1714243566337182E-4</v>
      </c>
      <c r="Y128" s="32">
        <v>1.4392491253877799E-4</v>
      </c>
      <c r="Z128" s="32">
        <v>1.4636687363431031E-4</v>
      </c>
      <c r="AA128" s="32">
        <v>1.5439231516245391E-4</v>
      </c>
      <c r="AB128" s="32">
        <v>1.2777600152889731E-4</v>
      </c>
      <c r="AC128" s="32">
        <v>1.4380158774120885E-4</v>
      </c>
      <c r="AD128" s="32">
        <v>1.1357149441372397E-4</v>
      </c>
      <c r="AE128" s="32">
        <v>1.064688931320765E-4</v>
      </c>
      <c r="AF128" s="33">
        <v>8.050026741331868E-5</v>
      </c>
    </row>
    <row r="129" spans="2:32" x14ac:dyDescent="0.3">
      <c r="L129" s="30">
        <v>2010</v>
      </c>
      <c r="M129" s="31"/>
      <c r="N129" s="32"/>
      <c r="O129" s="32"/>
      <c r="P129" s="32"/>
      <c r="Q129" s="32"/>
      <c r="R129" s="32"/>
      <c r="S129" s="32"/>
      <c r="T129" s="32"/>
      <c r="U129" s="33"/>
      <c r="W129" s="30">
        <v>2010</v>
      </c>
      <c r="X129" s="31">
        <v>1.2063241520462411E-4</v>
      </c>
      <c r="Y129" s="32">
        <v>1.502678251672902E-4</v>
      </c>
      <c r="Z129" s="32">
        <v>1.5388605490790789E-4</v>
      </c>
      <c r="AA129" s="32">
        <v>1.6376714861629301E-4</v>
      </c>
      <c r="AB129" s="32">
        <v>1.3297077363297414E-4</v>
      </c>
      <c r="AC129" s="32">
        <v>1.534259418807102E-4</v>
      </c>
      <c r="AD129" s="32">
        <v>1.1832191983950702E-4</v>
      </c>
      <c r="AE129" s="32">
        <v>1.1211260628476068E-4</v>
      </c>
      <c r="AF129" s="33">
        <v>8.3082375750661138E-5</v>
      </c>
    </row>
    <row r="130" spans="2:32" x14ac:dyDescent="0.3">
      <c r="L130" s="30">
        <v>2011</v>
      </c>
      <c r="M130" s="31"/>
      <c r="N130" s="32"/>
      <c r="O130" s="32"/>
      <c r="P130" s="32"/>
      <c r="Q130" s="32"/>
      <c r="R130" s="32"/>
      <c r="S130" s="32"/>
      <c r="T130" s="32"/>
      <c r="U130" s="33"/>
      <c r="W130" s="30">
        <v>2011</v>
      </c>
      <c r="X130" s="31">
        <v>1.214194421960735E-4</v>
      </c>
      <c r="Y130" s="32">
        <v>1.468189159187127E-4</v>
      </c>
      <c r="Z130" s="32">
        <v>1.4962231621259877E-4</v>
      </c>
      <c r="AA130" s="32">
        <v>1.5856420437453979E-4</v>
      </c>
      <c r="AB130" s="32">
        <v>1.2568667662732154E-4</v>
      </c>
      <c r="AC130" s="32">
        <v>1.5127983914351426E-4</v>
      </c>
      <c r="AD130" s="32">
        <v>1.119706125763E-4</v>
      </c>
      <c r="AE130" s="32">
        <v>1.0404346580325996E-4</v>
      </c>
      <c r="AF130" s="33">
        <v>7.8221817938881077E-5</v>
      </c>
    </row>
    <row r="131" spans="2:32" x14ac:dyDescent="0.3">
      <c r="L131" s="30">
        <v>2012</v>
      </c>
      <c r="M131" s="31"/>
      <c r="N131" s="32"/>
      <c r="O131" s="32"/>
      <c r="P131" s="32"/>
      <c r="Q131" s="32"/>
      <c r="R131" s="32"/>
      <c r="S131" s="32"/>
      <c r="T131" s="32"/>
      <c r="U131" s="33"/>
      <c r="W131" s="30">
        <v>2012</v>
      </c>
      <c r="X131" s="31">
        <v>1.1747664759099129E-4</v>
      </c>
      <c r="Y131" s="32">
        <v>1.4519714412932936E-4</v>
      </c>
      <c r="Z131" s="32">
        <v>1.4886660402649993E-4</v>
      </c>
      <c r="AA131" s="32">
        <v>1.6209766434102611E-4</v>
      </c>
      <c r="AB131" s="32">
        <v>1.2211669655594736E-4</v>
      </c>
      <c r="AC131" s="32">
        <v>1.4869844601525373E-4</v>
      </c>
      <c r="AD131" s="32">
        <v>1.1570763029617762E-4</v>
      </c>
      <c r="AE131" s="32">
        <v>1.0556463473717492E-4</v>
      </c>
      <c r="AF131" s="33">
        <v>7.7326412194964208E-5</v>
      </c>
    </row>
    <row r="132" spans="2:32" x14ac:dyDescent="0.3">
      <c r="L132" s="30">
        <v>2013</v>
      </c>
      <c r="M132" s="31"/>
      <c r="N132" s="32"/>
      <c r="O132" s="32"/>
      <c r="P132" s="32"/>
      <c r="Q132" s="32"/>
      <c r="R132" s="32"/>
      <c r="S132" s="32"/>
      <c r="T132" s="32"/>
      <c r="U132" s="33"/>
      <c r="W132" s="30">
        <v>2013</v>
      </c>
      <c r="X132" s="31">
        <v>1.1718292136602744E-4</v>
      </c>
      <c r="Y132" s="32">
        <v>1.5560129761419656E-4</v>
      </c>
      <c r="Z132" s="32">
        <v>1.5230244067280797E-4</v>
      </c>
      <c r="AA132" s="32">
        <v>1.6264766907069119E-4</v>
      </c>
      <c r="AB132" s="32">
        <v>1.2789795702102945E-4</v>
      </c>
      <c r="AC132" s="32">
        <v>1.5172754552533329E-4</v>
      </c>
      <c r="AD132" s="32">
        <v>1.1895374388953516E-4</v>
      </c>
      <c r="AE132" s="32">
        <v>1.0866304844531179E-4</v>
      </c>
      <c r="AF132" s="33">
        <v>7.7839297598381564E-5</v>
      </c>
    </row>
    <row r="133" spans="2:32" x14ac:dyDescent="0.3">
      <c r="L133" s="30">
        <v>2014</v>
      </c>
      <c r="M133" s="31"/>
      <c r="N133" s="32"/>
      <c r="O133" s="32"/>
      <c r="P133" s="32"/>
      <c r="Q133" s="32"/>
      <c r="R133" s="32"/>
      <c r="S133" s="32"/>
      <c r="T133" s="32"/>
      <c r="U133" s="33"/>
      <c r="W133" s="30">
        <v>2014</v>
      </c>
      <c r="X133" s="31">
        <v>1.1382074511751945E-4</v>
      </c>
      <c r="Y133" s="32">
        <v>1.4536594580626024E-4</v>
      </c>
      <c r="Z133" s="32">
        <v>1.4688152694142679E-4</v>
      </c>
      <c r="AA133" s="32">
        <v>1.5720319186602523E-4</v>
      </c>
      <c r="AB133" s="32">
        <v>1.2156267331846653E-4</v>
      </c>
      <c r="AC133" s="32">
        <v>1.4445941367081981E-4</v>
      </c>
      <c r="AD133" s="32">
        <v>1.1375957573547131E-4</v>
      </c>
      <c r="AE133" s="32">
        <v>1.0159435783814939E-4</v>
      </c>
      <c r="AF133" s="33">
        <v>7.2088246099821746E-5</v>
      </c>
    </row>
    <row r="134" spans="2:32" x14ac:dyDescent="0.3">
      <c r="L134" s="30">
        <v>2015</v>
      </c>
      <c r="M134" s="31"/>
      <c r="N134" s="32"/>
      <c r="O134" s="32"/>
      <c r="P134" s="32"/>
      <c r="Q134" s="32"/>
      <c r="R134" s="32"/>
      <c r="S134" s="32"/>
      <c r="T134" s="32"/>
      <c r="U134" s="33"/>
      <c r="W134" s="30">
        <v>2015</v>
      </c>
      <c r="X134" s="31">
        <v>1.1913397257220559E-4</v>
      </c>
      <c r="Y134" s="32">
        <v>1.4941278349106114E-4</v>
      </c>
      <c r="Z134" s="32">
        <v>1.5089357643271616E-4</v>
      </c>
      <c r="AA134" s="32">
        <v>1.5814190948054325E-4</v>
      </c>
      <c r="AB134" s="32">
        <v>1.226463797302467E-4</v>
      </c>
      <c r="AC134" s="32">
        <v>1.4714858219393016E-4</v>
      </c>
      <c r="AD134" s="32">
        <v>1.1845235838988657E-4</v>
      </c>
      <c r="AE134" s="32">
        <v>1.0603631671881101E-4</v>
      </c>
      <c r="AF134" s="33">
        <v>7.3118290958029778E-5</v>
      </c>
    </row>
    <row r="135" spans="2:32" x14ac:dyDescent="0.3">
      <c r="L135" s="30">
        <v>2016</v>
      </c>
      <c r="M135" s="31"/>
      <c r="N135" s="32"/>
      <c r="O135" s="32"/>
      <c r="P135" s="32"/>
      <c r="Q135" s="32"/>
      <c r="R135" s="32"/>
      <c r="S135" s="32"/>
      <c r="T135" s="32"/>
      <c r="U135" s="33"/>
      <c r="W135" s="30">
        <v>2016</v>
      </c>
      <c r="X135" s="31">
        <v>1.2152306442586449E-4</v>
      </c>
      <c r="Y135" s="32">
        <v>1.5125757595750027E-4</v>
      </c>
      <c r="Z135" s="32">
        <v>1.5314136908327404E-4</v>
      </c>
      <c r="AA135" s="32">
        <v>1.6296902451665767E-4</v>
      </c>
      <c r="AB135" s="32">
        <v>1.2252769909161138E-4</v>
      </c>
      <c r="AC135" s="32">
        <v>1.5027533012782802E-4</v>
      </c>
      <c r="AD135" s="32">
        <v>1.162873750866596E-4</v>
      </c>
      <c r="AE135" s="32">
        <v>1.0571313414866065E-4</v>
      </c>
      <c r="AF135" s="33">
        <v>7.3254602110436325E-5</v>
      </c>
    </row>
    <row r="136" spans="2:32" x14ac:dyDescent="0.3">
      <c r="L136" s="30">
        <v>2017</v>
      </c>
      <c r="M136" s="31"/>
      <c r="N136" s="32"/>
      <c r="O136" s="32"/>
      <c r="P136" s="32"/>
      <c r="Q136" s="32"/>
      <c r="R136" s="32"/>
      <c r="S136" s="32"/>
      <c r="T136" s="32"/>
      <c r="U136" s="33"/>
      <c r="W136" s="30">
        <v>2017</v>
      </c>
      <c r="X136" s="31">
        <v>1.2339000489403564E-4</v>
      </c>
      <c r="Y136" s="32">
        <v>1.5555529913067619E-4</v>
      </c>
      <c r="Z136" s="32">
        <v>1.5335475685673543E-4</v>
      </c>
      <c r="AA136" s="32">
        <v>1.6320975743344137E-4</v>
      </c>
      <c r="AB136" s="32">
        <v>1.2289772122730226E-4</v>
      </c>
      <c r="AC136" s="32">
        <v>1.5228133525309995E-4</v>
      </c>
      <c r="AD136" s="32">
        <v>1.1953925636346475E-4</v>
      </c>
      <c r="AE136" s="32">
        <v>1.0694317109851738E-4</v>
      </c>
      <c r="AF136" s="33">
        <v>7.3079179287329472E-5</v>
      </c>
    </row>
    <row r="137" spans="2:32" ht="15" thickBot="1" x14ac:dyDescent="0.35">
      <c r="L137" s="34">
        <v>2018</v>
      </c>
      <c r="M137" s="35"/>
      <c r="N137" s="36"/>
      <c r="O137" s="36"/>
      <c r="P137" s="36"/>
      <c r="Q137" s="36"/>
      <c r="R137" s="36"/>
      <c r="S137" s="36"/>
      <c r="T137" s="36"/>
      <c r="U137" s="37"/>
      <c r="W137" s="34">
        <v>2018</v>
      </c>
      <c r="X137" s="35">
        <v>1.1899499968557582E-4</v>
      </c>
      <c r="Y137" s="36">
        <v>1.5446010155381119E-4</v>
      </c>
      <c r="Z137" s="36">
        <v>1.5186224445143021E-4</v>
      </c>
      <c r="AA137" s="36">
        <v>1.5982674075537383E-4</v>
      </c>
      <c r="AB137" s="36">
        <v>1.1850449002525486E-4</v>
      </c>
      <c r="AC137" s="36">
        <v>1.5150061511636927E-4</v>
      </c>
      <c r="AD137" s="36">
        <v>1.1608304965317172E-4</v>
      </c>
      <c r="AE137" s="36">
        <v>1.0451042221472489E-4</v>
      </c>
      <c r="AF137" s="37">
        <v>7.0809820375400078E-5</v>
      </c>
    </row>
    <row r="139" spans="2:32" s="2" customFormat="1" ht="15" thickBot="1" x14ac:dyDescent="0.35">
      <c r="B139" s="1"/>
      <c r="C139" s="1"/>
      <c r="D139" s="1"/>
      <c r="E139" s="1"/>
      <c r="F139" s="1"/>
      <c r="G139" s="1"/>
      <c r="H139" s="1"/>
    </row>
    <row r="140" spans="2:32" s="2" customFormat="1" ht="21" customHeight="1" x14ac:dyDescent="0.3">
      <c r="B140" s="309" t="s">
        <v>21</v>
      </c>
      <c r="C140" s="310"/>
      <c r="D140" s="310"/>
      <c r="E140" s="310"/>
      <c r="F140" s="310"/>
      <c r="G140" s="310"/>
      <c r="H140" s="311"/>
    </row>
    <row r="141" spans="2:32" s="2" customFormat="1" ht="15" thickBot="1" x14ac:dyDescent="0.35">
      <c r="B141" s="312"/>
      <c r="C141" s="313"/>
      <c r="D141" s="313"/>
      <c r="E141" s="313"/>
      <c r="F141" s="313"/>
      <c r="G141" s="313"/>
      <c r="H141" s="314"/>
    </row>
    <row r="142" spans="2:32" s="2" customFormat="1" x14ac:dyDescent="0.3"/>
    <row r="143" spans="2:32" ht="15" thickBot="1" x14ac:dyDescent="0.35"/>
    <row r="144" spans="2:32" ht="15" thickBot="1" x14ac:dyDescent="0.35">
      <c r="L144" s="24" t="s">
        <v>22</v>
      </c>
      <c r="M144" s="4"/>
      <c r="N144" s="4"/>
      <c r="O144" s="5" t="s">
        <v>1</v>
      </c>
      <c r="Q144" t="s">
        <v>175</v>
      </c>
      <c r="R144" t="s">
        <v>180</v>
      </c>
    </row>
    <row r="145" spans="12:21" ht="18.600000000000001" thickBot="1" x14ac:dyDescent="0.35">
      <c r="L145" s="25" t="s">
        <v>2</v>
      </c>
      <c r="M145" s="9" t="s">
        <v>3</v>
      </c>
      <c r="N145" s="9" t="s">
        <v>4</v>
      </c>
      <c r="O145" s="9" t="s">
        <v>5</v>
      </c>
      <c r="P145" s="9" t="s">
        <v>6</v>
      </c>
      <c r="Q145" s="9" t="s">
        <v>7</v>
      </c>
      <c r="R145" s="9" t="s">
        <v>8</v>
      </c>
      <c r="S145" s="9" t="s">
        <v>9</v>
      </c>
      <c r="T145" s="9" t="s">
        <v>10</v>
      </c>
      <c r="U145" s="10" t="s">
        <v>11</v>
      </c>
    </row>
    <row r="146" spans="12:21" x14ac:dyDescent="0.3">
      <c r="L146" s="11">
        <v>2000</v>
      </c>
      <c r="M146" s="12">
        <v>30.432350475383224</v>
      </c>
      <c r="N146" s="13">
        <v>78.130863147766647</v>
      </c>
      <c r="O146" s="13">
        <v>299.46712032883892</v>
      </c>
      <c r="P146" s="13">
        <v>295.15655651744152</v>
      </c>
      <c r="Q146" s="13">
        <v>62.364873188375931</v>
      </c>
      <c r="R146" s="13">
        <v>201.60927613714145</v>
      </c>
      <c r="S146" s="13">
        <v>78.90349586121603</v>
      </c>
      <c r="T146" s="13">
        <v>36.963075365928184</v>
      </c>
      <c r="U146" s="14">
        <v>141.78142554322321</v>
      </c>
    </row>
    <row r="147" spans="12:21" x14ac:dyDescent="0.3">
      <c r="L147" s="15">
        <v>2001</v>
      </c>
      <c r="M147" s="16">
        <v>32.6455793069048</v>
      </c>
      <c r="N147" s="17">
        <v>83.674413207857498</v>
      </c>
      <c r="O147" s="17">
        <v>323.15333852679458</v>
      </c>
      <c r="P147" s="17">
        <v>304.70186762251501</v>
      </c>
      <c r="Q147" s="17">
        <v>65.386071498737351</v>
      </c>
      <c r="R147" s="17">
        <v>212.3501435745552</v>
      </c>
      <c r="S147" s="17">
        <v>82.993946213454748</v>
      </c>
      <c r="T147" s="17">
        <v>38.987778906287936</v>
      </c>
      <c r="U147" s="18">
        <v>148.83145412802097</v>
      </c>
    </row>
    <row r="148" spans="12:21" x14ac:dyDescent="0.3">
      <c r="L148" s="15">
        <v>2002</v>
      </c>
      <c r="M148" s="16">
        <v>33.26621737785532</v>
      </c>
      <c r="N148" s="17">
        <v>83.140433691589948</v>
      </c>
      <c r="O148" s="17">
        <v>313.93511717045413</v>
      </c>
      <c r="P148" s="17">
        <v>305.82687196800185</v>
      </c>
      <c r="Q148" s="17">
        <v>67.811730539815969</v>
      </c>
      <c r="R148" s="17">
        <v>212.69662367700937</v>
      </c>
      <c r="S148" s="17">
        <v>85.699743252742422</v>
      </c>
      <c r="T148" s="17">
        <v>39.36413284287034</v>
      </c>
      <c r="U148" s="18">
        <v>153.83767728701361</v>
      </c>
    </row>
    <row r="149" spans="12:21" x14ac:dyDescent="0.3">
      <c r="L149" s="15">
        <v>2003</v>
      </c>
      <c r="M149" s="16">
        <v>34.562821178746084</v>
      </c>
      <c r="N149" s="17">
        <v>89.005581611226589</v>
      </c>
      <c r="O149" s="17">
        <v>326.27388526159234</v>
      </c>
      <c r="P149" s="17">
        <v>322.18676154449196</v>
      </c>
      <c r="Q149" s="17">
        <v>71.473693189787298</v>
      </c>
      <c r="R149" s="17">
        <v>222.49106360146388</v>
      </c>
      <c r="S149" s="17">
        <v>90.767591896839903</v>
      </c>
      <c r="T149" s="17">
        <v>41.471539755542388</v>
      </c>
      <c r="U149" s="18">
        <v>164.11619180101474</v>
      </c>
    </row>
    <row r="150" spans="12:21" x14ac:dyDescent="0.3">
      <c r="L150" s="15">
        <v>2004</v>
      </c>
      <c r="M150" s="16">
        <v>34.906379031821245</v>
      </c>
      <c r="N150" s="17">
        <v>89.448040705283219</v>
      </c>
      <c r="O150" s="17">
        <v>345.12538935596274</v>
      </c>
      <c r="P150" s="17">
        <v>319.991406736214</v>
      </c>
      <c r="Q150" s="17">
        <v>73.914962388196912</v>
      </c>
      <c r="R150" s="17">
        <v>229.10825849234715</v>
      </c>
      <c r="S150" s="17">
        <v>92.433129064273032</v>
      </c>
      <c r="T150" s="17">
        <v>42.549568743647846</v>
      </c>
      <c r="U150" s="18">
        <v>163.54974693164738</v>
      </c>
    </row>
    <row r="151" spans="12:21" x14ac:dyDescent="0.3">
      <c r="L151" s="15">
        <v>2005</v>
      </c>
      <c r="M151" s="16">
        <v>35.417794674571589</v>
      </c>
      <c r="N151" s="17">
        <v>92.71809831615542</v>
      </c>
      <c r="O151" s="17">
        <v>353.38299906052094</v>
      </c>
      <c r="P151" s="17">
        <v>336.34778436925677</v>
      </c>
      <c r="Q151" s="17">
        <v>78.180731746460737</v>
      </c>
      <c r="R151" s="17">
        <v>233.6197674908814</v>
      </c>
      <c r="S151" s="17">
        <v>96.795164387427278</v>
      </c>
      <c r="T151" s="17">
        <v>44.030329010966938</v>
      </c>
      <c r="U151" s="18">
        <v>167.57642841463539</v>
      </c>
    </row>
    <row r="152" spans="12:21" x14ac:dyDescent="0.3">
      <c r="L152" s="15">
        <v>2006</v>
      </c>
      <c r="M152" s="16">
        <v>37.290390146165969</v>
      </c>
      <c r="N152" s="17">
        <v>96.03141458897835</v>
      </c>
      <c r="O152" s="17">
        <v>365.02964997761484</v>
      </c>
      <c r="P152" s="17">
        <v>337.48515934345465</v>
      </c>
      <c r="Q152" s="17">
        <v>78.397237763838547</v>
      </c>
      <c r="R152" s="17">
        <v>234.32086950863905</v>
      </c>
      <c r="S152" s="17">
        <v>97.322222271610983</v>
      </c>
      <c r="T152" s="17">
        <v>44.087424189413539</v>
      </c>
      <c r="U152" s="18">
        <v>161.14346927243238</v>
      </c>
    </row>
    <row r="153" spans="12:21" x14ac:dyDescent="0.3">
      <c r="L153" s="15">
        <v>2007</v>
      </c>
      <c r="M153" s="16">
        <v>37.161941479587313</v>
      </c>
      <c r="N153" s="17">
        <v>94.05326139169172</v>
      </c>
      <c r="O153" s="17">
        <v>359.6222737085746</v>
      </c>
      <c r="P153" s="17">
        <v>336.53374822980197</v>
      </c>
      <c r="Q153" s="17">
        <v>77.025459945406993</v>
      </c>
      <c r="R153" s="17">
        <v>229.61080434885011</v>
      </c>
      <c r="S153" s="17">
        <v>94.548655830065144</v>
      </c>
      <c r="T153" s="17">
        <v>43.356581721395742</v>
      </c>
      <c r="U153" s="18">
        <v>155.12622305750642</v>
      </c>
    </row>
    <row r="154" spans="12:21" x14ac:dyDescent="0.3">
      <c r="L154" s="15">
        <v>2008</v>
      </c>
      <c r="M154" s="16">
        <v>37.324057797043359</v>
      </c>
      <c r="N154" s="17">
        <v>97.034450208129954</v>
      </c>
      <c r="O154" s="17">
        <v>356.51451886372411</v>
      </c>
      <c r="P154" s="17">
        <v>346.66324120311447</v>
      </c>
      <c r="Q154" s="17">
        <v>78.339991419922626</v>
      </c>
      <c r="R154" s="17">
        <v>227.76014371379173</v>
      </c>
      <c r="S154" s="17">
        <v>94.457626162956828</v>
      </c>
      <c r="T154" s="17">
        <v>43.915126949114054</v>
      </c>
      <c r="U154" s="18">
        <v>157.1601281353295</v>
      </c>
    </row>
    <row r="155" spans="12:21" x14ac:dyDescent="0.3">
      <c r="L155" s="15">
        <v>2009</v>
      </c>
      <c r="M155" s="16">
        <v>37.680687431957637</v>
      </c>
      <c r="N155" s="17">
        <v>91.32678546630143</v>
      </c>
      <c r="O155" s="17">
        <v>340.20882802873814</v>
      </c>
      <c r="P155" s="17">
        <v>316.1797148686876</v>
      </c>
      <c r="Q155" s="17">
        <v>74.783422470067933</v>
      </c>
      <c r="R155" s="17">
        <v>210.92940400904692</v>
      </c>
      <c r="S155" s="17">
        <v>90.752441392430555</v>
      </c>
      <c r="T155" s="17">
        <v>43.913996952535413</v>
      </c>
      <c r="U155" s="18">
        <v>159.32346521341572</v>
      </c>
    </row>
    <row r="156" spans="12:21" x14ac:dyDescent="0.3">
      <c r="L156" s="15">
        <v>2010</v>
      </c>
      <c r="M156" s="16">
        <v>38.268580228882598</v>
      </c>
      <c r="N156" s="17">
        <v>94.728340567849287</v>
      </c>
      <c r="O156" s="17">
        <v>371.28182808246083</v>
      </c>
      <c r="P156" s="17">
        <v>348.09525057351942</v>
      </c>
      <c r="Q156" s="17">
        <v>77.423515096779155</v>
      </c>
      <c r="R156" s="17">
        <v>225.22953374370283</v>
      </c>
      <c r="S156" s="17">
        <v>93.717542093713632</v>
      </c>
      <c r="T156" s="17">
        <v>46.69193466527549</v>
      </c>
      <c r="U156" s="18">
        <v>162.8248130963928</v>
      </c>
    </row>
    <row r="157" spans="12:21" x14ac:dyDescent="0.3">
      <c r="L157" s="15">
        <v>2011</v>
      </c>
      <c r="M157" s="16">
        <v>38.235245929280957</v>
      </c>
      <c r="N157" s="17">
        <v>92.38089802135093</v>
      </c>
      <c r="O157" s="17">
        <v>359.30290916547199</v>
      </c>
      <c r="P157" s="17">
        <v>334.93196107304368</v>
      </c>
      <c r="Q157" s="17">
        <v>74.248210343151911</v>
      </c>
      <c r="R157" s="17">
        <v>224.85168326040775</v>
      </c>
      <c r="S157" s="17">
        <v>92.393645356228703</v>
      </c>
      <c r="T157" s="17">
        <v>43.706107078346861</v>
      </c>
      <c r="U157" s="18">
        <v>156.31605576578445</v>
      </c>
    </row>
    <row r="158" spans="12:21" x14ac:dyDescent="0.3">
      <c r="L158" s="15">
        <v>2012</v>
      </c>
      <c r="M158" s="16">
        <v>37.096900782090579</v>
      </c>
      <c r="N158" s="17">
        <v>93.633492574031379</v>
      </c>
      <c r="O158" s="17">
        <v>357.15414286880412</v>
      </c>
      <c r="P158" s="17">
        <v>338.73685046785056</v>
      </c>
      <c r="Q158" s="17">
        <v>72.483888663209342</v>
      </c>
      <c r="R158" s="17">
        <v>220.53277316534195</v>
      </c>
      <c r="S158" s="17">
        <v>94.76144645072192</v>
      </c>
      <c r="T158" s="17">
        <v>44.587027823375891</v>
      </c>
      <c r="U158" s="18">
        <v>151.93565692147806</v>
      </c>
    </row>
    <row r="159" spans="12:21" x14ac:dyDescent="0.3">
      <c r="L159" s="15">
        <v>2013</v>
      </c>
      <c r="M159" s="16">
        <v>37.058179767785958</v>
      </c>
      <c r="N159" s="17">
        <v>98.644851356749953</v>
      </c>
      <c r="O159" s="17">
        <v>362.37991317767137</v>
      </c>
      <c r="P159" s="17">
        <v>337.70084817508308</v>
      </c>
      <c r="Q159" s="17">
        <v>75.947463202958801</v>
      </c>
      <c r="R159" s="17">
        <v>224.57601718396947</v>
      </c>
      <c r="S159" s="17">
        <v>98.319117439561253</v>
      </c>
      <c r="T159" s="17">
        <v>45.495161907530793</v>
      </c>
      <c r="U159" s="18">
        <v>150.61882810337264</v>
      </c>
    </row>
    <row r="160" spans="12:21" x14ac:dyDescent="0.3">
      <c r="L160" s="15">
        <v>2014</v>
      </c>
      <c r="M160" s="16">
        <v>36.649194265799146</v>
      </c>
      <c r="N160" s="17">
        <v>92.442430076313812</v>
      </c>
      <c r="O160" s="17">
        <v>348.48707249894051</v>
      </c>
      <c r="P160" s="17">
        <v>335.51049560188829</v>
      </c>
      <c r="Q160" s="17">
        <v>72.26642773524128</v>
      </c>
      <c r="R160" s="17">
        <v>214.27018794208587</v>
      </c>
      <c r="S160" s="17">
        <v>94.826439212093888</v>
      </c>
      <c r="T160" s="17">
        <v>42.806911414123967</v>
      </c>
      <c r="U160" s="18">
        <v>141.49292481520581</v>
      </c>
    </row>
    <row r="161" spans="12:21" x14ac:dyDescent="0.3">
      <c r="L161" s="15">
        <v>2015</v>
      </c>
      <c r="M161" s="16">
        <v>38.318502373906362</v>
      </c>
      <c r="N161" s="17">
        <v>96.257795462768087</v>
      </c>
      <c r="O161" s="17">
        <v>355.86161027546729</v>
      </c>
      <c r="P161" s="17">
        <v>335.57919142690838</v>
      </c>
      <c r="Q161" s="17">
        <v>73.396418630431455</v>
      </c>
      <c r="R161" s="17">
        <v>221.17365127209558</v>
      </c>
      <c r="S161" s="17">
        <v>97.213690420232766</v>
      </c>
      <c r="T161" s="17">
        <v>43.717604838426851</v>
      </c>
      <c r="U161" s="18">
        <v>149.31898369318372</v>
      </c>
    </row>
    <row r="162" spans="12:21" x14ac:dyDescent="0.3">
      <c r="L162" s="15">
        <v>2016</v>
      </c>
      <c r="M162" s="16">
        <v>39.418652409199836</v>
      </c>
      <c r="N162" s="17">
        <v>94.976856398867127</v>
      </c>
      <c r="O162" s="17">
        <v>353.67633455083705</v>
      </c>
      <c r="P162" s="17">
        <v>345.24837980198242</v>
      </c>
      <c r="Q162" s="17">
        <v>73.948470433910728</v>
      </c>
      <c r="R162" s="17">
        <v>225.62543477315509</v>
      </c>
      <c r="S162" s="17">
        <v>96.466502047203633</v>
      </c>
      <c r="T162" s="17">
        <v>44.434040477596177</v>
      </c>
      <c r="U162" s="18">
        <v>152.10301694983093</v>
      </c>
    </row>
    <row r="163" spans="12:21" x14ac:dyDescent="0.3">
      <c r="L163" s="15">
        <v>2017</v>
      </c>
      <c r="M163" s="16">
        <v>39.811916566413927</v>
      </c>
      <c r="N163" s="17">
        <v>98.924199528848234</v>
      </c>
      <c r="O163" s="17">
        <v>357.71139217531316</v>
      </c>
      <c r="P163" s="17">
        <v>350.88743953090506</v>
      </c>
      <c r="Q163" s="17">
        <v>74.533010608610979</v>
      </c>
      <c r="R163" s="17">
        <v>233.5886132273348</v>
      </c>
      <c r="S163" s="17">
        <v>100.23111278463188</v>
      </c>
      <c r="T163" s="17">
        <v>45.841349983591122</v>
      </c>
      <c r="U163" s="18">
        <v>155.84206019281123</v>
      </c>
    </row>
    <row r="164" spans="12:21" ht="15" thickBot="1" x14ac:dyDescent="0.35">
      <c r="L164" s="19">
        <v>2018</v>
      </c>
      <c r="M164" s="20">
        <v>39.39307482722888</v>
      </c>
      <c r="N164" s="21">
        <v>98.054801206519272</v>
      </c>
      <c r="O164" s="21">
        <v>359.3253286714654</v>
      </c>
      <c r="P164" s="21">
        <v>329.83574234408155</v>
      </c>
      <c r="Q164" s="21">
        <v>72.110686026676959</v>
      </c>
      <c r="R164" s="21">
        <v>229.88851077014823</v>
      </c>
      <c r="S164" s="21">
        <v>97.225796415194537</v>
      </c>
      <c r="T164" s="21">
        <v>45.399128039605671</v>
      </c>
      <c r="U164" s="22">
        <v>152.1374122750068</v>
      </c>
    </row>
    <row r="165" spans="12:21" ht="15" thickBot="1" x14ac:dyDescent="0.35"/>
    <row r="166" spans="12:21" ht="15" thickBot="1" x14ac:dyDescent="0.35">
      <c r="L166" s="24" t="s">
        <v>23</v>
      </c>
      <c r="M166" s="4"/>
      <c r="N166" s="4"/>
      <c r="O166" s="5" t="s">
        <v>179</v>
      </c>
      <c r="Q166" t="s">
        <v>175</v>
      </c>
      <c r="R166" t="s">
        <v>180</v>
      </c>
    </row>
    <row r="167" spans="12:21" ht="18.600000000000001" thickBot="1" x14ac:dyDescent="0.35">
      <c r="L167" s="25" t="s">
        <v>2</v>
      </c>
      <c r="M167" s="9" t="s">
        <v>3</v>
      </c>
      <c r="N167" s="9" t="s">
        <v>4</v>
      </c>
      <c r="O167" s="9" t="s">
        <v>5</v>
      </c>
      <c r="P167" s="9" t="s">
        <v>6</v>
      </c>
      <c r="Q167" s="9" t="s">
        <v>7</v>
      </c>
      <c r="R167" s="9" t="s">
        <v>8</v>
      </c>
      <c r="S167" s="9" t="s">
        <v>9</v>
      </c>
      <c r="T167" s="9" t="s">
        <v>10</v>
      </c>
      <c r="U167" s="10" t="s">
        <v>11</v>
      </c>
    </row>
    <row r="168" spans="12:21" ht="15" thickBot="1" x14ac:dyDescent="0.35">
      <c r="L168" s="11">
        <v>2000</v>
      </c>
      <c r="M168" s="41">
        <f>M146/M$187</f>
        <v>1</v>
      </c>
      <c r="N168" s="41">
        <f t="shared" ref="N168:U168" si="15">N146/N$187</f>
        <v>1</v>
      </c>
      <c r="O168" s="41">
        <f t="shared" si="15"/>
        <v>1</v>
      </c>
      <c r="P168" s="41">
        <f t="shared" si="15"/>
        <v>1</v>
      </c>
      <c r="Q168" s="41">
        <f t="shared" si="15"/>
        <v>1</v>
      </c>
      <c r="R168" s="41">
        <f t="shared" si="15"/>
        <v>1</v>
      </c>
      <c r="S168" s="41">
        <f t="shared" si="15"/>
        <v>1</v>
      </c>
      <c r="T168" s="41">
        <f t="shared" si="15"/>
        <v>1</v>
      </c>
      <c r="U168" s="41">
        <f t="shared" si="15"/>
        <v>1</v>
      </c>
    </row>
    <row r="169" spans="12:21" ht="15" thickBot="1" x14ac:dyDescent="0.35">
      <c r="L169" s="15">
        <v>2001</v>
      </c>
      <c r="M169" s="41">
        <f t="shared" ref="M169:U184" si="16">M147/M$187</f>
        <v>1.072726187657173</v>
      </c>
      <c r="N169" s="41">
        <f t="shared" si="16"/>
        <v>1.07095211593409</v>
      </c>
      <c r="O169" s="41">
        <f t="shared" si="16"/>
        <v>1.0790945535922152</v>
      </c>
      <c r="P169" s="41">
        <f t="shared" si="16"/>
        <v>1.0323398240503237</v>
      </c>
      <c r="Q169" s="41">
        <f t="shared" si="16"/>
        <v>1.0484439101036211</v>
      </c>
      <c r="R169" s="41">
        <f t="shared" si="16"/>
        <v>1.0532756609378799</v>
      </c>
      <c r="S169" s="41">
        <f t="shared" si="16"/>
        <v>1.0518411802619423</v>
      </c>
      <c r="T169" s="41">
        <f t="shared" si="16"/>
        <v>1.0547763821141918</v>
      </c>
      <c r="U169" s="41">
        <f t="shared" si="16"/>
        <v>1.0497246275933974</v>
      </c>
    </row>
    <row r="170" spans="12:21" ht="15" thickBot="1" x14ac:dyDescent="0.35">
      <c r="L170" s="15">
        <v>2002</v>
      </c>
      <c r="M170" s="41">
        <f t="shared" si="16"/>
        <v>1.0931202111635909</v>
      </c>
      <c r="N170" s="41">
        <f t="shared" si="16"/>
        <v>1.0641176910377765</v>
      </c>
      <c r="O170" s="41">
        <f t="shared" si="16"/>
        <v>1.0483124719192149</v>
      </c>
      <c r="P170" s="41">
        <f t="shared" si="16"/>
        <v>1.0361513753123415</v>
      </c>
      <c r="Q170" s="41">
        <f t="shared" si="16"/>
        <v>1.0873385460912837</v>
      </c>
      <c r="R170" s="41">
        <f t="shared" si="16"/>
        <v>1.0549942331637852</v>
      </c>
      <c r="S170" s="41">
        <f t="shared" si="16"/>
        <v>1.0861336664154952</v>
      </c>
      <c r="T170" s="41">
        <f t="shared" si="16"/>
        <v>1.0649582712794348</v>
      </c>
      <c r="U170" s="41">
        <f t="shared" si="16"/>
        <v>1.0850340705603567</v>
      </c>
    </row>
    <row r="171" spans="12:21" ht="15" thickBot="1" x14ac:dyDescent="0.35">
      <c r="L171" s="15">
        <v>2003</v>
      </c>
      <c r="M171" s="41">
        <f t="shared" si="16"/>
        <v>1.135726312257872</v>
      </c>
      <c r="N171" s="41">
        <f t="shared" si="16"/>
        <v>1.1391859506645012</v>
      </c>
      <c r="O171" s="41">
        <f t="shared" si="16"/>
        <v>1.089514885318019</v>
      </c>
      <c r="P171" s="41">
        <f t="shared" si="16"/>
        <v>1.0915792125574997</v>
      </c>
      <c r="Q171" s="41">
        <f t="shared" si="16"/>
        <v>1.1460568992724118</v>
      </c>
      <c r="R171" s="41">
        <f t="shared" si="16"/>
        <v>1.1035755291840734</v>
      </c>
      <c r="S171" s="41">
        <f t="shared" si="16"/>
        <v>1.1503621088790759</v>
      </c>
      <c r="T171" s="41">
        <f t="shared" si="16"/>
        <v>1.121972112573999</v>
      </c>
      <c r="U171" s="41">
        <f t="shared" si="16"/>
        <v>1.1575295647664552</v>
      </c>
    </row>
    <row r="172" spans="12:21" ht="15" thickBot="1" x14ac:dyDescent="0.35">
      <c r="L172" s="15">
        <v>2004</v>
      </c>
      <c r="M172" s="41">
        <f t="shared" si="16"/>
        <v>1.1470155438718763</v>
      </c>
      <c r="N172" s="41">
        <f t="shared" si="16"/>
        <v>1.1448490020660942</v>
      </c>
      <c r="O172" s="41">
        <f t="shared" si="16"/>
        <v>1.1524650485067855</v>
      </c>
      <c r="P172" s="41">
        <f t="shared" si="16"/>
        <v>1.0841412791631648</v>
      </c>
      <c r="Q172" s="41">
        <f t="shared" si="16"/>
        <v>1.1852018389411842</v>
      </c>
      <c r="R172" s="41">
        <f t="shared" si="16"/>
        <v>1.1363974063202329</v>
      </c>
      <c r="S172" s="41">
        <f t="shared" si="16"/>
        <v>1.171470643415526</v>
      </c>
      <c r="T172" s="41">
        <f t="shared" si="16"/>
        <v>1.1511371367889258</v>
      </c>
      <c r="U172" s="41">
        <f t="shared" si="16"/>
        <v>1.1535343667551707</v>
      </c>
    </row>
    <row r="173" spans="12:21" ht="15" thickBot="1" x14ac:dyDescent="0.35">
      <c r="L173" s="15">
        <v>2005</v>
      </c>
      <c r="M173" s="41">
        <f t="shared" si="16"/>
        <v>1.1638205436422369</v>
      </c>
      <c r="N173" s="41">
        <f t="shared" si="16"/>
        <v>1.1867025984443607</v>
      </c>
      <c r="O173" s="41">
        <f t="shared" si="16"/>
        <v>1.1800393935483737</v>
      </c>
      <c r="P173" s="41">
        <f t="shared" si="16"/>
        <v>1.1395572178298576</v>
      </c>
      <c r="Q173" s="41">
        <f t="shared" si="16"/>
        <v>1.2536020318731713</v>
      </c>
      <c r="R173" s="41">
        <f t="shared" si="16"/>
        <v>1.1587748935320086</v>
      </c>
      <c r="S173" s="41">
        <f t="shared" si="16"/>
        <v>1.2267538127547737</v>
      </c>
      <c r="T173" s="41">
        <f t="shared" si="16"/>
        <v>1.1911976634810317</v>
      </c>
      <c r="U173" s="41">
        <f t="shared" si="16"/>
        <v>1.1819349944647606</v>
      </c>
    </row>
    <row r="174" spans="12:21" ht="15" thickBot="1" x14ac:dyDescent="0.35">
      <c r="L174" s="15">
        <v>2006</v>
      </c>
      <c r="M174" s="41">
        <f t="shared" si="16"/>
        <v>1.2253535978540411</v>
      </c>
      <c r="N174" s="41">
        <f t="shared" si="16"/>
        <v>1.22910986414366</v>
      </c>
      <c r="O174" s="41">
        <f t="shared" si="16"/>
        <v>1.2189306444620132</v>
      </c>
      <c r="P174" s="41">
        <f t="shared" si="16"/>
        <v>1.1434106811837392</v>
      </c>
      <c r="Q174" s="41">
        <f t="shared" si="16"/>
        <v>1.2570736338553297</v>
      </c>
      <c r="R174" s="41">
        <f t="shared" si="16"/>
        <v>1.1622524221020767</v>
      </c>
      <c r="S174" s="41">
        <f t="shared" si="16"/>
        <v>1.2334335913682684</v>
      </c>
      <c r="T174" s="41">
        <f t="shared" si="16"/>
        <v>1.1927423179201273</v>
      </c>
      <c r="U174" s="41">
        <f t="shared" si="16"/>
        <v>1.1365626255697825</v>
      </c>
    </row>
    <row r="175" spans="12:21" ht="15" thickBot="1" x14ac:dyDescent="0.35">
      <c r="L175" s="15">
        <v>2007</v>
      </c>
      <c r="M175" s="41">
        <f t="shared" si="16"/>
        <v>1.2211328043703908</v>
      </c>
      <c r="N175" s="41">
        <f t="shared" si="16"/>
        <v>1.2037914033256167</v>
      </c>
      <c r="O175" s="41">
        <f t="shared" si="16"/>
        <v>1.2008739834733124</v>
      </c>
      <c r="P175" s="41">
        <f t="shared" si="16"/>
        <v>1.1401872694293862</v>
      </c>
      <c r="Q175" s="41">
        <f t="shared" si="16"/>
        <v>1.2350776327684994</v>
      </c>
      <c r="R175" s="41">
        <f t="shared" si="16"/>
        <v>1.1388900786125589</v>
      </c>
      <c r="S175" s="41">
        <f t="shared" si="16"/>
        <v>1.1982822154846917</v>
      </c>
      <c r="T175" s="41">
        <f t="shared" si="16"/>
        <v>1.1729700868278121</v>
      </c>
      <c r="U175" s="41">
        <f t="shared" si="16"/>
        <v>1.0941223257077137</v>
      </c>
    </row>
    <row r="176" spans="12:21" ht="15" thickBot="1" x14ac:dyDescent="0.35">
      <c r="L176" s="15">
        <v>2008</v>
      </c>
      <c r="M176" s="41">
        <f t="shared" si="16"/>
        <v>1.2264599090771793</v>
      </c>
      <c r="N176" s="41">
        <f t="shared" si="16"/>
        <v>1.2419477566069057</v>
      </c>
      <c r="O176" s="41">
        <f t="shared" si="16"/>
        <v>1.1904963672547508</v>
      </c>
      <c r="P176" s="41">
        <f t="shared" si="16"/>
        <v>1.1745063206232023</v>
      </c>
      <c r="Q176" s="41">
        <f t="shared" si="16"/>
        <v>1.2561557077698711</v>
      </c>
      <c r="R176" s="41">
        <f t="shared" si="16"/>
        <v>1.1297106367212071</v>
      </c>
      <c r="S176" s="41">
        <f t="shared" si="16"/>
        <v>1.1971285319106657</v>
      </c>
      <c r="T176" s="41">
        <f t="shared" si="16"/>
        <v>1.1880809839106119</v>
      </c>
      <c r="U176" s="41">
        <f t="shared" si="16"/>
        <v>1.1084676820901196</v>
      </c>
    </row>
    <row r="177" spans="12:34" ht="15" thickBot="1" x14ac:dyDescent="0.35">
      <c r="L177" s="15">
        <v>2009</v>
      </c>
      <c r="M177" s="41">
        <f t="shared" si="16"/>
        <v>1.238178676419937</v>
      </c>
      <c r="N177" s="41">
        <f t="shared" si="16"/>
        <v>1.1688951303862818</v>
      </c>
      <c r="O177" s="41">
        <f t="shared" si="16"/>
        <v>1.1360473485541971</v>
      </c>
      <c r="P177" s="41">
        <f t="shared" si="16"/>
        <v>1.0712271433143778</v>
      </c>
      <c r="Q177" s="41">
        <f t="shared" si="16"/>
        <v>1.1991273075178268</v>
      </c>
      <c r="R177" s="41">
        <f t="shared" si="16"/>
        <v>1.0462286659149831</v>
      </c>
      <c r="S177" s="41">
        <f t="shared" si="16"/>
        <v>1.1501700957845484</v>
      </c>
      <c r="T177" s="41">
        <f t="shared" si="16"/>
        <v>1.1880504129538543</v>
      </c>
      <c r="U177" s="41">
        <f t="shared" si="16"/>
        <v>1.1237259366167445</v>
      </c>
    </row>
    <row r="178" spans="12:34" ht="15" thickBot="1" x14ac:dyDescent="0.35">
      <c r="L178" s="15">
        <v>2010</v>
      </c>
      <c r="M178" s="41">
        <f t="shared" si="16"/>
        <v>1.2574966977932944</v>
      </c>
      <c r="N178" s="41">
        <f t="shared" si="16"/>
        <v>1.2124317683358024</v>
      </c>
      <c r="O178" s="41">
        <f t="shared" si="16"/>
        <v>1.2398083224454277</v>
      </c>
      <c r="P178" s="41">
        <f t="shared" si="16"/>
        <v>1.179358014880993</v>
      </c>
      <c r="Q178" s="41">
        <f t="shared" si="16"/>
        <v>1.2414603147338712</v>
      </c>
      <c r="R178" s="41">
        <f t="shared" si="16"/>
        <v>1.1171585854536479</v>
      </c>
      <c r="S178" s="41">
        <f t="shared" si="16"/>
        <v>1.1877489212715511</v>
      </c>
      <c r="T178" s="41">
        <f t="shared" si="16"/>
        <v>1.2632048119111641</v>
      </c>
      <c r="U178" s="41">
        <f t="shared" si="16"/>
        <v>1.1484213286228693</v>
      </c>
    </row>
    <row r="179" spans="12:34" ht="15" thickBot="1" x14ac:dyDescent="0.35">
      <c r="L179" s="15">
        <v>2011</v>
      </c>
      <c r="M179" s="41">
        <f t="shared" si="16"/>
        <v>1.2564013404159993</v>
      </c>
      <c r="N179" s="41">
        <f t="shared" si="16"/>
        <v>1.182386758567272</v>
      </c>
      <c r="O179" s="41">
        <f t="shared" si="16"/>
        <v>1.1998075407107418</v>
      </c>
      <c r="P179" s="41">
        <f t="shared" si="16"/>
        <v>1.1347603625171434</v>
      </c>
      <c r="Q179" s="41">
        <f t="shared" si="16"/>
        <v>1.190545359065861</v>
      </c>
      <c r="R179" s="41">
        <f t="shared" si="16"/>
        <v>1.1152844133394737</v>
      </c>
      <c r="S179" s="41">
        <f t="shared" si="16"/>
        <v>1.1709702383623231</v>
      </c>
      <c r="T179" s="41">
        <f t="shared" si="16"/>
        <v>1.1824261549036115</v>
      </c>
      <c r="U179" s="41">
        <f t="shared" si="16"/>
        <v>1.1025143467620888</v>
      </c>
    </row>
    <row r="180" spans="12:34" ht="15" thickBot="1" x14ac:dyDescent="0.35">
      <c r="L180" s="15">
        <v>2012</v>
      </c>
      <c r="M180" s="41">
        <f t="shared" si="16"/>
        <v>1.2189955820894716</v>
      </c>
      <c r="N180" s="41">
        <f t="shared" si="16"/>
        <v>1.198418765666841</v>
      </c>
      <c r="O180" s="41">
        <f t="shared" si="16"/>
        <v>1.1926322411509491</v>
      </c>
      <c r="P180" s="41">
        <f t="shared" si="16"/>
        <v>1.1476514513674161</v>
      </c>
      <c r="Q180" s="41">
        <f t="shared" si="16"/>
        <v>1.1622550477136138</v>
      </c>
      <c r="R180" s="41">
        <f t="shared" si="16"/>
        <v>1.0938622338752315</v>
      </c>
      <c r="S180" s="41">
        <f t="shared" si="16"/>
        <v>1.2009790620354586</v>
      </c>
      <c r="T180" s="41">
        <f t="shared" si="16"/>
        <v>1.2062586075961448</v>
      </c>
      <c r="U180" s="41">
        <f t="shared" si="16"/>
        <v>1.0716189115700439</v>
      </c>
    </row>
    <row r="181" spans="12:34" ht="15" thickBot="1" x14ac:dyDescent="0.35">
      <c r="L181" s="15">
        <v>2013</v>
      </c>
      <c r="M181" s="41">
        <f t="shared" si="16"/>
        <v>1.2177232185125622</v>
      </c>
      <c r="N181" s="41">
        <f t="shared" si="16"/>
        <v>1.2625593444447911</v>
      </c>
      <c r="O181" s="41">
        <f t="shared" si="16"/>
        <v>1.2100824717576646</v>
      </c>
      <c r="P181" s="41">
        <f t="shared" si="16"/>
        <v>1.1441414419507483</v>
      </c>
      <c r="Q181" s="41">
        <f t="shared" si="16"/>
        <v>1.2177923135280984</v>
      </c>
      <c r="R181" s="41">
        <f t="shared" si="16"/>
        <v>1.1139170850016111</v>
      </c>
      <c r="S181" s="41">
        <f t="shared" si="16"/>
        <v>1.2460679513173347</v>
      </c>
      <c r="T181" s="41">
        <f t="shared" si="16"/>
        <v>1.2308272906714715</v>
      </c>
      <c r="U181" s="41">
        <f t="shared" si="16"/>
        <v>1.0623311729748075</v>
      </c>
    </row>
    <row r="182" spans="12:34" ht="15" thickBot="1" x14ac:dyDescent="0.35">
      <c r="L182" s="15">
        <v>2014</v>
      </c>
      <c r="M182" s="41">
        <f t="shared" si="16"/>
        <v>1.2042840494836158</v>
      </c>
      <c r="N182" s="41">
        <f t="shared" si="16"/>
        <v>1.1831743097664249</v>
      </c>
      <c r="O182" s="41">
        <f t="shared" si="16"/>
        <v>1.163690598541415</v>
      </c>
      <c r="P182" s="41">
        <f t="shared" si="16"/>
        <v>1.1367204562913451</v>
      </c>
      <c r="Q182" s="41">
        <f t="shared" si="16"/>
        <v>1.1587681340577292</v>
      </c>
      <c r="R182" s="41">
        <f t="shared" si="16"/>
        <v>1.0627992523336676</v>
      </c>
      <c r="S182" s="41">
        <f t="shared" si="16"/>
        <v>1.2018027614249798</v>
      </c>
      <c r="T182" s="41">
        <f t="shared" si="16"/>
        <v>1.1580992920730431</v>
      </c>
      <c r="U182" s="41">
        <f t="shared" si="16"/>
        <v>0.99796517261050222</v>
      </c>
    </row>
    <row r="183" spans="12:34" ht="15" thickBot="1" x14ac:dyDescent="0.35">
      <c r="L183" s="15">
        <v>2015</v>
      </c>
      <c r="M183" s="41">
        <f t="shared" si="16"/>
        <v>1.25913712793569</v>
      </c>
      <c r="N183" s="41">
        <f t="shared" si="16"/>
        <v>1.232007321878916</v>
      </c>
      <c r="O183" s="41">
        <f t="shared" si="16"/>
        <v>1.1883161326181741</v>
      </c>
      <c r="P183" s="41">
        <f t="shared" si="16"/>
        <v>1.1369531999777149</v>
      </c>
      <c r="Q183" s="41">
        <f t="shared" si="16"/>
        <v>1.1768871622449106</v>
      </c>
      <c r="R183" s="41">
        <f t="shared" si="16"/>
        <v>1.0970410464727118</v>
      </c>
      <c r="S183" s="41">
        <f t="shared" si="16"/>
        <v>1.2320580901918805</v>
      </c>
      <c r="T183" s="41">
        <f t="shared" si="16"/>
        <v>1.1827372156031384</v>
      </c>
      <c r="U183" s="41">
        <f t="shared" si="16"/>
        <v>1.0531632272780516</v>
      </c>
    </row>
    <row r="184" spans="12:34" ht="15" thickBot="1" x14ac:dyDescent="0.35">
      <c r="L184" s="15">
        <v>2016</v>
      </c>
      <c r="M184" s="41">
        <f t="shared" si="16"/>
        <v>1.2952878037168258</v>
      </c>
      <c r="N184" s="41">
        <f t="shared" si="16"/>
        <v>1.2156125322619327</v>
      </c>
      <c r="O184" s="41">
        <f t="shared" si="16"/>
        <v>1.1810189184123856</v>
      </c>
      <c r="P184" s="41">
        <f t="shared" si="16"/>
        <v>1.1697127242422645</v>
      </c>
      <c r="Q184" s="41">
        <f t="shared" si="16"/>
        <v>1.1857391293099566</v>
      </c>
      <c r="R184" s="41">
        <f t="shared" si="16"/>
        <v>1.1191222898874804</v>
      </c>
      <c r="S184" s="41">
        <f t="shared" si="16"/>
        <v>1.2225884416690398</v>
      </c>
      <c r="T184" s="41">
        <f t="shared" si="16"/>
        <v>1.2021196839739849</v>
      </c>
      <c r="U184" s="41">
        <f t="shared" si="16"/>
        <v>1.0727993202710542</v>
      </c>
    </row>
    <row r="185" spans="12:34" ht="15" thickBot="1" x14ac:dyDescent="0.35">
      <c r="L185" s="15">
        <v>2017</v>
      </c>
      <c r="M185" s="41">
        <f t="shared" ref="M185:U186" si="17">M163/M$187</f>
        <v>1.3082103729916574</v>
      </c>
      <c r="N185" s="41">
        <f t="shared" si="17"/>
        <v>1.2661347327208679</v>
      </c>
      <c r="O185" s="41">
        <f t="shared" si="17"/>
        <v>1.1944930441195594</v>
      </c>
      <c r="P185" s="41">
        <f t="shared" si="17"/>
        <v>1.188818041757342</v>
      </c>
      <c r="Q185" s="41">
        <f t="shared" si="17"/>
        <v>1.1951120366024097</v>
      </c>
      <c r="R185" s="41">
        <f t="shared" si="17"/>
        <v>1.1586203656048044</v>
      </c>
      <c r="S185" s="41">
        <f t="shared" si="17"/>
        <v>1.2703000252476666</v>
      </c>
      <c r="T185" s="41">
        <f t="shared" si="17"/>
        <v>1.2401930718634617</v>
      </c>
      <c r="U185" s="41">
        <f t="shared" si="17"/>
        <v>1.0991712038140111</v>
      </c>
    </row>
    <row r="186" spans="12:34" ht="15" thickBot="1" x14ac:dyDescent="0.35">
      <c r="L186" s="19">
        <v>2018</v>
      </c>
      <c r="M186" s="41">
        <f t="shared" si="17"/>
        <v>1.2944473302873531</v>
      </c>
      <c r="N186" s="41">
        <f t="shared" si="17"/>
        <v>1.2550072692921752</v>
      </c>
      <c r="O186" s="41">
        <f t="shared" si="17"/>
        <v>1.1998824053769155</v>
      </c>
      <c r="P186" s="41">
        <f t="shared" si="17"/>
        <v>1.1174942079411025</v>
      </c>
      <c r="Q186" s="41">
        <f t="shared" si="17"/>
        <v>1.1562708675581421</v>
      </c>
      <c r="R186" s="41">
        <f t="shared" si="17"/>
        <v>1.1402675272429939</v>
      </c>
      <c r="S186" s="41">
        <f t="shared" si="17"/>
        <v>1.2322115180575237</v>
      </c>
      <c r="T186" s="41">
        <f t="shared" si="17"/>
        <v>1.2282291879169143</v>
      </c>
      <c r="U186" s="41">
        <f t="shared" si="17"/>
        <v>1.0730419142853553</v>
      </c>
    </row>
    <row r="187" spans="12:34" x14ac:dyDescent="0.3">
      <c r="L187" s="11" t="s">
        <v>14</v>
      </c>
      <c r="M187" s="12">
        <v>30.432350475383224</v>
      </c>
      <c r="N187" s="13">
        <v>78.130863147766647</v>
      </c>
      <c r="O187" s="13">
        <v>299.46712032883892</v>
      </c>
      <c r="P187" s="13">
        <v>295.15655651744152</v>
      </c>
      <c r="Q187" s="13">
        <v>62.364873188375931</v>
      </c>
      <c r="R187" s="13">
        <v>201.60927613714145</v>
      </c>
      <c r="S187" s="13">
        <v>78.90349586121603</v>
      </c>
      <c r="T187" s="13">
        <v>36.963075365928184</v>
      </c>
      <c r="U187" s="14">
        <v>141.78142554322321</v>
      </c>
    </row>
    <row r="188" spans="12:34" ht="15" thickBot="1" x14ac:dyDescent="0.35">
      <c r="X188" s="163" t="s">
        <v>181</v>
      </c>
    </row>
    <row r="189" spans="12:34" ht="29.4" thickBot="1" x14ac:dyDescent="0.35">
      <c r="L189" s="24" t="s">
        <v>24</v>
      </c>
      <c r="M189" s="4"/>
      <c r="N189" s="4"/>
      <c r="O189" s="5" t="s">
        <v>173</v>
      </c>
      <c r="Q189" t="s">
        <v>175</v>
      </c>
      <c r="R189" t="s">
        <v>180</v>
      </c>
      <c r="X189" s="95" t="s">
        <v>74</v>
      </c>
      <c r="Y189" s="61" t="s">
        <v>75</v>
      </c>
      <c r="Z189" s="61" t="s">
        <v>76</v>
      </c>
      <c r="AA189" s="61" t="s">
        <v>77</v>
      </c>
      <c r="AB189" s="61" t="s">
        <v>78</v>
      </c>
      <c r="AC189" s="61" t="s">
        <v>79</v>
      </c>
      <c r="AD189" s="61" t="s">
        <v>80</v>
      </c>
      <c r="AE189" s="61" t="s">
        <v>81</v>
      </c>
      <c r="AF189" s="61" t="s">
        <v>82</v>
      </c>
      <c r="AG189" s="61" t="s">
        <v>83</v>
      </c>
      <c r="AH189" s="62" t="s">
        <v>84</v>
      </c>
    </row>
    <row r="190" spans="12:34" ht="19.5" customHeight="1" thickBot="1" x14ac:dyDescent="0.35">
      <c r="L190" s="25" t="s">
        <v>16</v>
      </c>
      <c r="M190" s="9" t="s">
        <v>3</v>
      </c>
      <c r="N190" s="9" t="s">
        <v>4</v>
      </c>
      <c r="O190" s="9" t="s">
        <v>5</v>
      </c>
      <c r="P190" s="9" t="s">
        <v>6</v>
      </c>
      <c r="Q190" s="9" t="s">
        <v>7</v>
      </c>
      <c r="R190" s="9" t="s">
        <v>8</v>
      </c>
      <c r="S190" s="9" t="s">
        <v>9</v>
      </c>
      <c r="T190" s="9" t="s">
        <v>10</v>
      </c>
      <c r="U190" s="10" t="s">
        <v>11</v>
      </c>
      <c r="X190" s="66"/>
      <c r="Y190" s="64" t="s">
        <v>85</v>
      </c>
      <c r="Z190" s="64" t="s">
        <v>3</v>
      </c>
      <c r="AA190" s="64" t="s">
        <v>4</v>
      </c>
      <c r="AB190" s="64" t="s">
        <v>5</v>
      </c>
      <c r="AC190" s="64" t="s">
        <v>6</v>
      </c>
      <c r="AD190" s="64" t="s">
        <v>7</v>
      </c>
      <c r="AE190" s="64" t="s">
        <v>8</v>
      </c>
      <c r="AF190" s="64" t="s">
        <v>9</v>
      </c>
      <c r="AG190" s="64" t="s">
        <v>10</v>
      </c>
      <c r="AH190" s="65" t="s">
        <v>11</v>
      </c>
    </row>
    <row r="191" spans="12:34" ht="19.5" customHeight="1" x14ac:dyDescent="0.3">
      <c r="L191" s="26">
        <v>2000</v>
      </c>
      <c r="M191" s="162">
        <f>M146*1000/Z191</f>
        <v>0.11017192615967804</v>
      </c>
      <c r="N191" s="162">
        <f t="shared" ref="N191:U191" si="18">N146*1000/AA191</f>
        <v>0.1393462110444281</v>
      </c>
      <c r="O191" s="162">
        <f t="shared" si="18"/>
        <v>0.19508203812356656</v>
      </c>
      <c r="P191" s="162">
        <f t="shared" si="18"/>
        <v>0.2154372381124873</v>
      </c>
      <c r="Q191" s="162">
        <f t="shared" si="18"/>
        <v>0.12160356200473416</v>
      </c>
      <c r="R191" s="162">
        <f t="shared" si="18"/>
        <v>0.17043212712260358</v>
      </c>
      <c r="S191" s="162">
        <f t="shared" si="18"/>
        <v>0.118214745566718</v>
      </c>
      <c r="T191" s="162">
        <f t="shared" si="18"/>
        <v>0.10610414152336389</v>
      </c>
      <c r="U191" s="162">
        <f t="shared" si="18"/>
        <v>9.1558306674766707E-2</v>
      </c>
      <c r="V191" s="162"/>
      <c r="X191" s="58" t="s">
        <v>65</v>
      </c>
      <c r="Y191" s="69">
        <f>SUM(Z191:AH191)</f>
        <v>8002186</v>
      </c>
      <c r="Z191" s="69">
        <v>276226</v>
      </c>
      <c r="AA191" s="69">
        <v>560696</v>
      </c>
      <c r="AB191" s="69">
        <v>1535083</v>
      </c>
      <c r="AC191" s="69">
        <v>1370035</v>
      </c>
      <c r="AD191" s="69">
        <v>512854</v>
      </c>
      <c r="AE191" s="69">
        <v>1182930</v>
      </c>
      <c r="AF191" s="69">
        <v>667459</v>
      </c>
      <c r="AG191" s="69">
        <v>348366</v>
      </c>
      <c r="AH191" s="69">
        <v>1548537</v>
      </c>
    </row>
    <row r="192" spans="12:34" x14ac:dyDescent="0.3">
      <c r="L192" s="30">
        <v>2001</v>
      </c>
      <c r="M192" s="162">
        <f t="shared" ref="M192:M209" si="19">M147*1000/Z192</f>
        <v>0.11829994385664672</v>
      </c>
      <c r="N192" s="162">
        <f t="shared" ref="N192:N209" si="20">N147*1000/AA192</f>
        <v>0.14953314808640458</v>
      </c>
      <c r="O192" s="162">
        <f t="shared" ref="O192:O209" si="21">O147*1000/AB192</f>
        <v>0.20991943602430699</v>
      </c>
      <c r="P192" s="162">
        <f t="shared" ref="P192:P209" si="22">P147*1000/AC192</f>
        <v>0.22190250013655988</v>
      </c>
      <c r="Q192" s="162">
        <f t="shared" ref="Q192:Q209" si="23">Q147*1000/AD192</f>
        <v>0.12699998931484516</v>
      </c>
      <c r="R192" s="162">
        <f t="shared" ref="R192:R209" si="24">R147*1000/AE192</f>
        <v>0.17958624876383278</v>
      </c>
      <c r="S192" s="162">
        <f t="shared" ref="S192:S209" si="25">S147*1000/AF192</f>
        <v>0.12359632909022707</v>
      </c>
      <c r="T192" s="162">
        <f t="shared" ref="T192:T209" si="26">T147*1000/AG192</f>
        <v>0.11135261262645464</v>
      </c>
      <c r="U192" s="162">
        <f t="shared" ref="U192:U209" si="27">U147*1000/AH192</f>
        <v>9.577584830459869E-2</v>
      </c>
      <c r="X192" s="58" t="s">
        <v>66</v>
      </c>
      <c r="Y192" s="69">
        <f t="shared" ref="Y192:Y209" si="28">SUM(Z192:AH192)</f>
        <v>8020946</v>
      </c>
      <c r="Z192" s="69">
        <v>275956</v>
      </c>
      <c r="AA192" s="69">
        <v>559571</v>
      </c>
      <c r="AB192" s="69">
        <v>1539416</v>
      </c>
      <c r="AC192" s="69">
        <v>1373134</v>
      </c>
      <c r="AD192" s="69">
        <v>514851</v>
      </c>
      <c r="AE192" s="69">
        <v>1182441</v>
      </c>
      <c r="AF192" s="69">
        <v>671492</v>
      </c>
      <c r="AG192" s="69">
        <v>350129</v>
      </c>
      <c r="AH192" s="69">
        <v>1553956</v>
      </c>
    </row>
    <row r="193" spans="12:34" x14ac:dyDescent="0.3">
      <c r="L193" s="30">
        <v>2002</v>
      </c>
      <c r="M193" s="162">
        <f t="shared" si="19"/>
        <v>0.12023658751614837</v>
      </c>
      <c r="N193" s="162">
        <f t="shared" si="20"/>
        <v>0.14848282507298186</v>
      </c>
      <c r="O193" s="162">
        <f t="shared" si="21"/>
        <v>0.20323805530282846</v>
      </c>
      <c r="P193" s="162">
        <f t="shared" si="22"/>
        <v>0.22196721442413483</v>
      </c>
      <c r="Q193" s="162">
        <f t="shared" si="23"/>
        <v>0.13115120498949032</v>
      </c>
      <c r="R193" s="162">
        <f t="shared" si="24"/>
        <v>0.17901993126687807</v>
      </c>
      <c r="S193" s="162">
        <f t="shared" si="25"/>
        <v>0.12683086639318636</v>
      </c>
      <c r="T193" s="162">
        <f t="shared" si="26"/>
        <v>0.11164786071256061</v>
      </c>
      <c r="U193" s="162">
        <f t="shared" si="27"/>
        <v>9.7915743889570472E-2</v>
      </c>
      <c r="X193" s="58" t="s">
        <v>67</v>
      </c>
      <c r="Y193" s="69">
        <f t="shared" si="28"/>
        <v>8063640</v>
      </c>
      <c r="Z193" s="69">
        <v>276673</v>
      </c>
      <c r="AA193" s="69">
        <v>559933</v>
      </c>
      <c r="AB193" s="69">
        <v>1544667</v>
      </c>
      <c r="AC193" s="69">
        <v>1377802</v>
      </c>
      <c r="AD193" s="69">
        <v>517050</v>
      </c>
      <c r="AE193" s="69">
        <v>1188117</v>
      </c>
      <c r="AF193" s="69">
        <v>675701</v>
      </c>
      <c r="AG193" s="69">
        <v>352574</v>
      </c>
      <c r="AH193" s="69">
        <v>1571123</v>
      </c>
    </row>
    <row r="194" spans="12:34" x14ac:dyDescent="0.3">
      <c r="L194" s="30">
        <v>2003</v>
      </c>
      <c r="M194" s="162">
        <f t="shared" si="19"/>
        <v>0.12498217695231134</v>
      </c>
      <c r="N194" s="162">
        <f t="shared" si="20"/>
        <v>0.15933032046877157</v>
      </c>
      <c r="O194" s="162">
        <f t="shared" si="21"/>
        <v>0.21059860183195581</v>
      </c>
      <c r="P194" s="162">
        <f t="shared" si="22"/>
        <v>0.23304108805039736</v>
      </c>
      <c r="Q194" s="162">
        <f t="shared" si="23"/>
        <v>0.13822453061743797</v>
      </c>
      <c r="R194" s="162">
        <f t="shared" si="24"/>
        <v>0.18707496634740492</v>
      </c>
      <c r="S194" s="162">
        <f t="shared" si="25"/>
        <v>0.13358842707756327</v>
      </c>
      <c r="T194" s="162">
        <f t="shared" si="26"/>
        <v>0.11695136773464103</v>
      </c>
      <c r="U194" s="162">
        <f t="shared" si="27"/>
        <v>0.10303330755202621</v>
      </c>
      <c r="X194" s="58" t="s">
        <v>68</v>
      </c>
      <c r="Y194" s="69">
        <f t="shared" si="28"/>
        <v>8100273</v>
      </c>
      <c r="Z194" s="69">
        <v>276542</v>
      </c>
      <c r="AA194" s="69">
        <v>558623</v>
      </c>
      <c r="AB194" s="69">
        <v>1549269</v>
      </c>
      <c r="AC194" s="69">
        <v>1382532</v>
      </c>
      <c r="AD194" s="69">
        <v>517084</v>
      </c>
      <c r="AE194" s="69">
        <v>1189315</v>
      </c>
      <c r="AF194" s="69">
        <v>679457</v>
      </c>
      <c r="AG194" s="69">
        <v>354605</v>
      </c>
      <c r="AH194" s="69">
        <v>1592846</v>
      </c>
    </row>
    <row r="195" spans="12:34" x14ac:dyDescent="0.3">
      <c r="L195" s="30">
        <v>2004</v>
      </c>
      <c r="M195" s="162">
        <f t="shared" si="19"/>
        <v>0.1261105054763911</v>
      </c>
      <c r="N195" s="162">
        <f t="shared" si="20"/>
        <v>0.16029367933623742</v>
      </c>
      <c r="O195" s="162">
        <f t="shared" si="21"/>
        <v>0.22161907399192748</v>
      </c>
      <c r="P195" s="162">
        <f t="shared" si="22"/>
        <v>0.23062643189433998</v>
      </c>
      <c r="Q195" s="162">
        <f t="shared" si="23"/>
        <v>0.1422286750938479</v>
      </c>
      <c r="R195" s="162">
        <f t="shared" si="24"/>
        <v>0.19217782937668781</v>
      </c>
      <c r="S195" s="162">
        <f t="shared" si="25"/>
        <v>0.13520751312355356</v>
      </c>
      <c r="T195" s="162">
        <f t="shared" si="26"/>
        <v>0.11916376920824003</v>
      </c>
      <c r="U195" s="162">
        <f t="shared" si="27"/>
        <v>0.10155783119307964</v>
      </c>
      <c r="X195" s="58" t="s">
        <v>33</v>
      </c>
      <c r="Y195" s="69">
        <f t="shared" si="28"/>
        <v>8142573</v>
      </c>
      <c r="Z195" s="69">
        <v>276792</v>
      </c>
      <c r="AA195" s="69">
        <v>558026</v>
      </c>
      <c r="AB195" s="69">
        <v>1557291</v>
      </c>
      <c r="AC195" s="69">
        <v>1387488</v>
      </c>
      <c r="AD195" s="69">
        <v>519691</v>
      </c>
      <c r="AE195" s="69">
        <v>1192168</v>
      </c>
      <c r="AF195" s="69">
        <v>683639</v>
      </c>
      <c r="AG195" s="69">
        <v>357068</v>
      </c>
      <c r="AH195" s="69">
        <v>1610410</v>
      </c>
    </row>
    <row r="196" spans="12:34" x14ac:dyDescent="0.3">
      <c r="L196" s="30">
        <v>2005</v>
      </c>
      <c r="M196" s="162">
        <f t="shared" si="19"/>
        <v>0.12738747581059587</v>
      </c>
      <c r="N196" s="162">
        <f t="shared" si="20"/>
        <v>0.16588617870014175</v>
      </c>
      <c r="O196" s="162">
        <f t="shared" si="21"/>
        <v>0.22523549144078039</v>
      </c>
      <c r="P196" s="162">
        <f t="shared" si="22"/>
        <v>0.24115688986170528</v>
      </c>
      <c r="Q196" s="162">
        <f t="shared" si="23"/>
        <v>0.1496657185752997</v>
      </c>
      <c r="R196" s="162">
        <f t="shared" si="24"/>
        <v>0.19520694487782334</v>
      </c>
      <c r="S196" s="162">
        <f t="shared" si="25"/>
        <v>0.14049583047261105</v>
      </c>
      <c r="T196" s="162">
        <f t="shared" si="26"/>
        <v>0.12228812625596977</v>
      </c>
      <c r="U196" s="162">
        <f t="shared" si="27"/>
        <v>0.10264584738203125</v>
      </c>
      <c r="X196" s="58" t="s">
        <v>34</v>
      </c>
      <c r="Y196" s="69">
        <f t="shared" si="28"/>
        <v>8201359</v>
      </c>
      <c r="Z196" s="69">
        <v>278032</v>
      </c>
      <c r="AA196" s="69">
        <v>558926</v>
      </c>
      <c r="AB196" s="69">
        <v>1568949</v>
      </c>
      <c r="AC196" s="69">
        <v>1394726</v>
      </c>
      <c r="AD196" s="69">
        <v>522369</v>
      </c>
      <c r="AE196" s="69">
        <v>1196780</v>
      </c>
      <c r="AF196" s="69">
        <v>688954</v>
      </c>
      <c r="AG196" s="69">
        <v>360054</v>
      </c>
      <c r="AH196" s="69">
        <v>1632569</v>
      </c>
    </row>
    <row r="197" spans="12:34" x14ac:dyDescent="0.3">
      <c r="L197" s="30">
        <v>2006</v>
      </c>
      <c r="M197" s="162">
        <f t="shared" si="19"/>
        <v>0.13359649960830006</v>
      </c>
      <c r="N197" s="162">
        <f t="shared" si="20"/>
        <v>0.17170635407674256</v>
      </c>
      <c r="O197" s="162">
        <f t="shared" si="21"/>
        <v>0.23095818982564062</v>
      </c>
      <c r="P197" s="162">
        <f t="shared" si="22"/>
        <v>0.24101142076121154</v>
      </c>
      <c r="Q197" s="162">
        <f t="shared" si="23"/>
        <v>0.14935083015285863</v>
      </c>
      <c r="R197" s="162">
        <f t="shared" si="24"/>
        <v>0.19512852479039003</v>
      </c>
      <c r="S197" s="162">
        <f t="shared" si="25"/>
        <v>0.14018264562286512</v>
      </c>
      <c r="T197" s="162">
        <f t="shared" si="26"/>
        <v>0.12157688053777553</v>
      </c>
      <c r="U197" s="162">
        <f t="shared" si="27"/>
        <v>9.751796834421661E-2</v>
      </c>
      <c r="X197" s="58" t="s">
        <v>35</v>
      </c>
      <c r="Y197" s="69">
        <f t="shared" si="28"/>
        <v>8254298</v>
      </c>
      <c r="Z197" s="69">
        <v>279127</v>
      </c>
      <c r="AA197" s="69">
        <v>559277</v>
      </c>
      <c r="AB197" s="69">
        <v>1580501</v>
      </c>
      <c r="AC197" s="69">
        <v>1400287</v>
      </c>
      <c r="AD197" s="69">
        <v>524920</v>
      </c>
      <c r="AE197" s="69">
        <v>1200854</v>
      </c>
      <c r="AF197" s="69">
        <v>694253</v>
      </c>
      <c r="AG197" s="69">
        <v>362630</v>
      </c>
      <c r="AH197" s="69">
        <v>1652449</v>
      </c>
    </row>
    <row r="198" spans="12:34" x14ac:dyDescent="0.3">
      <c r="L198" s="30">
        <v>2007</v>
      </c>
      <c r="M198" s="162">
        <f t="shared" si="19"/>
        <v>0.13269183780586913</v>
      </c>
      <c r="N198" s="162">
        <f t="shared" si="20"/>
        <v>0.16813449827168328</v>
      </c>
      <c r="O198" s="162">
        <f t="shared" si="21"/>
        <v>0.22638155879391589</v>
      </c>
      <c r="P198" s="162">
        <f t="shared" si="22"/>
        <v>0.23975394965159155</v>
      </c>
      <c r="Q198" s="162">
        <f t="shared" si="23"/>
        <v>0.14642287385449046</v>
      </c>
      <c r="R198" s="162">
        <f t="shared" si="24"/>
        <v>0.19094723530299398</v>
      </c>
      <c r="S198" s="162">
        <f t="shared" si="25"/>
        <v>0.13560164793850316</v>
      </c>
      <c r="T198" s="162">
        <f t="shared" si="26"/>
        <v>0.11902352855004335</v>
      </c>
      <c r="U198" s="162">
        <f t="shared" si="27"/>
        <v>9.3379441128831273E-2</v>
      </c>
      <c r="X198" s="58" t="s">
        <v>36</v>
      </c>
      <c r="Y198" s="69">
        <f t="shared" si="28"/>
        <v>8282984</v>
      </c>
      <c r="Z198" s="69">
        <v>280062</v>
      </c>
      <c r="AA198" s="69">
        <v>559393</v>
      </c>
      <c r="AB198" s="69">
        <v>1588567</v>
      </c>
      <c r="AC198" s="69">
        <v>1403663</v>
      </c>
      <c r="AD198" s="69">
        <v>526048</v>
      </c>
      <c r="AE198" s="69">
        <v>1202483</v>
      </c>
      <c r="AF198" s="69">
        <v>697253</v>
      </c>
      <c r="AG198" s="69">
        <v>364269</v>
      </c>
      <c r="AH198" s="69">
        <v>1661246</v>
      </c>
    </row>
    <row r="199" spans="12:34" x14ac:dyDescent="0.3">
      <c r="L199" s="30">
        <v>2008</v>
      </c>
      <c r="M199" s="162">
        <f t="shared" si="19"/>
        <v>0.13283670121413269</v>
      </c>
      <c r="N199" s="162">
        <f t="shared" si="20"/>
        <v>0.1733640338531752</v>
      </c>
      <c r="O199" s="162">
        <f t="shared" si="21"/>
        <v>0.22344960734246447</v>
      </c>
      <c r="P199" s="162">
        <f t="shared" si="22"/>
        <v>0.24660165888899718</v>
      </c>
      <c r="Q199" s="162">
        <f t="shared" si="23"/>
        <v>0.14895120282753035</v>
      </c>
      <c r="R199" s="162">
        <f t="shared" si="24"/>
        <v>0.18921654440246519</v>
      </c>
      <c r="S199" s="162">
        <f t="shared" si="25"/>
        <v>0.13501893423408753</v>
      </c>
      <c r="T199" s="162">
        <f t="shared" si="26"/>
        <v>0.1201251906545636</v>
      </c>
      <c r="U199" s="162">
        <f t="shared" si="27"/>
        <v>9.403910562117726E-2</v>
      </c>
      <c r="X199" s="58" t="s">
        <v>37</v>
      </c>
      <c r="Y199" s="69">
        <f t="shared" si="28"/>
        <v>8307989</v>
      </c>
      <c r="Z199" s="69">
        <v>280977</v>
      </c>
      <c r="AA199" s="69">
        <v>559715</v>
      </c>
      <c r="AB199" s="69">
        <v>1595503</v>
      </c>
      <c r="AC199" s="69">
        <v>1405762</v>
      </c>
      <c r="AD199" s="69">
        <v>525944</v>
      </c>
      <c r="AE199" s="69">
        <v>1203701</v>
      </c>
      <c r="AF199" s="69">
        <v>699588</v>
      </c>
      <c r="AG199" s="69">
        <v>365578</v>
      </c>
      <c r="AH199" s="69">
        <v>1671221</v>
      </c>
    </row>
    <row r="200" spans="12:34" x14ac:dyDescent="0.3">
      <c r="L200" s="30">
        <v>2009</v>
      </c>
      <c r="M200" s="162">
        <f t="shared" si="19"/>
        <v>0.13325230634725468</v>
      </c>
      <c r="N200" s="162">
        <f t="shared" si="20"/>
        <v>0.16324037283372494</v>
      </c>
      <c r="O200" s="162">
        <f t="shared" si="21"/>
        <v>0.21223814225247209</v>
      </c>
      <c r="P200" s="162">
        <f t="shared" si="22"/>
        <v>0.22446077673855572</v>
      </c>
      <c r="Q200" s="162">
        <f t="shared" si="23"/>
        <v>0.14198512332483626</v>
      </c>
      <c r="R200" s="162">
        <f t="shared" si="24"/>
        <v>0.17507493308741065</v>
      </c>
      <c r="S200" s="162">
        <f t="shared" si="25"/>
        <v>0.12918460216829356</v>
      </c>
      <c r="T200" s="162">
        <f t="shared" si="26"/>
        <v>0.11963841199308936</v>
      </c>
      <c r="U200" s="162">
        <f t="shared" si="27"/>
        <v>9.4827775871233977E-2</v>
      </c>
      <c r="X200" s="58" t="s">
        <v>38</v>
      </c>
      <c r="Y200" s="69">
        <f t="shared" si="28"/>
        <v>8335003</v>
      </c>
      <c r="Z200" s="69">
        <v>282777</v>
      </c>
      <c r="AA200" s="69">
        <v>559462</v>
      </c>
      <c r="AB200" s="69">
        <v>1602958</v>
      </c>
      <c r="AC200" s="69">
        <v>1408619</v>
      </c>
      <c r="AD200" s="69">
        <v>526699</v>
      </c>
      <c r="AE200" s="69">
        <v>1204795</v>
      </c>
      <c r="AF200" s="69">
        <v>702502</v>
      </c>
      <c r="AG200" s="69">
        <v>367056</v>
      </c>
      <c r="AH200" s="69">
        <v>1680135</v>
      </c>
    </row>
    <row r="201" spans="12:34" x14ac:dyDescent="0.3">
      <c r="L201" s="30">
        <v>2010</v>
      </c>
      <c r="M201" s="162">
        <f t="shared" si="19"/>
        <v>0.13489243886570038</v>
      </c>
      <c r="N201" s="162">
        <f t="shared" si="20"/>
        <v>0.16976465967234522</v>
      </c>
      <c r="O201" s="162">
        <f t="shared" si="21"/>
        <v>0.23119902962796546</v>
      </c>
      <c r="P201" s="162">
        <f t="shared" si="22"/>
        <v>0.24700692535231036</v>
      </c>
      <c r="Q201" s="162">
        <f t="shared" si="23"/>
        <v>0.1469889983421851</v>
      </c>
      <c r="R201" s="162">
        <f t="shared" si="24"/>
        <v>0.18690549626254857</v>
      </c>
      <c r="S201" s="162">
        <f t="shared" si="25"/>
        <v>0.1329964466562886</v>
      </c>
      <c r="T201" s="162">
        <f t="shared" si="26"/>
        <v>0.12675419193214219</v>
      </c>
      <c r="U201" s="162">
        <f t="shared" si="27"/>
        <v>9.6346328300612016E-2</v>
      </c>
      <c r="X201" s="58" t="s">
        <v>39</v>
      </c>
      <c r="Y201" s="69">
        <f t="shared" si="28"/>
        <v>8351643</v>
      </c>
      <c r="Z201" s="69">
        <v>283697</v>
      </c>
      <c r="AA201" s="69">
        <v>557998</v>
      </c>
      <c r="AB201" s="69">
        <v>1605897</v>
      </c>
      <c r="AC201" s="69">
        <v>1409253</v>
      </c>
      <c r="AD201" s="69">
        <v>526730</v>
      </c>
      <c r="AE201" s="69">
        <v>1205045</v>
      </c>
      <c r="AF201" s="69">
        <v>704662</v>
      </c>
      <c r="AG201" s="69">
        <v>368366</v>
      </c>
      <c r="AH201" s="69">
        <v>1689995</v>
      </c>
    </row>
    <row r="202" spans="12:34" x14ac:dyDescent="0.3">
      <c r="L202" s="30">
        <v>2011</v>
      </c>
      <c r="M202" s="162">
        <f t="shared" si="19"/>
        <v>0.13435628495676435</v>
      </c>
      <c r="N202" s="162">
        <f t="shared" si="20"/>
        <v>0.16593840691580106</v>
      </c>
      <c r="O202" s="162">
        <f t="shared" si="21"/>
        <v>0.22324244390743309</v>
      </c>
      <c r="P202" s="162">
        <f t="shared" si="22"/>
        <v>0.23750300383417908</v>
      </c>
      <c r="Q202" s="162">
        <f t="shared" si="23"/>
        <v>0.14065197853921474</v>
      </c>
      <c r="R202" s="162">
        <f t="shared" si="24"/>
        <v>0.18634977077153098</v>
      </c>
      <c r="S202" s="162">
        <f t="shared" si="25"/>
        <v>0.13058858706748913</v>
      </c>
      <c r="T202" s="162">
        <f t="shared" si="26"/>
        <v>0.11834851632371204</v>
      </c>
      <c r="U202" s="162">
        <f t="shared" si="27"/>
        <v>9.1796456988871317E-2</v>
      </c>
      <c r="X202" s="58" t="s">
        <v>40</v>
      </c>
      <c r="Y202" s="69">
        <f t="shared" si="28"/>
        <v>8375164</v>
      </c>
      <c r="Z202" s="69">
        <v>284581</v>
      </c>
      <c r="AA202" s="69">
        <v>556718</v>
      </c>
      <c r="AB202" s="69">
        <v>1609474</v>
      </c>
      <c r="AC202" s="69">
        <v>1410222</v>
      </c>
      <c r="AD202" s="69">
        <v>527886</v>
      </c>
      <c r="AE202" s="69">
        <v>1206611</v>
      </c>
      <c r="AF202" s="69">
        <v>707517</v>
      </c>
      <c r="AG202" s="69">
        <v>369300</v>
      </c>
      <c r="AH202" s="69">
        <v>1702855</v>
      </c>
    </row>
    <row r="203" spans="12:34" x14ac:dyDescent="0.3">
      <c r="L203" s="30">
        <v>2012</v>
      </c>
      <c r="M203" s="162">
        <f t="shared" si="19"/>
        <v>0.12980838814932563</v>
      </c>
      <c r="N203" s="162">
        <f t="shared" si="20"/>
        <v>0.16839738461267417</v>
      </c>
      <c r="O203" s="162">
        <f t="shared" si="21"/>
        <v>0.22122273018994279</v>
      </c>
      <c r="P203" s="162">
        <f t="shared" si="22"/>
        <v>0.23958200456609791</v>
      </c>
      <c r="Q203" s="162">
        <f t="shared" si="23"/>
        <v>0.13683847708004726</v>
      </c>
      <c r="R203" s="162">
        <f t="shared" si="24"/>
        <v>0.18245511953819815</v>
      </c>
      <c r="S203" s="162">
        <f t="shared" si="25"/>
        <v>0.13317028764219663</v>
      </c>
      <c r="T203" s="162">
        <f t="shared" si="26"/>
        <v>0.12020464411601207</v>
      </c>
      <c r="U203" s="162">
        <f t="shared" si="27"/>
        <v>8.8484696684307848E-2</v>
      </c>
      <c r="X203" s="58" t="s">
        <v>41</v>
      </c>
      <c r="Y203" s="69">
        <f t="shared" si="28"/>
        <v>8408121</v>
      </c>
      <c r="Z203" s="69">
        <v>285782</v>
      </c>
      <c r="AA203" s="69">
        <v>556027</v>
      </c>
      <c r="AB203" s="69">
        <v>1614455</v>
      </c>
      <c r="AC203" s="69">
        <v>1413866</v>
      </c>
      <c r="AD203" s="69">
        <v>529704</v>
      </c>
      <c r="AE203" s="69">
        <v>1208696</v>
      </c>
      <c r="AF203" s="69">
        <v>711581</v>
      </c>
      <c r="AG203" s="69">
        <v>370926</v>
      </c>
      <c r="AH203" s="69">
        <v>1717084</v>
      </c>
    </row>
    <row r="204" spans="12:34" x14ac:dyDescent="0.3">
      <c r="L204" s="30">
        <v>2013</v>
      </c>
      <c r="M204" s="162">
        <f t="shared" si="19"/>
        <v>0.1292617479020477</v>
      </c>
      <c r="N204" s="162">
        <f t="shared" si="20"/>
        <v>0.17758712188846254</v>
      </c>
      <c r="O204" s="162">
        <f t="shared" si="21"/>
        <v>0.22388589167478362</v>
      </c>
      <c r="P204" s="162">
        <f t="shared" si="22"/>
        <v>0.23806931569525164</v>
      </c>
      <c r="Q204" s="162">
        <f t="shared" si="23"/>
        <v>0.14278576569748108</v>
      </c>
      <c r="R204" s="162">
        <f t="shared" si="24"/>
        <v>0.18545119345051986</v>
      </c>
      <c r="S204" s="162">
        <f t="shared" si="25"/>
        <v>0.13733868627433515</v>
      </c>
      <c r="T204" s="162">
        <f t="shared" si="26"/>
        <v>0.1221009007107586</v>
      </c>
      <c r="U204" s="162">
        <f t="shared" si="27"/>
        <v>8.6500602501526275E-2</v>
      </c>
      <c r="X204" s="58" t="s">
        <v>42</v>
      </c>
      <c r="Y204" s="69">
        <f t="shared" si="28"/>
        <v>8451860</v>
      </c>
      <c r="Z204" s="69">
        <v>286691</v>
      </c>
      <c r="AA204" s="69">
        <v>555473</v>
      </c>
      <c r="AB204" s="69">
        <v>1618592</v>
      </c>
      <c r="AC204" s="69">
        <v>1418498</v>
      </c>
      <c r="AD204" s="69">
        <v>531898</v>
      </c>
      <c r="AE204" s="69">
        <v>1210971</v>
      </c>
      <c r="AF204" s="69">
        <v>715888</v>
      </c>
      <c r="AG204" s="69">
        <v>372603</v>
      </c>
      <c r="AH204" s="69">
        <v>1741246</v>
      </c>
    </row>
    <row r="205" spans="12:34" x14ac:dyDescent="0.3">
      <c r="L205" s="30">
        <v>2014</v>
      </c>
      <c r="M205" s="162">
        <f t="shared" si="19"/>
        <v>0.12751271420449503</v>
      </c>
      <c r="N205" s="162">
        <f t="shared" si="20"/>
        <v>0.16629895620881774</v>
      </c>
      <c r="O205" s="162">
        <f t="shared" si="21"/>
        <v>0.21438959602761054</v>
      </c>
      <c r="P205" s="162">
        <f t="shared" si="22"/>
        <v>0.23537625741842647</v>
      </c>
      <c r="Q205" s="162">
        <f t="shared" si="23"/>
        <v>0.13526199811938022</v>
      </c>
      <c r="R205" s="162">
        <f t="shared" si="24"/>
        <v>0.1763183651228524</v>
      </c>
      <c r="S205" s="162">
        <f t="shared" si="25"/>
        <v>0.13133164627359487</v>
      </c>
      <c r="T205" s="162">
        <f t="shared" si="26"/>
        <v>0.11406598614941289</v>
      </c>
      <c r="U205" s="162">
        <f t="shared" si="27"/>
        <v>8.0086738453182177E-2</v>
      </c>
      <c r="X205" s="58" t="s">
        <v>44</v>
      </c>
      <c r="Y205" s="69">
        <f t="shared" si="28"/>
        <v>8507786</v>
      </c>
      <c r="Z205" s="69">
        <v>287416</v>
      </c>
      <c r="AA205" s="69">
        <v>555881</v>
      </c>
      <c r="AB205" s="69">
        <v>1625485</v>
      </c>
      <c r="AC205" s="69">
        <v>1425422</v>
      </c>
      <c r="AD205" s="69">
        <v>534270</v>
      </c>
      <c r="AE205" s="69">
        <v>1215246</v>
      </c>
      <c r="AF205" s="69">
        <v>722038</v>
      </c>
      <c r="AG205" s="69">
        <v>375282</v>
      </c>
      <c r="AH205" s="69">
        <v>1766746</v>
      </c>
    </row>
    <row r="206" spans="12:34" x14ac:dyDescent="0.3">
      <c r="L206" s="30">
        <v>2015</v>
      </c>
      <c r="M206" s="162">
        <f t="shared" si="19"/>
        <v>0.13288609348827962</v>
      </c>
      <c r="N206" s="162">
        <f t="shared" si="20"/>
        <v>0.17261606564576151</v>
      </c>
      <c r="O206" s="162">
        <f t="shared" si="21"/>
        <v>0.21741592951241237</v>
      </c>
      <c r="P206" s="162">
        <f t="shared" si="22"/>
        <v>0.23348683801709538</v>
      </c>
      <c r="Q206" s="162">
        <f t="shared" si="23"/>
        <v>0.1362789186843642</v>
      </c>
      <c r="R206" s="162">
        <f t="shared" si="24"/>
        <v>0.18105687866605727</v>
      </c>
      <c r="S206" s="162">
        <f t="shared" si="25"/>
        <v>0.13338394955755251</v>
      </c>
      <c r="T206" s="162">
        <f t="shared" si="26"/>
        <v>0.11547419078698665</v>
      </c>
      <c r="U206" s="162">
        <f t="shared" si="27"/>
        <v>8.3077900078384698E-2</v>
      </c>
      <c r="X206" s="58" t="s">
        <v>43</v>
      </c>
      <c r="Y206" s="69">
        <f t="shared" si="28"/>
        <v>8584926</v>
      </c>
      <c r="Z206" s="69">
        <v>288356</v>
      </c>
      <c r="AA206" s="69">
        <v>557641</v>
      </c>
      <c r="AB206" s="69">
        <v>1636778</v>
      </c>
      <c r="AC206" s="69">
        <v>1437251</v>
      </c>
      <c r="AD206" s="69">
        <v>538575</v>
      </c>
      <c r="AE206" s="69">
        <v>1221570</v>
      </c>
      <c r="AF206" s="69">
        <v>728826</v>
      </c>
      <c r="AG206" s="69">
        <v>378592</v>
      </c>
      <c r="AH206" s="69">
        <v>1797337</v>
      </c>
    </row>
    <row r="207" spans="12:34" x14ac:dyDescent="0.3">
      <c r="L207" s="30">
        <v>2016</v>
      </c>
      <c r="M207" s="162">
        <f t="shared" si="19"/>
        <v>0.13545416636896832</v>
      </c>
      <c r="N207" s="162">
        <f t="shared" si="20"/>
        <v>0.16945567636225092</v>
      </c>
      <c r="O207" s="162">
        <f t="shared" si="21"/>
        <v>0.21387087100966085</v>
      </c>
      <c r="P207" s="162">
        <f t="shared" si="22"/>
        <v>0.23745579608210365</v>
      </c>
      <c r="Q207" s="162">
        <f t="shared" si="23"/>
        <v>0.13548266433482173</v>
      </c>
      <c r="R207" s="162">
        <f t="shared" si="24"/>
        <v>0.18313574443524502</v>
      </c>
      <c r="S207" s="162">
        <f t="shared" si="25"/>
        <v>0.13051199036609301</v>
      </c>
      <c r="T207" s="162">
        <f t="shared" si="26"/>
        <v>0.11566936739736658</v>
      </c>
      <c r="U207" s="162">
        <f t="shared" si="27"/>
        <v>8.2654530992297096E-2</v>
      </c>
      <c r="X207" s="58" t="s">
        <v>45</v>
      </c>
      <c r="Y207" s="69">
        <f t="shared" si="28"/>
        <v>8700471</v>
      </c>
      <c r="Z207" s="69">
        <v>291011</v>
      </c>
      <c r="AA207" s="69">
        <v>560482</v>
      </c>
      <c r="AB207" s="69">
        <v>1653691</v>
      </c>
      <c r="AC207" s="69">
        <v>1453948</v>
      </c>
      <c r="AD207" s="69">
        <v>545815</v>
      </c>
      <c r="AE207" s="69">
        <v>1232012</v>
      </c>
      <c r="AF207" s="69">
        <v>739139</v>
      </c>
      <c r="AG207" s="69">
        <v>384147</v>
      </c>
      <c r="AH207" s="69">
        <v>1840226</v>
      </c>
    </row>
    <row r="208" spans="12:34" x14ac:dyDescent="0.3">
      <c r="L208" s="30">
        <v>2017</v>
      </c>
      <c r="M208" s="162">
        <f t="shared" si="19"/>
        <v>0.13636926706816399</v>
      </c>
      <c r="N208" s="162">
        <f t="shared" si="20"/>
        <v>0.17631127194457843</v>
      </c>
      <c r="O208" s="162">
        <f t="shared" si="21"/>
        <v>0.21474455827203262</v>
      </c>
      <c r="P208" s="162">
        <f t="shared" si="22"/>
        <v>0.23950625375391543</v>
      </c>
      <c r="Q208" s="162">
        <f t="shared" si="23"/>
        <v>0.13569639791613666</v>
      </c>
      <c r="R208" s="162">
        <f t="shared" si="24"/>
        <v>0.1887892918499301</v>
      </c>
      <c r="S208" s="162">
        <f t="shared" si="25"/>
        <v>0.13433050967379595</v>
      </c>
      <c r="T208" s="162">
        <f t="shared" si="26"/>
        <v>0.11791926468183089</v>
      </c>
      <c r="U208" s="162">
        <f t="shared" si="27"/>
        <v>8.3445899667490497E-2</v>
      </c>
      <c r="X208" s="58" t="s">
        <v>46</v>
      </c>
      <c r="Y208" s="69">
        <f t="shared" si="28"/>
        <v>8772865</v>
      </c>
      <c r="Z208" s="69">
        <v>291942</v>
      </c>
      <c r="AA208" s="69">
        <v>561077</v>
      </c>
      <c r="AB208" s="69">
        <v>1665753</v>
      </c>
      <c r="AC208" s="69">
        <v>1465045</v>
      </c>
      <c r="AD208" s="69">
        <v>549263</v>
      </c>
      <c r="AE208" s="69">
        <v>1237298</v>
      </c>
      <c r="AF208" s="69">
        <v>746153</v>
      </c>
      <c r="AG208" s="69">
        <v>388752</v>
      </c>
      <c r="AH208" s="69">
        <v>1867582</v>
      </c>
    </row>
    <row r="209" spans="12:34" ht="15" thickBot="1" x14ac:dyDescent="0.35">
      <c r="L209" s="34">
        <v>2018</v>
      </c>
      <c r="M209" s="162">
        <f t="shared" si="19"/>
        <v>0.13459665098566287</v>
      </c>
      <c r="N209" s="162">
        <f t="shared" si="20"/>
        <v>0.17481752690599586</v>
      </c>
      <c r="O209" s="162">
        <f t="shared" si="21"/>
        <v>0.21507883593356991</v>
      </c>
      <c r="P209" s="162">
        <f t="shared" si="22"/>
        <v>0.22383354665390964</v>
      </c>
      <c r="Q209" s="162">
        <f t="shared" si="23"/>
        <v>0.13049841927883066</v>
      </c>
      <c r="R209" s="162">
        <f t="shared" si="24"/>
        <v>0.18536197041006489</v>
      </c>
      <c r="S209" s="162">
        <f t="shared" si="25"/>
        <v>0.12943764999227111</v>
      </c>
      <c r="T209" s="162">
        <f t="shared" si="26"/>
        <v>0.11589067276492802</v>
      </c>
      <c r="U209" s="162">
        <f t="shared" si="27"/>
        <v>8.0548149846782671E-2</v>
      </c>
      <c r="X209" s="58" t="s">
        <v>47</v>
      </c>
      <c r="Y209" s="69">
        <f t="shared" si="28"/>
        <v>8822267</v>
      </c>
      <c r="Z209" s="69">
        <v>292675</v>
      </c>
      <c r="AA209" s="69">
        <v>560898</v>
      </c>
      <c r="AB209" s="69">
        <v>1670668</v>
      </c>
      <c r="AC209" s="69">
        <v>1473576</v>
      </c>
      <c r="AD209" s="69">
        <v>552579</v>
      </c>
      <c r="AE209" s="69">
        <v>1240214</v>
      </c>
      <c r="AF209" s="69">
        <v>751140</v>
      </c>
      <c r="AG209" s="69">
        <v>391741</v>
      </c>
      <c r="AH209" s="69">
        <v>1888776</v>
      </c>
    </row>
    <row r="210" spans="12:34" ht="15" thickBot="1" x14ac:dyDescent="0.35"/>
    <row r="211" spans="12:34" ht="15" thickBot="1" x14ac:dyDescent="0.35">
      <c r="L211" s="24" t="s">
        <v>25</v>
      </c>
      <c r="M211" s="4"/>
      <c r="N211" s="4"/>
      <c r="O211" s="5" t="s">
        <v>1</v>
      </c>
      <c r="Q211" t="s">
        <v>175</v>
      </c>
      <c r="R211" t="s">
        <v>182</v>
      </c>
    </row>
    <row r="212" spans="12:34" ht="18.600000000000001" thickBot="1" x14ac:dyDescent="0.35">
      <c r="L212" s="25" t="s">
        <v>2</v>
      </c>
      <c r="M212" s="9" t="s">
        <v>3</v>
      </c>
      <c r="N212" s="9" t="s">
        <v>4</v>
      </c>
      <c r="O212" s="9" t="s">
        <v>5</v>
      </c>
      <c r="P212" s="9" t="s">
        <v>6</v>
      </c>
      <c r="Q212" s="9" t="s">
        <v>7</v>
      </c>
      <c r="R212" s="9" t="s">
        <v>8</v>
      </c>
      <c r="S212" s="9" t="s">
        <v>9</v>
      </c>
      <c r="T212" s="9" t="s">
        <v>10</v>
      </c>
      <c r="U212" s="10" t="s">
        <v>11</v>
      </c>
    </row>
    <row r="213" spans="12:34" x14ac:dyDescent="0.3">
      <c r="L213" s="11">
        <v>2000</v>
      </c>
      <c r="M213" s="12">
        <v>4.6837443609270082</v>
      </c>
      <c r="N213" s="13">
        <v>33.362462757826677</v>
      </c>
      <c r="O213" s="13">
        <v>52.860684145783907</v>
      </c>
      <c r="P213" s="13">
        <v>71.347325691921824</v>
      </c>
      <c r="Q213" s="13">
        <v>23.011303255414727</v>
      </c>
      <c r="R213" s="13">
        <v>38.663766458808837</v>
      </c>
      <c r="S213" s="13">
        <v>30.574032852351454</v>
      </c>
      <c r="T213" s="13">
        <v>13.901100024977236</v>
      </c>
      <c r="U213" s="14">
        <v>9.1387162861897941</v>
      </c>
    </row>
    <row r="214" spans="12:34" x14ac:dyDescent="0.3">
      <c r="L214" s="15">
        <v>2001</v>
      </c>
      <c r="M214" s="16">
        <v>4.8261621719260841</v>
      </c>
      <c r="N214" s="17">
        <v>35.472034143478631</v>
      </c>
      <c r="O214" s="17">
        <v>53.395068520555199</v>
      </c>
      <c r="P214" s="17">
        <v>70.121694349839771</v>
      </c>
      <c r="Q214" s="17">
        <v>22.563016400491346</v>
      </c>
      <c r="R214" s="17">
        <v>39.998964766983732</v>
      </c>
      <c r="S214" s="17">
        <v>30.828763719652233</v>
      </c>
      <c r="T214" s="17">
        <v>14.559474634529481</v>
      </c>
      <c r="U214" s="18">
        <v>9.5074472638485528</v>
      </c>
    </row>
    <row r="215" spans="12:34" x14ac:dyDescent="0.3">
      <c r="L215" s="15">
        <v>2002</v>
      </c>
      <c r="M215" s="16">
        <v>4.5128229045268178</v>
      </c>
      <c r="N215" s="17">
        <v>31.785839537678697</v>
      </c>
      <c r="O215" s="17">
        <v>52.842854823200668</v>
      </c>
      <c r="P215" s="17">
        <v>72.626441093493625</v>
      </c>
      <c r="Q215" s="17">
        <v>21.998889378519902</v>
      </c>
      <c r="R215" s="17">
        <v>38.174342156594612</v>
      </c>
      <c r="S215" s="17">
        <v>29.141224901280619</v>
      </c>
      <c r="T215" s="17">
        <v>13.302701238332423</v>
      </c>
      <c r="U215" s="18">
        <v>9.3817708889009115</v>
      </c>
    </row>
    <row r="216" spans="12:34" x14ac:dyDescent="0.3">
      <c r="L216" s="15">
        <v>2003</v>
      </c>
      <c r="M216" s="16">
        <v>4.7434243117347314</v>
      </c>
      <c r="N216" s="17">
        <v>32.71504837372661</v>
      </c>
      <c r="O216" s="17">
        <v>47.193259449232123</v>
      </c>
      <c r="P216" s="17">
        <v>64.564755350115689</v>
      </c>
      <c r="Q216" s="17">
        <v>21.97738279805737</v>
      </c>
      <c r="R216" s="17">
        <v>36.347295992863799</v>
      </c>
      <c r="S216" s="17">
        <v>28.231627647737064</v>
      </c>
      <c r="T216" s="17">
        <v>11.184242702715062</v>
      </c>
      <c r="U216" s="18">
        <v>8.1231213084522782</v>
      </c>
    </row>
    <row r="217" spans="12:34" x14ac:dyDescent="0.3">
      <c r="L217" s="15">
        <v>2004</v>
      </c>
      <c r="M217" s="16">
        <v>6.1662909967321298</v>
      </c>
      <c r="N217" s="17">
        <v>35.382210389923728</v>
      </c>
      <c r="O217" s="17">
        <v>51.479626490337132</v>
      </c>
      <c r="P217" s="17">
        <v>66.752935259877688</v>
      </c>
      <c r="Q217" s="17">
        <v>21.411703664021498</v>
      </c>
      <c r="R217" s="17">
        <v>38.577016831976053</v>
      </c>
      <c r="S217" s="17">
        <v>31.069027394929499</v>
      </c>
      <c r="T217" s="17">
        <v>13.158795683195942</v>
      </c>
      <c r="U217" s="18">
        <v>9.1894749492303394</v>
      </c>
    </row>
    <row r="218" spans="12:34" x14ac:dyDescent="0.3">
      <c r="L218" s="15">
        <v>2005</v>
      </c>
      <c r="M218" s="16">
        <v>7.8497609520583396</v>
      </c>
      <c r="N218" s="17">
        <v>35.727788792745926</v>
      </c>
      <c r="O218" s="17">
        <v>54.762558190486025</v>
      </c>
      <c r="P218" s="17">
        <v>70.431636115676483</v>
      </c>
      <c r="Q218" s="17">
        <v>27.608495145817596</v>
      </c>
      <c r="R218" s="17">
        <v>46.690949583944985</v>
      </c>
      <c r="S218" s="17">
        <v>33.971696202438189</v>
      </c>
      <c r="T218" s="17">
        <v>13.221335113467887</v>
      </c>
      <c r="U218" s="18">
        <v>9.2709071587789929</v>
      </c>
    </row>
    <row r="219" spans="12:34" x14ac:dyDescent="0.3">
      <c r="L219" s="15">
        <v>2006</v>
      </c>
      <c r="M219" s="16">
        <v>10.430251353898184</v>
      </c>
      <c r="N219" s="17">
        <v>36.436334194635002</v>
      </c>
      <c r="O219" s="17">
        <v>61.903518419411455</v>
      </c>
      <c r="P219" s="17">
        <v>77.233070977742599</v>
      </c>
      <c r="Q219" s="17">
        <v>26.722389748534269</v>
      </c>
      <c r="R219" s="17">
        <v>49.3799183622911</v>
      </c>
      <c r="S219" s="17">
        <v>34.982789643783924</v>
      </c>
      <c r="T219" s="17">
        <v>12.83301518245538</v>
      </c>
      <c r="U219" s="18">
        <v>11.506038448687381</v>
      </c>
    </row>
    <row r="220" spans="12:34" x14ac:dyDescent="0.3">
      <c r="L220" s="15">
        <v>2007</v>
      </c>
      <c r="M220" s="16">
        <v>11.830902758042557</v>
      </c>
      <c r="N220" s="17">
        <v>38.546706948188927</v>
      </c>
      <c r="O220" s="17">
        <v>70.615668533389481</v>
      </c>
      <c r="P220" s="17">
        <v>78.621360247408617</v>
      </c>
      <c r="Q220" s="17">
        <v>28.811904652712172</v>
      </c>
      <c r="R220" s="17">
        <v>52.147863996253342</v>
      </c>
      <c r="S220" s="17">
        <v>37.321761203397678</v>
      </c>
      <c r="T220" s="17">
        <v>15.19189921076927</v>
      </c>
      <c r="U220" s="18">
        <v>13.281608392589735</v>
      </c>
    </row>
    <row r="221" spans="12:34" x14ac:dyDescent="0.3">
      <c r="L221" s="15">
        <v>2008</v>
      </c>
      <c r="M221" s="16">
        <v>12.696133822796885</v>
      </c>
      <c r="N221" s="17">
        <v>42.599593568835807</v>
      </c>
      <c r="O221" s="17">
        <v>74.370958470995944</v>
      </c>
      <c r="P221" s="17">
        <v>82.18594948016657</v>
      </c>
      <c r="Q221" s="17">
        <v>30.2473655226893</v>
      </c>
      <c r="R221" s="17">
        <v>52.369034991223188</v>
      </c>
      <c r="S221" s="17">
        <v>37.898997620781387</v>
      </c>
      <c r="T221" s="17">
        <v>15.24080436466031</v>
      </c>
      <c r="U221" s="18">
        <v>14.325852608567523</v>
      </c>
    </row>
    <row r="222" spans="12:34" x14ac:dyDescent="0.3">
      <c r="L222" s="15">
        <v>2009</v>
      </c>
      <c r="M222" s="16">
        <v>13.875597410386053</v>
      </c>
      <c r="N222" s="17">
        <v>46.79749950568462</v>
      </c>
      <c r="O222" s="17">
        <v>78.576447068696424</v>
      </c>
      <c r="P222" s="17">
        <v>85.449734173359175</v>
      </c>
      <c r="Q222" s="17">
        <v>31.369815685859955</v>
      </c>
      <c r="R222" s="17">
        <v>54.668383100055493</v>
      </c>
      <c r="S222" s="17">
        <v>40.359689531523621</v>
      </c>
      <c r="T222" s="17">
        <v>15.271104026170244</v>
      </c>
      <c r="U222" s="18">
        <v>15.117806059811741</v>
      </c>
    </row>
    <row r="223" spans="12:34" x14ac:dyDescent="0.3">
      <c r="L223" s="15">
        <v>2010</v>
      </c>
      <c r="M223" s="16">
        <v>13.877013739363173</v>
      </c>
      <c r="N223" s="17">
        <v>47.110900312329647</v>
      </c>
      <c r="O223" s="17">
        <v>84.499853715184628</v>
      </c>
      <c r="P223" s="17">
        <v>86.224360051121536</v>
      </c>
      <c r="Q223" s="17">
        <v>31.792784882007492</v>
      </c>
      <c r="R223" s="17">
        <v>58.575631357482997</v>
      </c>
      <c r="S223" s="17">
        <v>41.591902045140962</v>
      </c>
      <c r="T223" s="17">
        <v>16.413078448899295</v>
      </c>
      <c r="U223" s="18">
        <v>16.184279514896204</v>
      </c>
    </row>
    <row r="224" spans="12:34" x14ac:dyDescent="0.3">
      <c r="L224" s="15">
        <v>2011</v>
      </c>
      <c r="M224" s="16">
        <v>14.111228836348317</v>
      </c>
      <c r="N224" s="17">
        <v>42.851348574884263</v>
      </c>
      <c r="O224" s="17">
        <v>80.713186895001428</v>
      </c>
      <c r="P224" s="17">
        <v>81.610362603168497</v>
      </c>
      <c r="Q224" s="17">
        <v>30.779609438546725</v>
      </c>
      <c r="R224" s="17">
        <v>56.322604236342976</v>
      </c>
      <c r="S224" s="17">
        <v>40.162019616209221</v>
      </c>
      <c r="T224" s="17">
        <v>14.697103108636151</v>
      </c>
      <c r="U224" s="18">
        <v>17.502257052416372</v>
      </c>
    </row>
    <row r="225" spans="12:21" x14ac:dyDescent="0.3">
      <c r="L225" s="15">
        <v>2012</v>
      </c>
      <c r="M225" s="16">
        <v>14.917215781765286</v>
      </c>
      <c r="N225" s="17">
        <v>49.041613935469634</v>
      </c>
      <c r="O225" s="17">
        <v>92.248653644176073</v>
      </c>
      <c r="P225" s="17">
        <v>94.814514939613517</v>
      </c>
      <c r="Q225" s="17">
        <v>33.754749953169359</v>
      </c>
      <c r="R225" s="17">
        <v>61.604364333630677</v>
      </c>
      <c r="S225" s="17">
        <v>46.240606227421857</v>
      </c>
      <c r="T225" s="17">
        <v>18.396495229956187</v>
      </c>
      <c r="U225" s="18">
        <v>17.834961206547273</v>
      </c>
    </row>
    <row r="226" spans="12:21" x14ac:dyDescent="0.3">
      <c r="L226" s="15">
        <v>2013</v>
      </c>
      <c r="M226" s="16">
        <v>16.599018781549699</v>
      </c>
      <c r="N226" s="17">
        <v>51.886782886492682</v>
      </c>
      <c r="O226" s="17">
        <v>91.172967125587604</v>
      </c>
      <c r="P226" s="17">
        <v>93.63326604038501</v>
      </c>
      <c r="Q226" s="17">
        <v>35.531579756730437</v>
      </c>
      <c r="R226" s="17">
        <v>62.34136081011404</v>
      </c>
      <c r="S226" s="17">
        <v>45.972857399858022</v>
      </c>
      <c r="T226" s="17">
        <v>17.558421447645873</v>
      </c>
      <c r="U226" s="18">
        <v>15.098439733779019</v>
      </c>
    </row>
    <row r="227" spans="12:21" x14ac:dyDescent="0.3">
      <c r="L227" s="15">
        <v>2014</v>
      </c>
      <c r="M227" s="16">
        <v>17.526346875808763</v>
      </c>
      <c r="N227" s="17">
        <v>54.526984199377985</v>
      </c>
      <c r="O227" s="17">
        <v>88.281811184810238</v>
      </c>
      <c r="P227" s="17">
        <v>89.35536563806312</v>
      </c>
      <c r="Q227" s="17">
        <v>33.550485049382203</v>
      </c>
      <c r="R227" s="17">
        <v>63.567430757777608</v>
      </c>
      <c r="S227" s="17">
        <v>44.347244688596554</v>
      </c>
      <c r="T227" s="17">
        <v>16.598991959894796</v>
      </c>
      <c r="U227" s="18">
        <v>14.559388554080181</v>
      </c>
    </row>
    <row r="228" spans="12:21" x14ac:dyDescent="0.3">
      <c r="L228" s="15">
        <v>2015</v>
      </c>
      <c r="M228" s="16">
        <v>20.054610425442231</v>
      </c>
      <c r="N228" s="17">
        <v>48.77419265017263</v>
      </c>
      <c r="O228" s="17">
        <v>94.478238555207184</v>
      </c>
      <c r="P228" s="17">
        <v>86.866177229982512</v>
      </c>
      <c r="Q228" s="17">
        <v>34.811826962407949</v>
      </c>
      <c r="R228" s="17">
        <v>60.192846569944138</v>
      </c>
      <c r="S228" s="17">
        <v>42.708093101497823</v>
      </c>
      <c r="T228" s="17">
        <v>16.61784504300844</v>
      </c>
      <c r="U228" s="18">
        <v>15.955504379715633</v>
      </c>
    </row>
    <row r="229" spans="12:21" x14ac:dyDescent="0.3">
      <c r="L229" s="15">
        <v>2016</v>
      </c>
      <c r="M229" s="16">
        <v>19.470093181421504</v>
      </c>
      <c r="N229" s="17">
        <v>49.921783728413459</v>
      </c>
      <c r="O229" s="17">
        <v>98.521477403564532</v>
      </c>
      <c r="P229" s="17">
        <v>89.327731087709935</v>
      </c>
      <c r="Q229" s="17">
        <v>33.77338457988396</v>
      </c>
      <c r="R229" s="17">
        <v>65.834181524134024</v>
      </c>
      <c r="S229" s="17">
        <v>41.700024833073172</v>
      </c>
      <c r="T229" s="17">
        <v>17.476832675035372</v>
      </c>
      <c r="U229" s="18">
        <v>15.919635869533476</v>
      </c>
    </row>
    <row r="230" spans="12:21" x14ac:dyDescent="0.3">
      <c r="L230" s="15">
        <v>2017</v>
      </c>
      <c r="M230" s="16">
        <v>20.565401246646985</v>
      </c>
      <c r="N230" s="17">
        <v>47.272647996332296</v>
      </c>
      <c r="O230" s="17">
        <v>100.761815924755</v>
      </c>
      <c r="P230" s="17">
        <v>91.239133250829255</v>
      </c>
      <c r="Q230" s="17">
        <v>33.880400827125975</v>
      </c>
      <c r="R230" s="17">
        <v>66.78158080728663</v>
      </c>
      <c r="S230" s="17">
        <v>42.122382080744124</v>
      </c>
      <c r="T230" s="17">
        <v>16.380268038972257</v>
      </c>
      <c r="U230" s="18">
        <v>15.479715751245987</v>
      </c>
    </row>
    <row r="231" spans="12:21" ht="15" thickBot="1" x14ac:dyDescent="0.35">
      <c r="L231" s="19">
        <v>2018</v>
      </c>
      <c r="M231" s="20">
        <v>18.949209842974359</v>
      </c>
      <c r="N231" s="21">
        <v>52.225870985698734</v>
      </c>
      <c r="O231" s="21">
        <v>92.012526737527196</v>
      </c>
      <c r="P231" s="21">
        <v>85.06502488018613</v>
      </c>
      <c r="Q231" s="21">
        <v>31.949216175390237</v>
      </c>
      <c r="R231" s="21">
        <v>63.838978897000722</v>
      </c>
      <c r="S231" s="21">
        <v>41.766320555902333</v>
      </c>
      <c r="T231" s="21">
        <v>16.225343739813251</v>
      </c>
      <c r="U231" s="22">
        <v>14.945897292182478</v>
      </c>
    </row>
    <row r="232" spans="12:21" ht="15" thickBot="1" x14ac:dyDescent="0.35"/>
    <row r="233" spans="12:21" ht="15" thickBot="1" x14ac:dyDescent="0.35">
      <c r="L233" s="24" t="s">
        <v>26</v>
      </c>
      <c r="M233" s="4"/>
      <c r="N233" s="4"/>
      <c r="O233" s="5" t="s">
        <v>183</v>
      </c>
      <c r="P233" t="s">
        <v>271</v>
      </c>
    </row>
    <row r="234" spans="12:21" ht="18.600000000000001" thickBot="1" x14ac:dyDescent="0.35">
      <c r="L234" s="25" t="s">
        <v>16</v>
      </c>
      <c r="M234" s="9" t="s">
        <v>3</v>
      </c>
      <c r="N234" s="9" t="s">
        <v>4</v>
      </c>
      <c r="O234" s="9" t="s">
        <v>5</v>
      </c>
      <c r="P234" s="9" t="s">
        <v>6</v>
      </c>
      <c r="Q234" s="9" t="s">
        <v>7</v>
      </c>
      <c r="R234" s="9" t="s">
        <v>8</v>
      </c>
      <c r="S234" s="9" t="s">
        <v>9</v>
      </c>
      <c r="T234" s="9" t="s">
        <v>10</v>
      </c>
      <c r="U234" s="10" t="s">
        <v>11</v>
      </c>
    </row>
    <row r="235" spans="12:21" ht="15" thickBot="1" x14ac:dyDescent="0.35">
      <c r="L235" s="26">
        <v>2000</v>
      </c>
      <c r="M235" s="164">
        <f>M213/M146</f>
        <v>0.15390675671653087</v>
      </c>
      <c r="N235" s="164">
        <f t="shared" ref="N235:U235" si="29">N213/N146</f>
        <v>0.4270074771186031</v>
      </c>
      <c r="O235" s="164">
        <f t="shared" si="29"/>
        <v>0.17651581945870598</v>
      </c>
      <c r="P235" s="164">
        <f t="shared" si="29"/>
        <v>0.24172705676523143</v>
      </c>
      <c r="Q235" s="164">
        <f t="shared" si="29"/>
        <v>0.36897859450315951</v>
      </c>
      <c r="R235" s="164">
        <f t="shared" si="29"/>
        <v>0.19177573175010279</v>
      </c>
      <c r="S235" s="164">
        <f t="shared" si="29"/>
        <v>0.38748641639564813</v>
      </c>
      <c r="T235" s="164">
        <f t="shared" si="29"/>
        <v>0.37608072075601667</v>
      </c>
      <c r="U235" s="164">
        <f t="shared" si="29"/>
        <v>6.4456371849666461E-2</v>
      </c>
    </row>
    <row r="236" spans="12:21" ht="15" thickBot="1" x14ac:dyDescent="0.35">
      <c r="L236" s="30">
        <v>2001</v>
      </c>
      <c r="M236" s="164">
        <f t="shared" ref="M236:U236" si="30">M214/M147</f>
        <v>0.14783509052036678</v>
      </c>
      <c r="N236" s="164">
        <f t="shared" si="30"/>
        <v>0.42392928475472841</v>
      </c>
      <c r="O236" s="164">
        <f t="shared" si="30"/>
        <v>0.16523136899644902</v>
      </c>
      <c r="P236" s="164">
        <f t="shared" si="30"/>
        <v>0.23013214489617503</v>
      </c>
      <c r="Q236" s="164">
        <f t="shared" si="30"/>
        <v>0.34507374251605027</v>
      </c>
      <c r="R236" s="164">
        <f t="shared" si="30"/>
        <v>0.18836325746556545</v>
      </c>
      <c r="S236" s="164">
        <f t="shared" si="30"/>
        <v>0.37145798128893359</v>
      </c>
      <c r="T236" s="164">
        <f t="shared" si="30"/>
        <v>0.37343688311983664</v>
      </c>
      <c r="U236" s="164">
        <f t="shared" si="30"/>
        <v>6.388063141323938E-2</v>
      </c>
    </row>
    <row r="237" spans="12:21" ht="15" thickBot="1" x14ac:dyDescent="0.35">
      <c r="L237" s="30">
        <v>2002</v>
      </c>
      <c r="M237" s="164">
        <f t="shared" ref="M237:U237" si="31">M215/M148</f>
        <v>0.13565783128474707</v>
      </c>
      <c r="N237" s="164">
        <f t="shared" si="31"/>
        <v>0.38231505569947472</v>
      </c>
      <c r="O237" s="164">
        <f t="shared" si="31"/>
        <v>0.1683241279264375</v>
      </c>
      <c r="P237" s="164">
        <f t="shared" si="31"/>
        <v>0.23747566924430502</v>
      </c>
      <c r="Q237" s="164">
        <f t="shared" si="31"/>
        <v>0.32441126636051787</v>
      </c>
      <c r="R237" s="164">
        <f t="shared" si="31"/>
        <v>0.17947789436735154</v>
      </c>
      <c r="S237" s="164">
        <f t="shared" si="31"/>
        <v>0.34003864883630314</v>
      </c>
      <c r="T237" s="164">
        <f t="shared" si="31"/>
        <v>0.3379396490564841</v>
      </c>
      <c r="U237" s="164">
        <f t="shared" si="31"/>
        <v>6.0984870899977409E-2</v>
      </c>
    </row>
    <row r="238" spans="12:21" ht="15" thickBot="1" x14ac:dyDescent="0.35">
      <c r="L238" s="30">
        <v>2003</v>
      </c>
      <c r="M238" s="164">
        <f t="shared" ref="M238:U238" si="32">M216/M149</f>
        <v>0.13724065773460742</v>
      </c>
      <c r="N238" s="164">
        <f t="shared" si="32"/>
        <v>0.36756176165023952</v>
      </c>
      <c r="O238" s="164">
        <f t="shared" si="32"/>
        <v>0.14464307926880082</v>
      </c>
      <c r="P238" s="164">
        <f t="shared" si="32"/>
        <v>0.20039543226607623</v>
      </c>
      <c r="Q238" s="164">
        <f t="shared" si="32"/>
        <v>0.30748911686569547</v>
      </c>
      <c r="R238" s="164">
        <f t="shared" si="32"/>
        <v>0.16336519500832955</v>
      </c>
      <c r="S238" s="164">
        <f t="shared" si="32"/>
        <v>0.31103202208805053</v>
      </c>
      <c r="T238" s="164">
        <f t="shared" si="32"/>
        <v>0.26968477101746302</v>
      </c>
      <c r="U238" s="164">
        <f t="shared" si="32"/>
        <v>4.9496160124780891E-2</v>
      </c>
    </row>
    <row r="239" spans="12:21" ht="15" thickBot="1" x14ac:dyDescent="0.35">
      <c r="L239" s="30">
        <v>2004</v>
      </c>
      <c r="M239" s="164">
        <f t="shared" ref="M239:U239" si="33">M217/M150</f>
        <v>0.17665226722917421</v>
      </c>
      <c r="N239" s="164">
        <f t="shared" si="33"/>
        <v>0.39556160326085138</v>
      </c>
      <c r="O239" s="164">
        <f t="shared" si="33"/>
        <v>0.14916209609036032</v>
      </c>
      <c r="P239" s="164">
        <f t="shared" si="33"/>
        <v>0.20860852464986879</v>
      </c>
      <c r="Q239" s="164">
        <f t="shared" si="33"/>
        <v>0.28968023485648992</v>
      </c>
      <c r="R239" s="164">
        <f t="shared" si="33"/>
        <v>0.16837898854381381</v>
      </c>
      <c r="S239" s="164">
        <f t="shared" si="33"/>
        <v>0.3361243713098338</v>
      </c>
      <c r="T239" s="164">
        <f t="shared" si="33"/>
        <v>0.30925802709011935</v>
      </c>
      <c r="U239" s="164">
        <f t="shared" si="33"/>
        <v>5.6187643953193714E-2</v>
      </c>
    </row>
    <row r="240" spans="12:21" ht="15" thickBot="1" x14ac:dyDescent="0.35">
      <c r="L240" s="30">
        <v>2005</v>
      </c>
      <c r="M240" s="164">
        <f t="shared" ref="M240:U240" si="34">M218/M151</f>
        <v>0.22163325029647091</v>
      </c>
      <c r="N240" s="164">
        <f t="shared" si="34"/>
        <v>0.38533780827686187</v>
      </c>
      <c r="O240" s="164">
        <f t="shared" si="34"/>
        <v>0.15496658960978285</v>
      </c>
      <c r="P240" s="164">
        <f t="shared" si="34"/>
        <v>0.20940121918078006</v>
      </c>
      <c r="Q240" s="164">
        <f t="shared" si="34"/>
        <v>0.35313682193908913</v>
      </c>
      <c r="R240" s="164">
        <f t="shared" si="34"/>
        <v>0.19985872807517205</v>
      </c>
      <c r="S240" s="164">
        <f t="shared" si="34"/>
        <v>0.35096480715157269</v>
      </c>
      <c r="T240" s="164">
        <f t="shared" si="34"/>
        <v>0.30027790867006143</v>
      </c>
      <c r="U240" s="164">
        <f t="shared" si="34"/>
        <v>5.5323455968639752E-2</v>
      </c>
    </row>
    <row r="241" spans="2:21" ht="15" thickBot="1" x14ac:dyDescent="0.35">
      <c r="L241" s="30">
        <v>2006</v>
      </c>
      <c r="M241" s="164">
        <f t="shared" ref="M241:U241" si="35">M219/M152</f>
        <v>0.27970346550451886</v>
      </c>
      <c r="N241" s="164">
        <f t="shared" si="35"/>
        <v>0.37942098791926832</v>
      </c>
      <c r="O241" s="164">
        <f t="shared" si="35"/>
        <v>0.1695849047418686</v>
      </c>
      <c r="P241" s="164">
        <f t="shared" si="35"/>
        <v>0.22884879183426082</v>
      </c>
      <c r="Q241" s="164">
        <f t="shared" si="35"/>
        <v>0.34085881736078488</v>
      </c>
      <c r="R241" s="164">
        <f t="shared" si="35"/>
        <v>0.21073632265806583</v>
      </c>
      <c r="S241" s="164">
        <f t="shared" si="35"/>
        <v>0.35945325566192349</v>
      </c>
      <c r="T241" s="164">
        <f t="shared" si="35"/>
        <v>0.29108108306170671</v>
      </c>
      <c r="U241" s="164">
        <f t="shared" si="35"/>
        <v>7.1402449634710555E-2</v>
      </c>
    </row>
    <row r="242" spans="2:21" ht="15" thickBot="1" x14ac:dyDescent="0.35">
      <c r="L242" s="30">
        <v>2007</v>
      </c>
      <c r="M242" s="164">
        <f t="shared" ref="M242:U242" si="36">M220/M153</f>
        <v>0.31836072839577434</v>
      </c>
      <c r="N242" s="164">
        <f t="shared" si="36"/>
        <v>0.40983913133706584</v>
      </c>
      <c r="O242" s="164">
        <f t="shared" si="36"/>
        <v>0.19636066421907439</v>
      </c>
      <c r="P242" s="164">
        <f t="shared" si="36"/>
        <v>0.23362102808697227</v>
      </c>
      <c r="Q242" s="164">
        <f t="shared" si="36"/>
        <v>0.37405689849996432</v>
      </c>
      <c r="R242" s="164">
        <f t="shared" si="36"/>
        <v>0.22711415581744379</v>
      </c>
      <c r="S242" s="164">
        <f t="shared" si="36"/>
        <v>0.39473603168380406</v>
      </c>
      <c r="T242" s="164">
        <f t="shared" si="36"/>
        <v>0.35039430249346259</v>
      </c>
      <c r="U242" s="164">
        <f t="shared" si="36"/>
        <v>8.5618073661640981E-2</v>
      </c>
    </row>
    <row r="243" spans="2:21" ht="15" thickBot="1" x14ac:dyDescent="0.35">
      <c r="L243" s="30">
        <v>2008</v>
      </c>
      <c r="M243" s="164">
        <f t="shared" ref="M243:U243" si="37">M221/M154</f>
        <v>0.34015952637932667</v>
      </c>
      <c r="N243" s="164">
        <f t="shared" si="37"/>
        <v>0.43901514851131329</v>
      </c>
      <c r="O243" s="164">
        <f t="shared" si="37"/>
        <v>0.20860569355780956</v>
      </c>
      <c r="P243" s="164">
        <f t="shared" si="37"/>
        <v>0.23707719686383696</v>
      </c>
      <c r="Q243" s="164">
        <f t="shared" si="37"/>
        <v>0.38610376353701131</v>
      </c>
      <c r="R243" s="164">
        <f t="shared" si="37"/>
        <v>0.22993063728055615</v>
      </c>
      <c r="S243" s="164">
        <f t="shared" si="37"/>
        <v>0.40122750444097149</v>
      </c>
      <c r="T243" s="164">
        <f t="shared" si="37"/>
        <v>0.34705135618349336</v>
      </c>
      <c r="U243" s="164">
        <f t="shared" si="37"/>
        <v>9.1154498144921534E-2</v>
      </c>
    </row>
    <row r="244" spans="2:21" ht="15" thickBot="1" x14ac:dyDescent="0.35">
      <c r="L244" s="30">
        <v>2009</v>
      </c>
      <c r="M244" s="164">
        <f t="shared" ref="M244:U244" si="38">M222/M155</f>
        <v>0.36824162073587652</v>
      </c>
      <c r="N244" s="164">
        <f t="shared" si="38"/>
        <v>0.51241811771588497</v>
      </c>
      <c r="O244" s="164">
        <f t="shared" si="38"/>
        <v>0.23096533833054711</v>
      </c>
      <c r="P244" s="164">
        <f t="shared" si="38"/>
        <v>0.27025685126209709</v>
      </c>
      <c r="Q244" s="164">
        <f t="shared" si="38"/>
        <v>0.41947552879671596</v>
      </c>
      <c r="R244" s="164">
        <f t="shared" si="38"/>
        <v>0.25917857852436127</v>
      </c>
      <c r="S244" s="164">
        <f t="shared" si="38"/>
        <v>0.44472290675906739</v>
      </c>
      <c r="T244" s="164">
        <f t="shared" si="38"/>
        <v>0.34775026383219149</v>
      </c>
      <c r="U244" s="164">
        <f t="shared" si="38"/>
        <v>9.4887504734856576E-2</v>
      </c>
    </row>
    <row r="245" spans="2:21" ht="15" thickBot="1" x14ac:dyDescent="0.35">
      <c r="L245" s="30">
        <v>2010</v>
      </c>
      <c r="M245" s="164">
        <f t="shared" ref="M245:U245" si="39">M223/M156</f>
        <v>0.36262159861602911</v>
      </c>
      <c r="N245" s="164">
        <f t="shared" si="39"/>
        <v>0.49732635481549903</v>
      </c>
      <c r="O245" s="164">
        <f t="shared" si="39"/>
        <v>0.22758952182388362</v>
      </c>
      <c r="P245" s="164">
        <f t="shared" si="39"/>
        <v>0.24770335104848129</v>
      </c>
      <c r="Q245" s="164">
        <f t="shared" si="39"/>
        <v>0.41063473858383476</v>
      </c>
      <c r="R245" s="164">
        <f t="shared" si="39"/>
        <v>0.26007082811856463</v>
      </c>
      <c r="S245" s="164">
        <f t="shared" si="39"/>
        <v>0.44380060675887972</v>
      </c>
      <c r="T245" s="164">
        <f t="shared" si="39"/>
        <v>0.35151849171727728</v>
      </c>
      <c r="U245" s="164">
        <f t="shared" si="39"/>
        <v>9.9396886795841494E-2</v>
      </c>
    </row>
    <row r="246" spans="2:21" ht="15" thickBot="1" x14ac:dyDescent="0.35">
      <c r="L246" s="30">
        <v>2011</v>
      </c>
      <c r="M246" s="164">
        <f t="shared" ref="M246:U246" si="40">M224/M157</f>
        <v>0.36906337316224214</v>
      </c>
      <c r="N246" s="164">
        <f t="shared" si="40"/>
        <v>0.46385507710674695</v>
      </c>
      <c r="O246" s="164">
        <f t="shared" si="40"/>
        <v>0.22463827827742436</v>
      </c>
      <c r="P246" s="164">
        <f t="shared" si="40"/>
        <v>0.24366251086252855</v>
      </c>
      <c r="Q246" s="164">
        <f t="shared" si="40"/>
        <v>0.41455018641248098</v>
      </c>
      <c r="R246" s="164">
        <f t="shared" si="40"/>
        <v>0.25048780342513161</v>
      </c>
      <c r="S246" s="164">
        <f t="shared" si="40"/>
        <v>0.43468378654573459</v>
      </c>
      <c r="T246" s="164">
        <f t="shared" si="40"/>
        <v>0.33627115501937432</v>
      </c>
      <c r="U246" s="164">
        <f t="shared" si="40"/>
        <v>0.11196711026691211</v>
      </c>
    </row>
    <row r="247" spans="2:21" ht="15" thickBot="1" x14ac:dyDescent="0.35">
      <c r="L247" s="30">
        <v>2012</v>
      </c>
      <c r="M247" s="164">
        <f t="shared" ref="M247:U247" si="41">M225/M158</f>
        <v>0.40211487933695345</v>
      </c>
      <c r="N247" s="164">
        <f t="shared" si="41"/>
        <v>0.52376145102880634</v>
      </c>
      <c r="O247" s="164">
        <f t="shared" si="41"/>
        <v>0.25828806829230144</v>
      </c>
      <c r="P247" s="164">
        <f t="shared" si="41"/>
        <v>0.27990611239568203</v>
      </c>
      <c r="Q247" s="164">
        <f t="shared" si="41"/>
        <v>0.46568624525662711</v>
      </c>
      <c r="R247" s="164">
        <f t="shared" si="41"/>
        <v>0.27934335314163716</v>
      </c>
      <c r="S247" s="164">
        <f t="shared" si="41"/>
        <v>0.48796855640514109</v>
      </c>
      <c r="T247" s="164">
        <f t="shared" si="41"/>
        <v>0.41259747796670476</v>
      </c>
      <c r="U247" s="164">
        <f t="shared" si="41"/>
        <v>0.11738496129163788</v>
      </c>
    </row>
    <row r="248" spans="2:21" ht="15" thickBot="1" x14ac:dyDescent="0.35">
      <c r="L248" s="30">
        <v>2013</v>
      </c>
      <c r="M248" s="164">
        <f t="shared" ref="M248:U248" si="42">M226/M159</f>
        <v>0.44791781154828714</v>
      </c>
      <c r="N248" s="164">
        <f t="shared" si="42"/>
        <v>0.52599585455143205</v>
      </c>
      <c r="O248" s="164">
        <f t="shared" si="42"/>
        <v>0.25159498032355448</v>
      </c>
      <c r="P248" s="164">
        <f t="shared" si="42"/>
        <v>0.27726689626743334</v>
      </c>
      <c r="Q248" s="164">
        <f t="shared" si="42"/>
        <v>0.46784419463461657</v>
      </c>
      <c r="R248" s="164">
        <f t="shared" si="42"/>
        <v>0.27759580738777145</v>
      </c>
      <c r="S248" s="164">
        <f t="shared" si="42"/>
        <v>0.46758818220798681</v>
      </c>
      <c r="T248" s="164">
        <f t="shared" si="42"/>
        <v>0.38594041017665742</v>
      </c>
      <c r="U248" s="164">
        <f t="shared" si="42"/>
        <v>0.10024271151158251</v>
      </c>
    </row>
    <row r="249" spans="2:21" ht="15" thickBot="1" x14ac:dyDescent="0.35">
      <c r="L249" s="30">
        <v>2014</v>
      </c>
      <c r="M249" s="164">
        <f t="shared" ref="M249:U249" si="43">M227/M160</f>
        <v>0.47821915943631715</v>
      </c>
      <c r="N249" s="164">
        <f t="shared" si="43"/>
        <v>0.58984801843011303</v>
      </c>
      <c r="O249" s="164">
        <f t="shared" si="43"/>
        <v>0.25332879797163388</v>
      </c>
      <c r="P249" s="164">
        <f t="shared" si="43"/>
        <v>0.26632658831660172</v>
      </c>
      <c r="Q249" s="164">
        <f t="shared" si="43"/>
        <v>0.46426101442704981</v>
      </c>
      <c r="R249" s="164">
        <f t="shared" si="43"/>
        <v>0.29666950576885182</v>
      </c>
      <c r="S249" s="164">
        <f t="shared" si="43"/>
        <v>0.46766750979025096</v>
      </c>
      <c r="T249" s="164">
        <f t="shared" si="43"/>
        <v>0.38776429813663282</v>
      </c>
      <c r="U249" s="164">
        <f t="shared" si="43"/>
        <v>0.10289835038108935</v>
      </c>
    </row>
    <row r="250" spans="2:21" ht="15" thickBot="1" x14ac:dyDescent="0.35">
      <c r="L250" s="30">
        <v>2015</v>
      </c>
      <c r="M250" s="164">
        <f t="shared" ref="M250:U250" si="44">M228/M161</f>
        <v>0.52336623779688107</v>
      </c>
      <c r="N250" s="164">
        <f t="shared" si="44"/>
        <v>0.50670381983803259</v>
      </c>
      <c r="O250" s="164">
        <f t="shared" si="44"/>
        <v>0.26549151644110464</v>
      </c>
      <c r="P250" s="164">
        <f t="shared" si="44"/>
        <v>0.25885448040035164</v>
      </c>
      <c r="Q250" s="164">
        <f t="shared" si="44"/>
        <v>0.47429871391537282</v>
      </c>
      <c r="R250" s="164">
        <f t="shared" si="44"/>
        <v>0.2721519775241798</v>
      </c>
      <c r="S250" s="164">
        <f t="shared" si="44"/>
        <v>0.43932179631161422</v>
      </c>
      <c r="T250" s="164">
        <f t="shared" si="44"/>
        <v>0.38011792055912691</v>
      </c>
      <c r="U250" s="164">
        <f t="shared" si="44"/>
        <v>0.10685516325573535</v>
      </c>
    </row>
    <row r="251" spans="2:21" ht="15" thickBot="1" x14ac:dyDescent="0.35">
      <c r="L251" s="30">
        <v>2016</v>
      </c>
      <c r="M251" s="164">
        <f t="shared" ref="M251:U251" si="45">M229/M162</f>
        <v>0.4939309690068811</v>
      </c>
      <c r="N251" s="164">
        <f t="shared" si="45"/>
        <v>0.52562051031422552</v>
      </c>
      <c r="O251" s="164">
        <f t="shared" si="45"/>
        <v>0.27856395178005094</v>
      </c>
      <c r="P251" s="164">
        <f t="shared" si="45"/>
        <v>0.25873468584832737</v>
      </c>
      <c r="Q251" s="164">
        <f t="shared" si="45"/>
        <v>0.45671512043062379</v>
      </c>
      <c r="R251" s="164">
        <f t="shared" si="45"/>
        <v>0.29178528382814656</v>
      </c>
      <c r="S251" s="164">
        <f t="shared" si="45"/>
        <v>0.43227466476050141</v>
      </c>
      <c r="T251" s="164">
        <f t="shared" si="45"/>
        <v>0.39332080736270791</v>
      </c>
      <c r="U251" s="164">
        <f t="shared" si="45"/>
        <v>0.10466351153826453</v>
      </c>
    </row>
    <row r="252" spans="2:21" ht="15" thickBot="1" x14ac:dyDescent="0.35">
      <c r="L252" s="30">
        <v>2017</v>
      </c>
      <c r="M252" s="164">
        <f t="shared" ref="M252:U252" si="46">M230/M163</f>
        <v>0.51656395924421128</v>
      </c>
      <c r="N252" s="164">
        <f t="shared" si="46"/>
        <v>0.47786737948328473</v>
      </c>
      <c r="O252" s="164">
        <f t="shared" si="46"/>
        <v>0.28168467129884411</v>
      </c>
      <c r="P252" s="164">
        <f t="shared" si="46"/>
        <v>0.26002393637345689</v>
      </c>
      <c r="Q252" s="164">
        <f t="shared" si="46"/>
        <v>0.45456906343203168</v>
      </c>
      <c r="R252" s="164">
        <f t="shared" si="46"/>
        <v>0.28589399065567028</v>
      </c>
      <c r="S252" s="164">
        <f t="shared" si="46"/>
        <v>0.42025256340566758</v>
      </c>
      <c r="T252" s="164">
        <f t="shared" si="46"/>
        <v>0.35732516701265477</v>
      </c>
      <c r="U252" s="164">
        <f t="shared" si="46"/>
        <v>9.9329511763988118E-2</v>
      </c>
    </row>
    <row r="253" spans="2:21" ht="15" thickBot="1" x14ac:dyDescent="0.35">
      <c r="L253" s="34">
        <v>2018</v>
      </c>
      <c r="M253" s="164">
        <f t="shared" ref="M253:U253" si="47">M231/M164</f>
        <v>0.48102896070139917</v>
      </c>
      <c r="N253" s="164">
        <f t="shared" si="47"/>
        <v>0.53261921234945553</v>
      </c>
      <c r="O253" s="164">
        <f t="shared" si="47"/>
        <v>0.25607024998133415</v>
      </c>
      <c r="P253" s="164">
        <f t="shared" si="47"/>
        <v>0.25790117309799343</v>
      </c>
      <c r="Q253" s="164">
        <f t="shared" si="47"/>
        <v>0.44305799786138211</v>
      </c>
      <c r="R253" s="164">
        <f t="shared" si="47"/>
        <v>0.27769538670346816</v>
      </c>
      <c r="S253" s="164">
        <f t="shared" si="47"/>
        <v>0.42958064727536704</v>
      </c>
      <c r="T253" s="164">
        <f t="shared" si="47"/>
        <v>0.35739329014553872</v>
      </c>
      <c r="U253" s="164">
        <f t="shared" si="47"/>
        <v>9.8239460423882846E-2</v>
      </c>
    </row>
    <row r="256" spans="2:21" s="2" customFormat="1" ht="15" thickBot="1" x14ac:dyDescent="0.35">
      <c r="B256" s="1"/>
      <c r="C256" s="1"/>
      <c r="D256" s="1"/>
      <c r="E256" s="1"/>
      <c r="F256" s="1"/>
      <c r="G256" s="1"/>
      <c r="H256" s="1"/>
    </row>
    <row r="257" spans="2:23" s="2" customFormat="1" ht="21" customHeight="1" x14ac:dyDescent="0.3">
      <c r="B257" s="309" t="s">
        <v>27</v>
      </c>
      <c r="C257" s="310"/>
      <c r="D257" s="310"/>
      <c r="E257" s="310"/>
      <c r="F257" s="310"/>
      <c r="G257" s="310"/>
      <c r="H257" s="311"/>
    </row>
    <row r="258" spans="2:23" s="2" customFormat="1" ht="15" thickBot="1" x14ac:dyDescent="0.35">
      <c r="B258" s="312"/>
      <c r="C258" s="313"/>
      <c r="D258" s="313"/>
      <c r="E258" s="313"/>
      <c r="F258" s="313"/>
      <c r="G258" s="313"/>
      <c r="H258" s="314"/>
    </row>
    <row r="259" spans="2:23" s="2" customFormat="1" x14ac:dyDescent="0.3"/>
    <row r="261" spans="2:23" ht="15" thickBot="1" x14ac:dyDescent="0.35"/>
    <row r="262" spans="2:23" ht="15" thickBot="1" x14ac:dyDescent="0.35">
      <c r="L262" s="24" t="s">
        <v>267</v>
      </c>
      <c r="M262" s="4"/>
      <c r="N262" s="4"/>
      <c r="O262" s="5" t="s">
        <v>28</v>
      </c>
      <c r="W262" t="s">
        <v>192</v>
      </c>
    </row>
    <row r="263" spans="2:23" ht="18.600000000000001" thickBot="1" x14ac:dyDescent="0.35">
      <c r="L263" s="25" t="s">
        <v>2</v>
      </c>
      <c r="M263" s="9" t="s">
        <v>3</v>
      </c>
      <c r="N263" s="9" t="s">
        <v>4</v>
      </c>
      <c r="O263" s="9" t="s">
        <v>5</v>
      </c>
      <c r="P263" s="9" t="s">
        <v>6</v>
      </c>
      <c r="Q263" s="9" t="s">
        <v>7</v>
      </c>
      <c r="R263" s="9" t="s">
        <v>8</v>
      </c>
      <c r="S263" s="9" t="s">
        <v>9</v>
      </c>
      <c r="T263" s="9" t="s">
        <v>10</v>
      </c>
      <c r="U263" s="10" t="s">
        <v>11</v>
      </c>
    </row>
    <row r="264" spans="2:23" x14ac:dyDescent="0.3">
      <c r="L264" s="11">
        <v>2000</v>
      </c>
      <c r="M264" s="12"/>
      <c r="N264" s="13"/>
      <c r="O264" s="13"/>
      <c r="P264" s="13"/>
      <c r="Q264" s="13"/>
      <c r="R264" s="13"/>
      <c r="S264" s="13"/>
      <c r="T264" s="13"/>
      <c r="U264" s="14">
        <v>5208.3606355199981</v>
      </c>
    </row>
    <row r="265" spans="2:23" x14ac:dyDescent="0.3">
      <c r="L265" s="15">
        <v>2001</v>
      </c>
      <c r="M265" s="16"/>
      <c r="N265" s="17"/>
      <c r="O265" s="17"/>
      <c r="P265" s="17"/>
      <c r="Q265" s="17"/>
      <c r="R265" s="17"/>
      <c r="S265" s="17"/>
      <c r="T265" s="17"/>
      <c r="U265" s="18">
        <v>5272.2217982990333</v>
      </c>
    </row>
    <row r="266" spans="2:23" x14ac:dyDescent="0.3">
      <c r="L266" s="15">
        <v>2002</v>
      </c>
      <c r="M266" s="16"/>
      <c r="N266" s="17"/>
      <c r="O266" s="17"/>
      <c r="P266" s="17"/>
      <c r="Q266" s="17"/>
      <c r="R266" s="17"/>
      <c r="S266" s="17"/>
      <c r="T266" s="17"/>
      <c r="U266" s="18">
        <v>5884.293721957215</v>
      </c>
    </row>
    <row r="267" spans="2:23" x14ac:dyDescent="0.3">
      <c r="L267" s="15">
        <v>2003</v>
      </c>
      <c r="M267" s="16"/>
      <c r="N267" s="17"/>
      <c r="O267" s="17"/>
      <c r="P267" s="17"/>
      <c r="Q267" s="17"/>
      <c r="R267" s="17"/>
      <c r="S267" s="17"/>
      <c r="T267" s="17"/>
      <c r="U267" s="18">
        <v>6692.3310733359003</v>
      </c>
    </row>
    <row r="268" spans="2:23" x14ac:dyDescent="0.3">
      <c r="L268" s="15">
        <v>2004</v>
      </c>
      <c r="M268" s="16"/>
      <c r="N268" s="17"/>
      <c r="O268" s="17"/>
      <c r="P268" s="17"/>
      <c r="Q268" s="17"/>
      <c r="R268" s="17"/>
      <c r="S268" s="17"/>
      <c r="T268" s="17"/>
      <c r="U268" s="18">
        <v>6379.65589182638</v>
      </c>
    </row>
    <row r="269" spans="2:23" x14ac:dyDescent="0.3">
      <c r="L269" s="15">
        <v>2005</v>
      </c>
      <c r="M269" s="16"/>
      <c r="N269" s="17"/>
      <c r="O269" s="17"/>
      <c r="P269" s="17"/>
      <c r="Q269" s="17"/>
      <c r="R269" s="17"/>
      <c r="S269" s="17"/>
      <c r="T269" s="17"/>
      <c r="U269" s="18">
        <v>7312.0972689482742</v>
      </c>
    </row>
    <row r="270" spans="2:23" x14ac:dyDescent="0.3">
      <c r="L270" s="15">
        <v>2006</v>
      </c>
      <c r="M270" s="16"/>
      <c r="N270" s="17"/>
      <c r="O270" s="17"/>
      <c r="P270" s="17"/>
      <c r="Q270" s="17"/>
      <c r="R270" s="17"/>
      <c r="S270" s="17"/>
      <c r="T270" s="17"/>
      <c r="U270" s="18">
        <v>5917.2696795832098</v>
      </c>
    </row>
    <row r="271" spans="2:23" x14ac:dyDescent="0.3">
      <c r="L271" s="15">
        <v>2007</v>
      </c>
      <c r="M271" s="16"/>
      <c r="N271" s="17"/>
      <c r="O271" s="17"/>
      <c r="P271" s="17"/>
      <c r="Q271" s="17"/>
      <c r="R271" s="17"/>
      <c r="S271" s="17"/>
      <c r="T271" s="17"/>
      <c r="U271" s="18">
        <v>5544.4733365466091</v>
      </c>
    </row>
    <row r="272" spans="2:23" x14ac:dyDescent="0.3">
      <c r="L272" s="15">
        <v>2008</v>
      </c>
      <c r="M272" s="16"/>
      <c r="N272" s="17"/>
      <c r="O272" s="17"/>
      <c r="P272" s="17"/>
      <c r="Q272" s="17"/>
      <c r="R272" s="17"/>
      <c r="S272" s="17"/>
      <c r="T272" s="17"/>
      <c r="U272" s="18">
        <v>6145.1144438302827</v>
      </c>
    </row>
    <row r="273" spans="2:21" x14ac:dyDescent="0.3">
      <c r="L273" s="15">
        <v>2009</v>
      </c>
      <c r="M273" s="16"/>
      <c r="N273" s="17"/>
      <c r="O273" s="17"/>
      <c r="P273" s="17"/>
      <c r="Q273" s="17"/>
      <c r="R273" s="17"/>
      <c r="S273" s="17"/>
      <c r="T273" s="17"/>
      <c r="U273" s="18">
        <v>7532.9253158609945</v>
      </c>
    </row>
    <row r="274" spans="2:21" x14ac:dyDescent="0.3">
      <c r="L274" s="15">
        <v>2010</v>
      </c>
      <c r="M274" s="16"/>
      <c r="N274" s="17"/>
      <c r="O274" s="17"/>
      <c r="P274" s="17"/>
      <c r="Q274" s="17"/>
      <c r="R274" s="17"/>
      <c r="S274" s="17"/>
      <c r="T274" s="17"/>
      <c r="U274" s="18">
        <v>8293.8832936446306</v>
      </c>
    </row>
    <row r="275" spans="2:21" x14ac:dyDescent="0.3">
      <c r="L275" s="15">
        <v>2011</v>
      </c>
      <c r="M275" s="16"/>
      <c r="N275" s="17"/>
      <c r="O275" s="17"/>
      <c r="P275" s="17"/>
      <c r="Q275" s="17"/>
      <c r="R275" s="17"/>
      <c r="S275" s="17"/>
      <c r="T275" s="17"/>
      <c r="U275" s="18">
        <v>7097.4633203456833</v>
      </c>
    </row>
    <row r="276" spans="2:21" x14ac:dyDescent="0.3">
      <c r="L276" s="15">
        <v>2012</v>
      </c>
      <c r="M276" s="16"/>
      <c r="N276" s="17"/>
      <c r="O276" s="17"/>
      <c r="P276" s="17"/>
      <c r="Q276" s="17"/>
      <c r="R276" s="17"/>
      <c r="S276" s="17"/>
      <c r="T276" s="17"/>
      <c r="U276" s="18">
        <v>5577.4174356203557</v>
      </c>
    </row>
    <row r="277" spans="2:21" x14ac:dyDescent="0.3">
      <c r="L277" s="15">
        <v>2013</v>
      </c>
      <c r="M277" s="16"/>
      <c r="N277" s="17"/>
      <c r="O277" s="17"/>
      <c r="P277" s="17"/>
      <c r="Q277" s="17"/>
      <c r="R277" s="17"/>
      <c r="S277" s="17"/>
      <c r="T277" s="17"/>
      <c r="U277" s="18">
        <v>4589.7543188054942</v>
      </c>
    </row>
    <row r="278" spans="2:21" x14ac:dyDescent="0.3">
      <c r="L278" s="15">
        <v>2014</v>
      </c>
      <c r="M278" s="16"/>
      <c r="N278" s="17"/>
      <c r="O278" s="17"/>
      <c r="P278" s="17"/>
      <c r="Q278" s="17"/>
      <c r="R278" s="17"/>
      <c r="S278" s="17"/>
      <c r="T278" s="17"/>
      <c r="U278" s="18">
        <v>4152.1639259004642</v>
      </c>
    </row>
    <row r="279" spans="2:21" x14ac:dyDescent="0.3">
      <c r="L279" s="15">
        <v>2015</v>
      </c>
      <c r="M279" s="16"/>
      <c r="N279" s="17"/>
      <c r="O279" s="17"/>
      <c r="P279" s="17"/>
      <c r="Q279" s="17"/>
      <c r="R279" s="17"/>
      <c r="S279" s="17"/>
      <c r="T279" s="17"/>
      <c r="U279" s="18">
        <v>5103.8424291321317</v>
      </c>
    </row>
    <row r="280" spans="2:21" x14ac:dyDescent="0.3">
      <c r="L280" s="15">
        <v>2016</v>
      </c>
      <c r="M280" s="16"/>
      <c r="N280" s="17"/>
      <c r="O280" s="17"/>
      <c r="P280" s="17"/>
      <c r="Q280" s="17"/>
      <c r="R280" s="17"/>
      <c r="S280" s="17"/>
      <c r="T280" s="17"/>
      <c r="U280" s="18">
        <v>5566.3739451322153</v>
      </c>
    </row>
    <row r="281" spans="2:21" x14ac:dyDescent="0.3">
      <c r="L281" s="15">
        <v>2017</v>
      </c>
      <c r="M281" s="16"/>
      <c r="N281" s="17"/>
      <c r="O281" s="17"/>
      <c r="P281" s="17"/>
      <c r="Q281" s="17"/>
      <c r="R281" s="17"/>
      <c r="S281" s="17"/>
      <c r="T281" s="17"/>
      <c r="U281" s="18">
        <v>5925.8295635371614</v>
      </c>
    </row>
    <row r="282" spans="2:21" ht="15" thickBot="1" x14ac:dyDescent="0.35">
      <c r="L282" s="19">
        <v>2018</v>
      </c>
      <c r="M282" s="20">
        <v>0</v>
      </c>
      <c r="N282" s="21">
        <v>0</v>
      </c>
      <c r="O282" s="21">
        <v>0</v>
      </c>
      <c r="P282" s="21">
        <v>11335</v>
      </c>
      <c r="Q282" s="21">
        <v>0</v>
      </c>
      <c r="R282" s="21">
        <v>11690</v>
      </c>
      <c r="S282" s="21">
        <v>0</v>
      </c>
      <c r="T282" s="21">
        <v>4152</v>
      </c>
      <c r="U282" s="22">
        <v>13154</v>
      </c>
    </row>
    <row r="285" spans="2:21" s="2" customFormat="1" ht="15" thickBot="1" x14ac:dyDescent="0.35">
      <c r="B285" s="1"/>
      <c r="C285" s="1"/>
      <c r="D285" s="1"/>
      <c r="E285" s="1"/>
      <c r="F285" s="1"/>
      <c r="G285" s="1"/>
      <c r="H285" s="1"/>
    </row>
    <row r="286" spans="2:21" s="2" customFormat="1" ht="21" customHeight="1" x14ac:dyDescent="0.3">
      <c r="B286" s="309" t="s">
        <v>30</v>
      </c>
      <c r="C286" s="310"/>
      <c r="D286" s="310"/>
      <c r="E286" s="310"/>
      <c r="F286" s="310"/>
      <c r="G286" s="310"/>
      <c r="H286" s="311"/>
    </row>
    <row r="287" spans="2:21" s="2" customFormat="1" ht="15" thickBot="1" x14ac:dyDescent="0.35">
      <c r="B287" s="312"/>
      <c r="C287" s="313"/>
      <c r="D287" s="313"/>
      <c r="E287" s="313"/>
      <c r="F287" s="313"/>
      <c r="G287" s="313"/>
      <c r="H287" s="314"/>
    </row>
    <row r="288" spans="2:21" s="2" customFormat="1" x14ac:dyDescent="0.3"/>
    <row r="289" spans="12:21" ht="15" thickBot="1" x14ac:dyDescent="0.35"/>
    <row r="290" spans="12:21" ht="15" thickBot="1" x14ac:dyDescent="0.35">
      <c r="L290" s="24" t="s">
        <v>31</v>
      </c>
      <c r="M290" s="4"/>
      <c r="N290" s="4"/>
      <c r="O290" s="5" t="s">
        <v>1</v>
      </c>
      <c r="Q290" t="s">
        <v>184</v>
      </c>
      <c r="R290" t="s">
        <v>185</v>
      </c>
    </row>
    <row r="291" spans="12:21" ht="18.600000000000001" thickBot="1" x14ac:dyDescent="0.35">
      <c r="L291" s="25" t="s">
        <v>2</v>
      </c>
      <c r="M291" s="9" t="s">
        <v>3</v>
      </c>
      <c r="N291" s="9" t="s">
        <v>4</v>
      </c>
      <c r="O291" s="9" t="s">
        <v>5</v>
      </c>
      <c r="P291" s="9" t="s">
        <v>6</v>
      </c>
      <c r="Q291" s="9" t="s">
        <v>7</v>
      </c>
      <c r="R291" s="9" t="s">
        <v>8</v>
      </c>
      <c r="S291" s="9" t="s">
        <v>9</v>
      </c>
      <c r="T291" s="9" t="s">
        <v>10</v>
      </c>
      <c r="U291" s="10" t="s">
        <v>11</v>
      </c>
    </row>
    <row r="292" spans="12:21" x14ac:dyDescent="0.3">
      <c r="L292" s="11">
        <v>2000</v>
      </c>
      <c r="M292" s="12">
        <v>11.292992312276921</v>
      </c>
      <c r="N292" s="13">
        <v>19.73583196562414</v>
      </c>
      <c r="O292" s="13">
        <v>57.947857285362495</v>
      </c>
      <c r="P292" s="13">
        <v>45.089950656286426</v>
      </c>
      <c r="Q292" s="13">
        <v>16.042190554263431</v>
      </c>
      <c r="R292" s="13">
        <v>39.453383609806998</v>
      </c>
      <c r="S292" s="13">
        <v>20.107017226790436</v>
      </c>
      <c r="T292" s="13">
        <v>11.386183161926054</v>
      </c>
      <c r="U292" s="14">
        <v>38.884336209323834</v>
      </c>
    </row>
    <row r="293" spans="12:21" x14ac:dyDescent="0.3">
      <c r="L293" s="15">
        <v>2001</v>
      </c>
      <c r="M293" s="16">
        <v>11.76379851391073</v>
      </c>
      <c r="N293" s="17">
        <v>20.193932188527715</v>
      </c>
      <c r="O293" s="17">
        <v>61.672736006311354</v>
      </c>
      <c r="P293" s="17">
        <v>48.225674912985177</v>
      </c>
      <c r="Q293" s="17">
        <v>16.895497622870348</v>
      </c>
      <c r="R293" s="17">
        <v>40.572560827257028</v>
      </c>
      <c r="S293" s="17">
        <v>21.14748078059608</v>
      </c>
      <c r="T293" s="17">
        <v>11.569972484061683</v>
      </c>
      <c r="U293" s="18">
        <v>40.832592001115948</v>
      </c>
    </row>
    <row r="294" spans="12:21" x14ac:dyDescent="0.3">
      <c r="L294" s="15">
        <v>2002</v>
      </c>
      <c r="M294" s="16">
        <v>10.938969353143696</v>
      </c>
      <c r="N294" s="17">
        <v>19.588999090510153</v>
      </c>
      <c r="O294" s="17">
        <v>58.185464657258045</v>
      </c>
      <c r="P294" s="17">
        <v>46.784996017455718</v>
      </c>
      <c r="Q294" s="17">
        <v>16.518493311739796</v>
      </c>
      <c r="R294" s="17">
        <v>39.1417464006907</v>
      </c>
      <c r="S294" s="17">
        <v>20.897007809915781</v>
      </c>
      <c r="T294" s="17">
        <v>10.980286570720533</v>
      </c>
      <c r="U294" s="18">
        <v>40.815421836704353</v>
      </c>
    </row>
    <row r="295" spans="12:21" x14ac:dyDescent="0.3">
      <c r="L295" s="15">
        <v>2003</v>
      </c>
      <c r="M295" s="16">
        <v>10.656828530876734</v>
      </c>
      <c r="N295" s="17">
        <v>19.707593973081106</v>
      </c>
      <c r="O295" s="17">
        <v>58.839260369651853</v>
      </c>
      <c r="P295" s="17">
        <v>47.724323313804732</v>
      </c>
      <c r="Q295" s="17">
        <v>16.809402766082819</v>
      </c>
      <c r="R295" s="17">
        <v>39.933794916139931</v>
      </c>
      <c r="S295" s="17">
        <v>21.025317620548552</v>
      </c>
      <c r="T295" s="17">
        <v>10.693597573670919</v>
      </c>
      <c r="U295" s="18">
        <v>43.17875827079169</v>
      </c>
    </row>
    <row r="296" spans="12:21" x14ac:dyDescent="0.3">
      <c r="L296" s="15">
        <v>2004</v>
      </c>
      <c r="M296" s="16">
        <v>10.478922279888609</v>
      </c>
      <c r="N296" s="17">
        <v>19.736913156111097</v>
      </c>
      <c r="O296" s="17">
        <v>56.589630125843804</v>
      </c>
      <c r="P296" s="17">
        <v>46.610000069258632</v>
      </c>
      <c r="Q296" s="17">
        <v>16.636819048804323</v>
      </c>
      <c r="R296" s="17">
        <v>39.178506196183491</v>
      </c>
      <c r="S296" s="17">
        <v>21.230323271403673</v>
      </c>
      <c r="T296" s="17">
        <v>10.556528469182185</v>
      </c>
      <c r="U296" s="18">
        <v>42.540555480945862</v>
      </c>
    </row>
    <row r="297" spans="12:21" x14ac:dyDescent="0.3">
      <c r="L297" s="15">
        <v>2005</v>
      </c>
      <c r="M297" s="16">
        <v>10.546918007766516</v>
      </c>
      <c r="N297" s="17">
        <v>20.176831759349472</v>
      </c>
      <c r="O297" s="17">
        <v>60.770768583738821</v>
      </c>
      <c r="P297" s="17">
        <v>48.880253166487435</v>
      </c>
      <c r="Q297" s="17">
        <v>17.128178543756416</v>
      </c>
      <c r="R297" s="17">
        <v>41.219249591081407</v>
      </c>
      <c r="S297" s="17">
        <v>21.992145932191555</v>
      </c>
      <c r="T297" s="17">
        <v>12.021683016825087</v>
      </c>
      <c r="U297" s="18">
        <v>44.59567324937678</v>
      </c>
    </row>
    <row r="298" spans="12:21" x14ac:dyDescent="0.3">
      <c r="L298" s="15">
        <v>2006</v>
      </c>
      <c r="M298" s="16">
        <v>10.968784304575399</v>
      </c>
      <c r="N298" s="17">
        <v>20.127575594500485</v>
      </c>
      <c r="O298" s="17">
        <v>60.301915600918022</v>
      </c>
      <c r="P298" s="17">
        <v>48.235905648403062</v>
      </c>
      <c r="Q298" s="17">
        <v>16.652784853040391</v>
      </c>
      <c r="R298" s="17">
        <v>41.268842651892314</v>
      </c>
      <c r="S298" s="17">
        <v>22.168261506300109</v>
      </c>
      <c r="T298" s="17">
        <v>12.093636376983053</v>
      </c>
      <c r="U298" s="18">
        <v>43.046163396618873</v>
      </c>
    </row>
    <row r="299" spans="12:21" x14ac:dyDescent="0.3">
      <c r="L299" s="15">
        <v>2007</v>
      </c>
      <c r="M299" s="16">
        <v>10.646851057430721</v>
      </c>
      <c r="N299" s="17">
        <v>18.664459336569735</v>
      </c>
      <c r="O299" s="17">
        <v>56.539906368674352</v>
      </c>
      <c r="P299" s="17">
        <v>47.028200646324343</v>
      </c>
      <c r="Q299" s="17">
        <v>15.968531015759371</v>
      </c>
      <c r="R299" s="17">
        <v>39.945929040210302</v>
      </c>
      <c r="S299" s="17">
        <v>21.948259997781122</v>
      </c>
      <c r="T299" s="17">
        <v>12.14093681897864</v>
      </c>
      <c r="U299" s="18">
        <v>39.497701537535306</v>
      </c>
    </row>
    <row r="300" spans="12:21" x14ac:dyDescent="0.3">
      <c r="L300" s="15">
        <v>2008</v>
      </c>
      <c r="M300" s="16">
        <v>10.412725743335811</v>
      </c>
      <c r="N300" s="17">
        <v>19.434179542556915</v>
      </c>
      <c r="O300" s="17">
        <v>57.729194720679168</v>
      </c>
      <c r="P300" s="17">
        <v>48.119352761905255</v>
      </c>
      <c r="Q300" s="17">
        <v>16.460687120248096</v>
      </c>
      <c r="R300" s="17">
        <v>40.598692662917678</v>
      </c>
      <c r="S300" s="17">
        <v>22.471465466148498</v>
      </c>
      <c r="T300" s="17">
        <v>12.584287502950882</v>
      </c>
      <c r="U300" s="18">
        <v>39.833727089288942</v>
      </c>
    </row>
    <row r="301" spans="12:21" x14ac:dyDescent="0.3">
      <c r="L301" s="15">
        <v>2009</v>
      </c>
      <c r="M301" s="16">
        <v>10.49177855136745</v>
      </c>
      <c r="N301" s="17">
        <v>19.973286456651543</v>
      </c>
      <c r="O301" s="17">
        <v>60.255960841716131</v>
      </c>
      <c r="P301" s="17">
        <v>46.583080138453113</v>
      </c>
      <c r="Q301" s="17">
        <v>16.636278894057757</v>
      </c>
      <c r="R301" s="17">
        <v>41.384879403427959</v>
      </c>
      <c r="S301" s="17">
        <v>22.566176860680663</v>
      </c>
      <c r="T301" s="17">
        <v>12.387852502684341</v>
      </c>
      <c r="U301" s="18">
        <v>41.543748473734155</v>
      </c>
    </row>
    <row r="302" spans="12:21" x14ac:dyDescent="0.3">
      <c r="L302" s="15">
        <v>2010</v>
      </c>
      <c r="M302" s="16">
        <v>11.561507952490034</v>
      </c>
      <c r="N302" s="17">
        <v>21.22639982598243</v>
      </c>
      <c r="O302" s="17">
        <v>66.63546490752752</v>
      </c>
      <c r="P302" s="17">
        <v>50.704537121388725</v>
      </c>
      <c r="Q302" s="17">
        <v>18.130281697549453</v>
      </c>
      <c r="R302" s="17">
        <v>44.940187193791431</v>
      </c>
      <c r="S302" s="17">
        <v>24.246175336205727</v>
      </c>
      <c r="T302" s="17">
        <v>13.456032367845394</v>
      </c>
      <c r="U302" s="18">
        <v>45.084841930155392</v>
      </c>
    </row>
    <row r="303" spans="12:21" x14ac:dyDescent="0.3">
      <c r="L303" s="15">
        <v>2011</v>
      </c>
      <c r="M303" s="16">
        <v>11.565750661800518</v>
      </c>
      <c r="N303" s="17">
        <v>19.93397769054862</v>
      </c>
      <c r="O303" s="17">
        <v>61.21895881718951</v>
      </c>
      <c r="P303" s="17">
        <v>47.754939591375503</v>
      </c>
      <c r="Q303" s="17">
        <v>16.803295517892401</v>
      </c>
      <c r="R303" s="17">
        <v>42.459722421316634</v>
      </c>
      <c r="S303" s="17">
        <v>21.296713342932062</v>
      </c>
      <c r="T303" s="17">
        <v>11.505609075255714</v>
      </c>
      <c r="U303" s="18">
        <v>41.978200430254766</v>
      </c>
    </row>
    <row r="304" spans="12:21" x14ac:dyDescent="0.3">
      <c r="L304" s="15">
        <v>2012</v>
      </c>
      <c r="M304" s="16">
        <v>11.272048757585742</v>
      </c>
      <c r="N304" s="17">
        <v>19.870542317163316</v>
      </c>
      <c r="O304" s="17">
        <v>61.870662416442961</v>
      </c>
      <c r="P304" s="17">
        <v>49.530290882386566</v>
      </c>
      <c r="Q304" s="17">
        <v>17.996747503583752</v>
      </c>
      <c r="R304" s="17">
        <v>41.998728114679928</v>
      </c>
      <c r="S304" s="17">
        <v>23.283724800236353</v>
      </c>
      <c r="T304" s="17">
        <v>12.053989343356214</v>
      </c>
      <c r="U304" s="18">
        <v>41.98780920917438</v>
      </c>
    </row>
    <row r="305" spans="12:32" x14ac:dyDescent="0.3">
      <c r="L305" s="15">
        <v>2013</v>
      </c>
      <c r="M305" s="16">
        <v>11.052276588152743</v>
      </c>
      <c r="N305" s="17">
        <v>21.381229330681762</v>
      </c>
      <c r="O305" s="17">
        <v>62.987629365908404</v>
      </c>
      <c r="P305" s="17">
        <v>50.694720496770138</v>
      </c>
      <c r="Q305" s="17">
        <v>18.686238058793894</v>
      </c>
      <c r="R305" s="17">
        <v>43.679106052734106</v>
      </c>
      <c r="S305" s="17">
        <v>25.292102867673648</v>
      </c>
      <c r="T305" s="17">
        <v>13.008623813768661</v>
      </c>
      <c r="U305" s="18">
        <v>44.41691838024127</v>
      </c>
    </row>
    <row r="306" spans="12:32" x14ac:dyDescent="0.3">
      <c r="L306" s="15">
        <v>2014</v>
      </c>
      <c r="M306" s="16">
        <v>9.9404425874079898</v>
      </c>
      <c r="N306" s="17">
        <v>19.250390022281827</v>
      </c>
      <c r="O306" s="17">
        <v>55.906400919705298</v>
      </c>
      <c r="P306" s="17">
        <v>45.136134891963138</v>
      </c>
      <c r="Q306" s="17">
        <v>16.628823053919891</v>
      </c>
      <c r="R306" s="17">
        <v>40.654762489211514</v>
      </c>
      <c r="S306" s="17">
        <v>23.297921541081642</v>
      </c>
      <c r="T306" s="17">
        <v>11.37118912759291</v>
      </c>
      <c r="U306" s="18">
        <v>39.719927003520432</v>
      </c>
    </row>
    <row r="307" spans="12:32" x14ac:dyDescent="0.3">
      <c r="L307" s="15">
        <v>2015</v>
      </c>
      <c r="M307" s="16">
        <v>11.435101693946663</v>
      </c>
      <c r="N307" s="17">
        <v>19.802452380492028</v>
      </c>
      <c r="O307" s="17">
        <v>59.936492120740908</v>
      </c>
      <c r="P307" s="17">
        <v>46.859809955692519</v>
      </c>
      <c r="Q307" s="17">
        <v>18.080163241473684</v>
      </c>
      <c r="R307" s="17">
        <v>42.259521492494997</v>
      </c>
      <c r="S307" s="17">
        <v>24.222233217122493</v>
      </c>
      <c r="T307" s="17">
        <v>12.59104220385783</v>
      </c>
      <c r="U307" s="18">
        <v>42.35314975201733</v>
      </c>
    </row>
    <row r="308" spans="12:32" x14ac:dyDescent="0.3">
      <c r="L308" s="15">
        <v>2016</v>
      </c>
      <c r="M308" s="16">
        <v>11.875890868213286</v>
      </c>
      <c r="N308" s="17">
        <v>19.216981964096561</v>
      </c>
      <c r="O308" s="17">
        <v>63.723696563614332</v>
      </c>
      <c r="P308" s="17">
        <v>50.691423534233003</v>
      </c>
      <c r="Q308" s="17">
        <v>18.622092606422033</v>
      </c>
      <c r="R308" s="17">
        <v>43.250961705667379</v>
      </c>
      <c r="S308" s="17">
        <v>24.346949285388924</v>
      </c>
      <c r="T308" s="17">
        <v>12.78133756018622</v>
      </c>
      <c r="U308" s="18">
        <v>44.039328562467325</v>
      </c>
    </row>
    <row r="309" spans="12:32" x14ac:dyDescent="0.3">
      <c r="L309" s="15">
        <v>2017</v>
      </c>
      <c r="M309" s="16">
        <v>11.849114209240307</v>
      </c>
      <c r="N309" s="17">
        <v>20.599383201311568</v>
      </c>
      <c r="O309" s="17">
        <v>62.372680614138424</v>
      </c>
      <c r="P309" s="17">
        <v>51.703060331006178</v>
      </c>
      <c r="Q309" s="17">
        <v>18.291380814551381</v>
      </c>
      <c r="R309" s="17">
        <v>44.37403809442209</v>
      </c>
      <c r="S309" s="17">
        <v>25.329429409792773</v>
      </c>
      <c r="T309" s="17">
        <v>12.956720928126236</v>
      </c>
      <c r="U309" s="18">
        <v>43.751378094697777</v>
      </c>
    </row>
    <row r="310" spans="12:32" ht="15" thickBot="1" x14ac:dyDescent="0.35">
      <c r="L310" s="19">
        <v>2018</v>
      </c>
      <c r="M310" s="20">
        <v>11.295729862640032</v>
      </c>
      <c r="N310" s="21">
        <v>19.850960038062034</v>
      </c>
      <c r="O310" s="21">
        <v>57.731022909539092</v>
      </c>
      <c r="P310" s="21">
        <v>47.919853197434939</v>
      </c>
      <c r="Q310" s="21">
        <v>16.688709174193114</v>
      </c>
      <c r="R310" s="21">
        <v>41.359912297419868</v>
      </c>
      <c r="S310" s="21">
        <v>23.147160320013981</v>
      </c>
      <c r="T310" s="21">
        <v>11.855916086366452</v>
      </c>
      <c r="U310" s="22">
        <v>42.26180797993343</v>
      </c>
    </row>
    <row r="311" spans="12:32" ht="15" thickBot="1" x14ac:dyDescent="0.35"/>
    <row r="312" spans="12:32" ht="15" thickBot="1" x14ac:dyDescent="0.35">
      <c r="L312" s="24" t="s">
        <v>32</v>
      </c>
      <c r="M312" s="4"/>
      <c r="N312" s="4"/>
      <c r="O312" s="5" t="s">
        <v>264</v>
      </c>
      <c r="Q312" t="s">
        <v>184</v>
      </c>
      <c r="R312" t="s">
        <v>185</v>
      </c>
    </row>
    <row r="313" spans="12:32" ht="18.600000000000001" thickBot="1" x14ac:dyDescent="0.35">
      <c r="L313" s="25" t="s">
        <v>2</v>
      </c>
      <c r="M313" s="9" t="s">
        <v>3</v>
      </c>
      <c r="N313" s="9" t="s">
        <v>4</v>
      </c>
      <c r="O313" s="9" t="s">
        <v>5</v>
      </c>
      <c r="P313" s="9" t="s">
        <v>6</v>
      </c>
      <c r="Q313" s="9" t="s">
        <v>7</v>
      </c>
      <c r="R313" s="9" t="s">
        <v>8</v>
      </c>
      <c r="S313" s="9" t="s">
        <v>9</v>
      </c>
      <c r="T313" s="9" t="s">
        <v>10</v>
      </c>
      <c r="U313" s="10" t="s">
        <v>11</v>
      </c>
    </row>
    <row r="314" spans="12:32" ht="15" thickBot="1" x14ac:dyDescent="0.35">
      <c r="L314" s="26">
        <v>2000</v>
      </c>
      <c r="M314" s="42"/>
      <c r="N314" s="13"/>
      <c r="O314" s="13"/>
      <c r="P314" s="13"/>
      <c r="Q314" s="13"/>
      <c r="R314" s="13"/>
      <c r="S314" s="13"/>
      <c r="T314" s="13"/>
      <c r="U314" s="14"/>
      <c r="W314" s="315" t="s">
        <v>305</v>
      </c>
      <c r="X314" s="316"/>
      <c r="Y314" s="316"/>
      <c r="Z314" s="316"/>
      <c r="AA314" s="316"/>
      <c r="AB314" s="316"/>
    </row>
    <row r="315" spans="12:32" ht="18.600000000000001" thickBot="1" x14ac:dyDescent="0.4">
      <c r="L315" s="30">
        <v>2001</v>
      </c>
      <c r="M315" s="43"/>
      <c r="N315" s="17"/>
      <c r="O315" s="17"/>
      <c r="P315" s="17"/>
      <c r="Q315" s="17"/>
      <c r="R315" s="17"/>
      <c r="S315" s="17"/>
      <c r="T315" s="17"/>
      <c r="U315" s="18"/>
      <c r="W315" s="165" t="s">
        <v>186</v>
      </c>
      <c r="X315" s="166"/>
      <c r="Y315" s="166"/>
      <c r="Z315" s="166"/>
      <c r="AA315" s="166"/>
      <c r="AB315" s="167"/>
    </row>
    <row r="316" spans="12:32" ht="18" x14ac:dyDescent="0.35">
      <c r="L316" s="30">
        <v>2002</v>
      </c>
      <c r="M316" s="43"/>
      <c r="N316" s="17"/>
      <c r="O316" s="17"/>
      <c r="P316" s="17"/>
      <c r="Q316" s="17"/>
      <c r="R316" s="17"/>
      <c r="S316" s="17"/>
      <c r="T316" s="17"/>
      <c r="U316" s="18"/>
      <c r="W316" s="165" t="s">
        <v>187</v>
      </c>
      <c r="X316" s="166"/>
      <c r="Y316" s="166"/>
      <c r="Z316" s="166"/>
      <c r="AA316" s="166"/>
      <c r="AB316" s="167"/>
    </row>
    <row r="317" spans="12:32" ht="18" x14ac:dyDescent="0.3">
      <c r="L317" s="30">
        <v>2003</v>
      </c>
      <c r="M317" s="43"/>
      <c r="N317" s="17"/>
      <c r="O317" s="17"/>
      <c r="P317" s="17"/>
      <c r="Q317" s="17"/>
      <c r="R317" s="17"/>
      <c r="S317" s="17"/>
      <c r="T317" s="17"/>
      <c r="U317" s="18"/>
      <c r="W317" s="44"/>
      <c r="X317" s="45" t="s">
        <v>3</v>
      </c>
      <c r="Y317" s="45" t="s">
        <v>4</v>
      </c>
      <c r="Z317" s="45" t="s">
        <v>5</v>
      </c>
      <c r="AA317" s="45" t="s">
        <v>6</v>
      </c>
      <c r="AB317" s="45" t="s">
        <v>7</v>
      </c>
      <c r="AC317" s="45" t="s">
        <v>8</v>
      </c>
      <c r="AD317" s="45" t="s">
        <v>9</v>
      </c>
      <c r="AE317" s="45" t="s">
        <v>10</v>
      </c>
      <c r="AF317" s="45" t="s">
        <v>11</v>
      </c>
    </row>
    <row r="318" spans="12:32" x14ac:dyDescent="0.3">
      <c r="L318" s="30">
        <v>2004</v>
      </c>
      <c r="M318" s="46">
        <f t="shared" ref="M318:M332" si="48">(M296/X318)*1000</f>
        <v>9.6490997052381303E-2</v>
      </c>
      <c r="N318" s="47">
        <f t="shared" ref="N318:N332" si="49">(N296/Y318)*1000</f>
        <v>8.6037110532306435E-2</v>
      </c>
      <c r="O318" s="47">
        <f t="shared" ref="O318:O332" si="50">(O296/Z318)*1000</f>
        <v>8.9314441486495894E-2</v>
      </c>
      <c r="P318" s="47">
        <f t="shared" ref="P318:P332" si="51">(P296/AA318)*1000</f>
        <v>8.4163958232680816E-2</v>
      </c>
      <c r="Q318" s="47">
        <f t="shared" ref="Q318:Q332" si="52">(Q296/AB318)*1000</f>
        <v>7.8217296891416654E-2</v>
      </c>
      <c r="R318" s="47">
        <f t="shared" ref="R318:R332" si="53">(R296/AC318)*1000</f>
        <v>8.111491966083538E-2</v>
      </c>
      <c r="S318" s="47">
        <f t="shared" ref="S318:S332" si="54">(S296/AD318)*1000</f>
        <v>7.8138841631960526E-2</v>
      </c>
      <c r="T318" s="47">
        <f t="shared" ref="T318:T332" si="55">(T296/AE318)*1000</f>
        <v>7.5511648563534942E-2</v>
      </c>
      <c r="U318" s="48">
        <f t="shared" ref="U318:U332" si="56">(U296/AF318)*1000</f>
        <v>5.3262245500120022E-2</v>
      </c>
      <c r="W318" s="49" t="s">
        <v>33</v>
      </c>
      <c r="X318" s="50">
        <v>108600</v>
      </c>
      <c r="Y318" s="50">
        <v>229400</v>
      </c>
      <c r="Z318" s="50">
        <v>633600</v>
      </c>
      <c r="AA318" s="50">
        <v>553800</v>
      </c>
      <c r="AB318" s="50">
        <v>212700</v>
      </c>
      <c r="AC318" s="50">
        <v>483000</v>
      </c>
      <c r="AD318" s="50">
        <v>271700</v>
      </c>
      <c r="AE318" s="50">
        <v>139800</v>
      </c>
      <c r="AF318" s="50">
        <v>798700</v>
      </c>
    </row>
    <row r="319" spans="12:32" x14ac:dyDescent="0.3">
      <c r="L319" s="30">
        <v>2005</v>
      </c>
      <c r="M319" s="46">
        <f t="shared" si="48"/>
        <v>9.6055719560715083E-2</v>
      </c>
      <c r="N319" s="47">
        <f t="shared" si="49"/>
        <v>8.7194605701596692E-2</v>
      </c>
      <c r="O319" s="47">
        <f t="shared" si="50"/>
        <v>9.4481916330439716E-2</v>
      </c>
      <c r="P319" s="47">
        <f t="shared" si="51"/>
        <v>8.7161649726261461E-2</v>
      </c>
      <c r="Q319" s="47">
        <f t="shared" si="52"/>
        <v>7.962891001281458E-2</v>
      </c>
      <c r="R319" s="47">
        <f t="shared" si="53"/>
        <v>8.4379221271405125E-2</v>
      </c>
      <c r="S319" s="47">
        <f t="shared" si="54"/>
        <v>7.9566374573775522E-2</v>
      </c>
      <c r="T319" s="47">
        <f t="shared" si="55"/>
        <v>8.477914680412614E-2</v>
      </c>
      <c r="U319" s="48">
        <f t="shared" si="56"/>
        <v>5.5172180192226625E-2</v>
      </c>
      <c r="W319" s="49" t="s">
        <v>34</v>
      </c>
      <c r="X319" s="50">
        <v>109800</v>
      </c>
      <c r="Y319" s="50">
        <v>231400</v>
      </c>
      <c r="Z319" s="50">
        <v>643200</v>
      </c>
      <c r="AA319" s="50">
        <v>560800</v>
      </c>
      <c r="AB319" s="50">
        <v>215100</v>
      </c>
      <c r="AC319" s="50">
        <v>488500</v>
      </c>
      <c r="AD319" s="50">
        <v>276400</v>
      </c>
      <c r="AE319" s="50">
        <v>141800</v>
      </c>
      <c r="AF319" s="50">
        <v>808300</v>
      </c>
    </row>
    <row r="320" spans="12:32" x14ac:dyDescent="0.3">
      <c r="L320" s="30">
        <v>2006</v>
      </c>
      <c r="M320" s="46">
        <f t="shared" si="48"/>
        <v>9.9175264959994569E-2</v>
      </c>
      <c r="N320" s="47">
        <f t="shared" si="49"/>
        <v>8.6236399290918947E-2</v>
      </c>
      <c r="O320" s="47">
        <f t="shared" si="50"/>
        <v>9.2672376826368558E-2</v>
      </c>
      <c r="P320" s="47">
        <f t="shared" si="51"/>
        <v>8.5177301162640051E-2</v>
      </c>
      <c r="Q320" s="47">
        <f t="shared" si="52"/>
        <v>7.6776324818074643E-2</v>
      </c>
      <c r="R320" s="47">
        <f t="shared" si="53"/>
        <v>8.3472578179393839E-2</v>
      </c>
      <c r="S320" s="47">
        <f t="shared" si="54"/>
        <v>7.9144096773652653E-2</v>
      </c>
      <c r="T320" s="47">
        <f t="shared" si="55"/>
        <v>8.4276211686293054E-2</v>
      </c>
      <c r="U320" s="48">
        <f t="shared" si="56"/>
        <v>5.2791468477580171E-2</v>
      </c>
      <c r="W320" s="49" t="s">
        <v>35</v>
      </c>
      <c r="X320" s="50">
        <v>110600</v>
      </c>
      <c r="Y320" s="50">
        <v>233400</v>
      </c>
      <c r="Z320" s="50">
        <v>650700</v>
      </c>
      <c r="AA320" s="50">
        <v>566300</v>
      </c>
      <c r="AB320" s="50">
        <v>216900</v>
      </c>
      <c r="AC320" s="50">
        <v>494400</v>
      </c>
      <c r="AD320" s="50">
        <v>280100</v>
      </c>
      <c r="AE320" s="50">
        <v>143500</v>
      </c>
      <c r="AF320" s="50">
        <v>815400</v>
      </c>
    </row>
    <row r="321" spans="12:32" x14ac:dyDescent="0.3">
      <c r="L321" s="30">
        <v>2007</v>
      </c>
      <c r="M321" s="46">
        <f t="shared" si="48"/>
        <v>9.497636982543016E-2</v>
      </c>
      <c r="N321" s="47">
        <f t="shared" si="49"/>
        <v>7.9524752179675057E-2</v>
      </c>
      <c r="O321" s="47">
        <f t="shared" si="50"/>
        <v>8.6057696147145132E-2</v>
      </c>
      <c r="P321" s="47">
        <f t="shared" si="51"/>
        <v>8.2159679675619046E-2</v>
      </c>
      <c r="Q321" s="47">
        <f t="shared" si="52"/>
        <v>7.328375867718849E-2</v>
      </c>
      <c r="R321" s="47">
        <f t="shared" si="53"/>
        <v>8.0390277802797963E-2</v>
      </c>
      <c r="S321" s="47">
        <f t="shared" si="54"/>
        <v>7.7364328508216854E-2</v>
      </c>
      <c r="T321" s="47">
        <f t="shared" si="55"/>
        <v>8.3557720708731173E-2</v>
      </c>
      <c r="U321" s="48">
        <f t="shared" si="56"/>
        <v>4.8109258876413284E-2</v>
      </c>
      <c r="W321" s="49" t="s">
        <v>36</v>
      </c>
      <c r="X321" s="50">
        <v>112100</v>
      </c>
      <c r="Y321" s="50">
        <v>234700</v>
      </c>
      <c r="Z321" s="50">
        <v>657000</v>
      </c>
      <c r="AA321" s="50">
        <v>572400</v>
      </c>
      <c r="AB321" s="50">
        <v>217900</v>
      </c>
      <c r="AC321" s="50">
        <v>496900</v>
      </c>
      <c r="AD321" s="50">
        <v>283700</v>
      </c>
      <c r="AE321" s="50">
        <v>145300</v>
      </c>
      <c r="AF321" s="50">
        <v>821000</v>
      </c>
    </row>
    <row r="322" spans="12:32" x14ac:dyDescent="0.3">
      <c r="L322" s="30">
        <v>2008</v>
      </c>
      <c r="M322" s="46">
        <f t="shared" si="48"/>
        <v>9.1742077033795694E-2</v>
      </c>
      <c r="N322" s="47">
        <f t="shared" si="49"/>
        <v>8.1966172680543709E-2</v>
      </c>
      <c r="O322" s="47">
        <f t="shared" si="50"/>
        <v>8.704643353540284E-2</v>
      </c>
      <c r="P322" s="47">
        <f t="shared" si="51"/>
        <v>8.3497054939970936E-2</v>
      </c>
      <c r="Q322" s="47">
        <f t="shared" si="52"/>
        <v>7.4957591622259082E-2</v>
      </c>
      <c r="R322" s="47">
        <f t="shared" si="53"/>
        <v>8.1229877276746063E-2</v>
      </c>
      <c r="S322" s="47">
        <f t="shared" si="54"/>
        <v>7.8407067223128055E-2</v>
      </c>
      <c r="T322" s="47">
        <f t="shared" si="55"/>
        <v>8.5724029311654515E-2</v>
      </c>
      <c r="U322" s="48">
        <f t="shared" si="56"/>
        <v>4.8224851197686366E-2</v>
      </c>
      <c r="W322" s="49" t="s">
        <v>37</v>
      </c>
      <c r="X322" s="50">
        <v>113500</v>
      </c>
      <c r="Y322" s="50">
        <v>237100</v>
      </c>
      <c r="Z322" s="50">
        <v>663200</v>
      </c>
      <c r="AA322" s="50">
        <v>576300</v>
      </c>
      <c r="AB322" s="50">
        <v>219600</v>
      </c>
      <c r="AC322" s="50">
        <v>499800</v>
      </c>
      <c r="AD322" s="50">
        <v>286600</v>
      </c>
      <c r="AE322" s="50">
        <v>146800</v>
      </c>
      <c r="AF322" s="50">
        <v>826000</v>
      </c>
    </row>
    <row r="323" spans="12:32" x14ac:dyDescent="0.3">
      <c r="L323" s="30">
        <v>2009</v>
      </c>
      <c r="M323" s="46">
        <f t="shared" si="48"/>
        <v>9.147147821593242E-2</v>
      </c>
      <c r="N323" s="47">
        <f t="shared" si="49"/>
        <v>8.3710337203065976E-2</v>
      </c>
      <c r="O323" s="47">
        <f t="shared" si="50"/>
        <v>9.021703973905694E-2</v>
      </c>
      <c r="P323" s="47">
        <f t="shared" si="51"/>
        <v>8.010847831204318E-2</v>
      </c>
      <c r="Q323" s="47">
        <f t="shared" si="52"/>
        <v>7.531135760098577E-2</v>
      </c>
      <c r="R323" s="47">
        <f t="shared" si="53"/>
        <v>8.1885396524392487E-2</v>
      </c>
      <c r="S323" s="47">
        <f t="shared" si="54"/>
        <v>7.789498398578068E-2</v>
      </c>
      <c r="T323" s="47">
        <f t="shared" si="55"/>
        <v>8.3476095031565639E-2</v>
      </c>
      <c r="U323" s="48">
        <f t="shared" si="56"/>
        <v>5.0052709004498978E-2</v>
      </c>
      <c r="W323" s="49" t="s">
        <v>38</v>
      </c>
      <c r="X323" s="50">
        <v>114700</v>
      </c>
      <c r="Y323" s="50">
        <v>238600</v>
      </c>
      <c r="Z323" s="50">
        <v>667900</v>
      </c>
      <c r="AA323" s="50">
        <v>581500</v>
      </c>
      <c r="AB323" s="50">
        <v>220900</v>
      </c>
      <c r="AC323" s="50">
        <v>505400</v>
      </c>
      <c r="AD323" s="50">
        <v>289700</v>
      </c>
      <c r="AE323" s="50">
        <v>148400</v>
      </c>
      <c r="AF323" s="50">
        <v>830000</v>
      </c>
    </row>
    <row r="324" spans="12:32" x14ac:dyDescent="0.3">
      <c r="L324" s="30">
        <v>2010</v>
      </c>
      <c r="M324" s="46">
        <f t="shared" si="48"/>
        <v>9.9840310470552973E-2</v>
      </c>
      <c r="N324" s="47">
        <f t="shared" si="49"/>
        <v>8.8554025139684731E-2</v>
      </c>
      <c r="O324" s="47">
        <f t="shared" si="50"/>
        <v>9.8865674936984463E-2</v>
      </c>
      <c r="P324" s="47">
        <f t="shared" si="51"/>
        <v>8.6615198362467921E-2</v>
      </c>
      <c r="Q324" s="47">
        <f t="shared" si="52"/>
        <v>8.1594427081680715E-2</v>
      </c>
      <c r="R324" s="47">
        <f t="shared" si="53"/>
        <v>8.822180446366594E-2</v>
      </c>
      <c r="S324" s="47">
        <f t="shared" si="54"/>
        <v>8.2807975875019549E-2</v>
      </c>
      <c r="T324" s="47">
        <f t="shared" si="55"/>
        <v>8.9647117707164506E-2</v>
      </c>
      <c r="U324" s="48">
        <f t="shared" si="56"/>
        <v>5.4032648526073097E-2</v>
      </c>
      <c r="W324" s="49" t="s">
        <v>39</v>
      </c>
      <c r="X324" s="50">
        <v>115800</v>
      </c>
      <c r="Y324" s="50">
        <v>239700</v>
      </c>
      <c r="Z324" s="50">
        <v>674000</v>
      </c>
      <c r="AA324" s="50">
        <v>585400</v>
      </c>
      <c r="AB324" s="50">
        <v>222200</v>
      </c>
      <c r="AC324" s="50">
        <v>509400</v>
      </c>
      <c r="AD324" s="50">
        <v>292800</v>
      </c>
      <c r="AE324" s="50">
        <v>150100</v>
      </c>
      <c r="AF324" s="50">
        <v>834400</v>
      </c>
    </row>
    <row r="325" spans="12:32" x14ac:dyDescent="0.3">
      <c r="L325" s="30">
        <v>2011</v>
      </c>
      <c r="M325" s="46">
        <f t="shared" si="48"/>
        <v>9.8937131409756365E-2</v>
      </c>
      <c r="N325" s="47">
        <f t="shared" si="49"/>
        <v>8.2782299379354732E-2</v>
      </c>
      <c r="O325" s="47">
        <f t="shared" si="50"/>
        <v>9.0147193074936696E-2</v>
      </c>
      <c r="P325" s="47">
        <f t="shared" si="51"/>
        <v>8.0913147393045573E-2</v>
      </c>
      <c r="Q325" s="47">
        <f t="shared" si="52"/>
        <v>7.5081749409706897E-2</v>
      </c>
      <c r="R325" s="47">
        <f t="shared" si="53"/>
        <v>8.2783627259342241E-2</v>
      </c>
      <c r="S325" s="47">
        <f t="shared" si="54"/>
        <v>7.1778609177391511E-2</v>
      </c>
      <c r="T325" s="47">
        <f t="shared" si="55"/>
        <v>7.5844489619352098E-2</v>
      </c>
      <c r="U325" s="48">
        <f t="shared" si="56"/>
        <v>4.9938377861354709E-2</v>
      </c>
      <c r="W325" s="49" t="s">
        <v>40</v>
      </c>
      <c r="X325" s="50">
        <v>116900</v>
      </c>
      <c r="Y325" s="50">
        <v>240800</v>
      </c>
      <c r="Z325" s="50">
        <v>679100</v>
      </c>
      <c r="AA325" s="50">
        <v>590200</v>
      </c>
      <c r="AB325" s="50">
        <v>223800</v>
      </c>
      <c r="AC325" s="50">
        <v>512900</v>
      </c>
      <c r="AD325" s="50">
        <v>296700</v>
      </c>
      <c r="AE325" s="50">
        <v>151700</v>
      </c>
      <c r="AF325" s="50">
        <v>840600</v>
      </c>
    </row>
    <row r="326" spans="12:32" x14ac:dyDescent="0.3">
      <c r="L326" s="30">
        <v>2012</v>
      </c>
      <c r="M326" s="46">
        <f t="shared" si="48"/>
        <v>9.5769318246267984E-2</v>
      </c>
      <c r="N326" s="47">
        <f t="shared" si="49"/>
        <v>8.2143622642262562E-2</v>
      </c>
      <c r="O326" s="47">
        <f t="shared" si="50"/>
        <v>9.0374908583761265E-2</v>
      </c>
      <c r="P326" s="47">
        <f t="shared" si="51"/>
        <v>8.3258179328267887E-2</v>
      </c>
      <c r="Q326" s="47">
        <f t="shared" si="52"/>
        <v>7.9666876952561985E-2</v>
      </c>
      <c r="R326" s="47">
        <f t="shared" si="53"/>
        <v>8.1235450898800632E-2</v>
      </c>
      <c r="S326" s="47">
        <f t="shared" si="54"/>
        <v>7.7612416000787846E-2</v>
      </c>
      <c r="T326" s="47">
        <f t="shared" si="55"/>
        <v>7.8374443064734803E-2</v>
      </c>
      <c r="U326" s="48">
        <f t="shared" si="56"/>
        <v>4.9414863138960076E-2</v>
      </c>
      <c r="W326" s="49" t="s">
        <v>41</v>
      </c>
      <c r="X326" s="50">
        <v>117700</v>
      </c>
      <c r="Y326" s="50">
        <v>241900</v>
      </c>
      <c r="Z326" s="50">
        <v>684600</v>
      </c>
      <c r="AA326" s="50">
        <v>594900</v>
      </c>
      <c r="AB326" s="50">
        <v>225900</v>
      </c>
      <c r="AC326" s="50">
        <v>517000</v>
      </c>
      <c r="AD326" s="50">
        <v>300000</v>
      </c>
      <c r="AE326" s="50">
        <v>153800</v>
      </c>
      <c r="AF326" s="50">
        <v>849700</v>
      </c>
    </row>
    <row r="327" spans="12:32" x14ac:dyDescent="0.3">
      <c r="L327" s="30">
        <v>2013</v>
      </c>
      <c r="M327" s="46">
        <f t="shared" si="48"/>
        <v>9.3189515920343538E-2</v>
      </c>
      <c r="N327" s="47">
        <f t="shared" si="49"/>
        <v>8.7807923329288551E-2</v>
      </c>
      <c r="O327" s="47">
        <f t="shared" si="50"/>
        <v>9.1299651204389626E-2</v>
      </c>
      <c r="P327" s="47">
        <f t="shared" si="51"/>
        <v>8.4378695900083442E-2</v>
      </c>
      <c r="Q327" s="47">
        <f t="shared" si="52"/>
        <v>8.1885355209438626E-2</v>
      </c>
      <c r="R327" s="47">
        <f t="shared" si="53"/>
        <v>8.3965986260542302E-2</v>
      </c>
      <c r="S327" s="47">
        <f t="shared" si="54"/>
        <v>8.3225083473753375E-2</v>
      </c>
      <c r="T327" s="47">
        <f t="shared" si="55"/>
        <v>8.3656744783078218E-2</v>
      </c>
      <c r="U327" s="48">
        <f t="shared" si="56"/>
        <v>5.1563638704714733E-2</v>
      </c>
      <c r="W327" s="49" t="s">
        <v>42</v>
      </c>
      <c r="X327" s="50">
        <v>118600</v>
      </c>
      <c r="Y327" s="50">
        <v>243500</v>
      </c>
      <c r="Z327" s="50">
        <v>689900</v>
      </c>
      <c r="AA327" s="50">
        <v>600800</v>
      </c>
      <c r="AB327" s="50">
        <v>228200</v>
      </c>
      <c r="AC327" s="50">
        <v>520200.00000000006</v>
      </c>
      <c r="AD327" s="50">
        <v>303900</v>
      </c>
      <c r="AE327" s="50">
        <v>155500</v>
      </c>
      <c r="AF327" s="50">
        <v>861400</v>
      </c>
    </row>
    <row r="328" spans="12:32" x14ac:dyDescent="0.3">
      <c r="L328" s="30">
        <v>2014</v>
      </c>
      <c r="M328" s="46">
        <f t="shared" si="48"/>
        <v>8.22884320149668E-2</v>
      </c>
      <c r="N328" s="47">
        <f t="shared" si="49"/>
        <v>7.7622540412426722E-2</v>
      </c>
      <c r="O328" s="47">
        <f t="shared" si="50"/>
        <v>7.9412501306399569E-2</v>
      </c>
      <c r="P328" s="47">
        <f t="shared" si="51"/>
        <v>7.3344385589800359E-2</v>
      </c>
      <c r="Q328" s="47">
        <f t="shared" si="52"/>
        <v>7.1154570192211775E-2</v>
      </c>
      <c r="R328" s="47">
        <f t="shared" si="53"/>
        <v>7.6548225360970654E-2</v>
      </c>
      <c r="S328" s="47">
        <f t="shared" si="54"/>
        <v>7.4291841648857285E-2</v>
      </c>
      <c r="T328" s="47">
        <f t="shared" si="55"/>
        <v>7.0892700296713906E-2</v>
      </c>
      <c r="U328" s="48">
        <f t="shared" si="56"/>
        <v>4.4644180064651491E-2</v>
      </c>
      <c r="W328" s="49" t="s">
        <v>43</v>
      </c>
      <c r="X328" s="50">
        <v>120800</v>
      </c>
      <c r="Y328" s="50">
        <v>248000</v>
      </c>
      <c r="Z328" s="50">
        <v>704000</v>
      </c>
      <c r="AA328" s="50">
        <v>615400</v>
      </c>
      <c r="AB328" s="50">
        <v>233700</v>
      </c>
      <c r="AC328" s="50">
        <v>531100</v>
      </c>
      <c r="AD328" s="50">
        <v>313600</v>
      </c>
      <c r="AE328" s="50">
        <v>160400</v>
      </c>
      <c r="AF328" s="50">
        <v>889700</v>
      </c>
    </row>
    <row r="329" spans="12:32" x14ac:dyDescent="0.3">
      <c r="L329" s="30">
        <v>2015</v>
      </c>
      <c r="M329" s="46">
        <f t="shared" si="48"/>
        <v>9.5611218176811563E-2</v>
      </c>
      <c r="N329" s="47">
        <f t="shared" si="49"/>
        <v>8.0694589977555131E-2</v>
      </c>
      <c r="O329" s="47">
        <f t="shared" si="50"/>
        <v>8.6004436964759512E-2</v>
      </c>
      <c r="P329" s="47">
        <f t="shared" si="51"/>
        <v>7.7148188929358777E-2</v>
      </c>
      <c r="Q329" s="47">
        <f t="shared" si="52"/>
        <v>7.8269104941444526E-2</v>
      </c>
      <c r="R329" s="47">
        <f t="shared" si="53"/>
        <v>8.0478997319548648E-2</v>
      </c>
      <c r="S329" s="47">
        <f t="shared" si="54"/>
        <v>7.8439874407780094E-2</v>
      </c>
      <c r="T329" s="47">
        <f t="shared" si="55"/>
        <v>7.9791141976285368E-2</v>
      </c>
      <c r="U329" s="48">
        <f t="shared" si="56"/>
        <v>4.8298722490611616E-2</v>
      </c>
      <c r="W329" s="49" t="s">
        <v>44</v>
      </c>
      <c r="X329" s="50">
        <v>119600</v>
      </c>
      <c r="Y329" s="50">
        <v>245400</v>
      </c>
      <c r="Z329" s="50">
        <v>696900</v>
      </c>
      <c r="AA329" s="50">
        <v>607400</v>
      </c>
      <c r="AB329" s="50">
        <v>231000</v>
      </c>
      <c r="AC329" s="50">
        <v>525100</v>
      </c>
      <c r="AD329" s="50">
        <v>308800</v>
      </c>
      <c r="AE329" s="50">
        <v>157800</v>
      </c>
      <c r="AF329" s="50">
        <v>876900</v>
      </c>
    </row>
    <row r="330" spans="12:32" x14ac:dyDescent="0.3">
      <c r="L330" s="30">
        <v>2016</v>
      </c>
      <c r="M330" s="46">
        <f t="shared" si="48"/>
        <v>9.6788026635805102E-2</v>
      </c>
      <c r="N330" s="47">
        <f t="shared" si="49"/>
        <v>7.6775796900106122E-2</v>
      </c>
      <c r="O330" s="47">
        <f t="shared" si="50"/>
        <v>8.9562468817448115E-2</v>
      </c>
      <c r="P330" s="47">
        <f t="shared" si="51"/>
        <v>8.1458176979323477E-2</v>
      </c>
      <c r="Q330" s="47">
        <f t="shared" si="52"/>
        <v>7.8873750980186494E-2</v>
      </c>
      <c r="R330" s="47">
        <f t="shared" si="53"/>
        <v>8.0466905498916053E-2</v>
      </c>
      <c r="S330" s="47">
        <f t="shared" si="54"/>
        <v>7.6203284148322142E-2</v>
      </c>
      <c r="T330" s="47">
        <f t="shared" si="55"/>
        <v>7.8365037156261322E-2</v>
      </c>
      <c r="U330" s="48">
        <f t="shared" si="56"/>
        <v>4.8829502785749337E-2</v>
      </c>
      <c r="W330" s="49" t="s">
        <v>45</v>
      </c>
      <c r="X330" s="50">
        <v>122700</v>
      </c>
      <c r="Y330" s="50">
        <v>250300</v>
      </c>
      <c r="Z330" s="50">
        <v>711500</v>
      </c>
      <c r="AA330" s="50">
        <v>622300</v>
      </c>
      <c r="AB330" s="50">
        <v>236100</v>
      </c>
      <c r="AC330" s="50">
        <v>537500</v>
      </c>
      <c r="AD330" s="50">
        <v>319500</v>
      </c>
      <c r="AE330" s="50">
        <v>163100</v>
      </c>
      <c r="AF330" s="50">
        <v>901900</v>
      </c>
    </row>
    <row r="331" spans="12:32" x14ac:dyDescent="0.3">
      <c r="L331" s="30">
        <v>2017</v>
      </c>
      <c r="M331" s="46">
        <f t="shared" si="48"/>
        <v>9.5711746439744005E-2</v>
      </c>
      <c r="N331" s="47">
        <f t="shared" si="49"/>
        <v>8.1971282138128015E-2</v>
      </c>
      <c r="O331" s="47">
        <f t="shared" si="50"/>
        <v>8.7064043291650503E-2</v>
      </c>
      <c r="P331" s="47">
        <f t="shared" si="51"/>
        <v>8.2355941909853736E-2</v>
      </c>
      <c r="Q331" s="47">
        <f t="shared" si="52"/>
        <v>7.7016340271795283E-2</v>
      </c>
      <c r="R331" s="47">
        <f t="shared" si="53"/>
        <v>8.2052585233768655E-2</v>
      </c>
      <c r="S331" s="47">
        <f t="shared" si="54"/>
        <v>7.8565227697868403E-2</v>
      </c>
      <c r="T331" s="47">
        <f t="shared" si="55"/>
        <v>7.847801894685788E-2</v>
      </c>
      <c r="U331" s="48">
        <f t="shared" si="56"/>
        <v>4.8354750325704882E-2</v>
      </c>
      <c r="W331" s="49" t="s">
        <v>46</v>
      </c>
      <c r="X331" s="50">
        <v>123800</v>
      </c>
      <c r="Y331" s="50">
        <v>251300</v>
      </c>
      <c r="Z331" s="50">
        <v>716400</v>
      </c>
      <c r="AA331" s="50">
        <v>627800</v>
      </c>
      <c r="AB331" s="50">
        <v>237500</v>
      </c>
      <c r="AC331" s="50">
        <v>540800</v>
      </c>
      <c r="AD331" s="50">
        <v>322400</v>
      </c>
      <c r="AE331" s="50">
        <v>165100</v>
      </c>
      <c r="AF331" s="50">
        <v>904800</v>
      </c>
    </row>
    <row r="332" spans="12:32" ht="15" thickBot="1" x14ac:dyDescent="0.35">
      <c r="L332" s="34">
        <v>2018</v>
      </c>
      <c r="M332" s="51">
        <f t="shared" si="48"/>
        <v>9.0583238673937708E-2</v>
      </c>
      <c r="N332" s="52">
        <f t="shared" si="49"/>
        <v>7.8679984296718339E-2</v>
      </c>
      <c r="O332" s="52">
        <f t="shared" si="50"/>
        <v>7.9915590960048577E-2</v>
      </c>
      <c r="P332" s="52">
        <f t="shared" si="51"/>
        <v>7.583455166550869E-2</v>
      </c>
      <c r="Q332" s="52">
        <f t="shared" si="52"/>
        <v>6.9768851062680257E-2</v>
      </c>
      <c r="R332" s="52">
        <f t="shared" si="53"/>
        <v>7.5987345760462732E-2</v>
      </c>
      <c r="S332" s="52">
        <f t="shared" si="54"/>
        <v>7.1222031753889165E-2</v>
      </c>
      <c r="T332" s="52">
        <f t="shared" si="55"/>
        <v>7.1078633611309672E-2</v>
      </c>
      <c r="U332" s="53">
        <f t="shared" si="56"/>
        <v>4.6467078592560121E-2</v>
      </c>
      <c r="W332" s="49" t="s">
        <v>47</v>
      </c>
      <c r="X332" s="50">
        <v>124700</v>
      </c>
      <c r="Y332" s="50">
        <v>252300</v>
      </c>
      <c r="Z332" s="50">
        <v>722400</v>
      </c>
      <c r="AA332" s="50">
        <v>631900</v>
      </c>
      <c r="AB332" s="50">
        <v>239200</v>
      </c>
      <c r="AC332" s="50">
        <v>544300</v>
      </c>
      <c r="AD332" s="50">
        <v>325000</v>
      </c>
      <c r="AE332" s="50">
        <v>166800</v>
      </c>
      <c r="AF332" s="50">
        <v>909500</v>
      </c>
    </row>
    <row r="333" spans="12:32" ht="15" thickBot="1" x14ac:dyDescent="0.35"/>
    <row r="334" spans="12:32" ht="15" thickBot="1" x14ac:dyDescent="0.35">
      <c r="L334" s="24" t="s">
        <v>174</v>
      </c>
      <c r="M334" s="4"/>
      <c r="N334" s="4"/>
      <c r="O334" s="5" t="s">
        <v>264</v>
      </c>
    </row>
    <row r="335" spans="12:32" ht="18.600000000000001" thickBot="1" x14ac:dyDescent="0.35">
      <c r="L335" s="25" t="s">
        <v>2</v>
      </c>
      <c r="M335" s="9" t="s">
        <v>3</v>
      </c>
      <c r="N335" s="9" t="s">
        <v>4</v>
      </c>
      <c r="O335" s="9" t="s">
        <v>5</v>
      </c>
      <c r="P335" s="9" t="s">
        <v>6</v>
      </c>
      <c r="Q335" s="9" t="s">
        <v>7</v>
      </c>
      <c r="R335" s="9" t="s">
        <v>8</v>
      </c>
      <c r="S335" s="9" t="s">
        <v>9</v>
      </c>
      <c r="T335" s="9" t="s">
        <v>10</v>
      </c>
      <c r="U335" s="10" t="s">
        <v>11</v>
      </c>
    </row>
    <row r="336" spans="12:32" x14ac:dyDescent="0.3">
      <c r="L336" s="26">
        <v>2000</v>
      </c>
      <c r="M336" s="42"/>
      <c r="N336" s="13"/>
      <c r="O336" s="13"/>
      <c r="P336" s="13"/>
      <c r="Q336" s="13"/>
      <c r="R336" s="13"/>
      <c r="S336" s="13"/>
      <c r="T336" s="13"/>
      <c r="U336" s="14"/>
    </row>
    <row r="337" spans="12:21" x14ac:dyDescent="0.3">
      <c r="L337" s="30">
        <v>2001</v>
      </c>
      <c r="M337" s="43"/>
      <c r="N337" s="17"/>
      <c r="O337" s="17"/>
      <c r="P337" s="17"/>
      <c r="Q337" s="17"/>
      <c r="R337" s="17"/>
      <c r="S337" s="17"/>
      <c r="T337" s="17"/>
      <c r="U337" s="18"/>
    </row>
    <row r="338" spans="12:21" x14ac:dyDescent="0.3">
      <c r="L338" s="30">
        <v>2002</v>
      </c>
      <c r="M338" s="43"/>
      <c r="N338" s="17"/>
      <c r="O338" s="17"/>
      <c r="P338" s="17"/>
      <c r="Q338" s="17"/>
      <c r="R338" s="17"/>
      <c r="S338" s="17"/>
      <c r="T338" s="17"/>
      <c r="U338" s="18"/>
    </row>
    <row r="339" spans="12:21" x14ac:dyDescent="0.3">
      <c r="L339" s="30">
        <v>2003</v>
      </c>
      <c r="M339" s="43"/>
      <c r="N339" s="17"/>
      <c r="O339" s="17"/>
      <c r="P339" s="17"/>
      <c r="Q339" s="17"/>
      <c r="R339" s="17"/>
      <c r="S339" s="17"/>
      <c r="T339" s="17"/>
      <c r="U339" s="18"/>
    </row>
    <row r="340" spans="12:21" x14ac:dyDescent="0.3">
      <c r="L340" s="30">
        <v>2004</v>
      </c>
      <c r="M340" s="46">
        <v>9.6490997052381303E-2</v>
      </c>
      <c r="N340" s="47">
        <v>8.6037110532306435E-2</v>
      </c>
      <c r="O340" s="47">
        <v>8.9314441486495894E-2</v>
      </c>
      <c r="P340" s="47">
        <v>8.4163958232680816E-2</v>
      </c>
      <c r="Q340" s="47">
        <v>7.8217296891416654E-2</v>
      </c>
      <c r="R340" s="47">
        <v>8.111491966083538E-2</v>
      </c>
      <c r="S340" s="47">
        <v>7.8138841631960526E-2</v>
      </c>
      <c r="T340" s="47">
        <v>7.5511648563534942E-2</v>
      </c>
      <c r="U340" s="48">
        <v>5.3262245500120022E-2</v>
      </c>
    </row>
    <row r="341" spans="12:21" x14ac:dyDescent="0.3">
      <c r="L341" s="30">
        <v>2005</v>
      </c>
      <c r="M341" s="46">
        <v>9.6055719560715083E-2</v>
      </c>
      <c r="N341" s="47">
        <v>8.7194605701596692E-2</v>
      </c>
      <c r="O341" s="47">
        <v>9.4481916330439716E-2</v>
      </c>
      <c r="P341" s="47">
        <v>8.7161649726261461E-2</v>
      </c>
      <c r="Q341" s="47">
        <v>7.962891001281458E-2</v>
      </c>
      <c r="R341" s="47">
        <v>8.4379221271405125E-2</v>
      </c>
      <c r="S341" s="47">
        <v>7.9566374573775522E-2</v>
      </c>
      <c r="T341" s="47">
        <v>8.477914680412614E-2</v>
      </c>
      <c r="U341" s="48">
        <v>5.5172180192226625E-2</v>
      </c>
    </row>
    <row r="342" spans="12:21" x14ac:dyDescent="0.3">
      <c r="L342" s="30">
        <v>2006</v>
      </c>
      <c r="M342" s="46">
        <v>9.9175264959994569E-2</v>
      </c>
      <c r="N342" s="47">
        <v>8.6236399290918947E-2</v>
      </c>
      <c r="O342" s="47">
        <v>9.2672376826368558E-2</v>
      </c>
      <c r="P342" s="47">
        <v>8.5177301162640051E-2</v>
      </c>
      <c r="Q342" s="47">
        <v>7.6776324818074643E-2</v>
      </c>
      <c r="R342" s="47">
        <v>8.3472578179393839E-2</v>
      </c>
      <c r="S342" s="47">
        <v>7.9144096773652653E-2</v>
      </c>
      <c r="T342" s="47">
        <v>8.4276211686293054E-2</v>
      </c>
      <c r="U342" s="48">
        <v>5.2791468477580171E-2</v>
      </c>
    </row>
    <row r="343" spans="12:21" x14ac:dyDescent="0.3">
      <c r="L343" s="30">
        <v>2007</v>
      </c>
      <c r="M343" s="46">
        <v>9.497636982543016E-2</v>
      </c>
      <c r="N343" s="47">
        <v>7.9524752179675057E-2</v>
      </c>
      <c r="O343" s="47">
        <v>8.6057696147145132E-2</v>
      </c>
      <c r="P343" s="47">
        <v>8.2159679675619046E-2</v>
      </c>
      <c r="Q343" s="47">
        <v>7.328375867718849E-2</v>
      </c>
      <c r="R343" s="47">
        <v>8.0390277802797963E-2</v>
      </c>
      <c r="S343" s="47">
        <v>7.7364328508216854E-2</v>
      </c>
      <c r="T343" s="47">
        <v>8.3557720708731173E-2</v>
      </c>
      <c r="U343" s="48">
        <v>4.8109258876413284E-2</v>
      </c>
    </row>
    <row r="344" spans="12:21" x14ac:dyDescent="0.3">
      <c r="L344" s="30">
        <v>2008</v>
      </c>
      <c r="M344" s="46">
        <v>9.1742077033795694E-2</v>
      </c>
      <c r="N344" s="47">
        <v>8.1966172680543709E-2</v>
      </c>
      <c r="O344" s="47">
        <v>8.704643353540284E-2</v>
      </c>
      <c r="P344" s="47">
        <v>8.3497054939970936E-2</v>
      </c>
      <c r="Q344" s="47">
        <v>7.4957591622259082E-2</v>
      </c>
      <c r="R344" s="47">
        <v>8.1229877276746063E-2</v>
      </c>
      <c r="S344" s="47">
        <v>7.8407067223128055E-2</v>
      </c>
      <c r="T344" s="47">
        <v>8.5724029311654515E-2</v>
      </c>
      <c r="U344" s="48">
        <v>4.8224851197686366E-2</v>
      </c>
    </row>
    <row r="345" spans="12:21" x14ac:dyDescent="0.3">
      <c r="L345" s="30">
        <v>2009</v>
      </c>
      <c r="M345" s="46">
        <v>9.147147821593242E-2</v>
      </c>
      <c r="N345" s="47">
        <v>8.3710337203065976E-2</v>
      </c>
      <c r="O345" s="47">
        <v>9.021703973905694E-2</v>
      </c>
      <c r="P345" s="47">
        <v>8.010847831204318E-2</v>
      </c>
      <c r="Q345" s="47">
        <v>7.531135760098577E-2</v>
      </c>
      <c r="R345" s="47">
        <v>8.1885396524392487E-2</v>
      </c>
      <c r="S345" s="47">
        <v>7.789498398578068E-2</v>
      </c>
      <c r="T345" s="47">
        <v>8.3476095031565639E-2</v>
      </c>
      <c r="U345" s="48">
        <v>5.0052709004498978E-2</v>
      </c>
    </row>
    <row r="346" spans="12:21" x14ac:dyDescent="0.3">
      <c r="L346" s="30">
        <v>2010</v>
      </c>
      <c r="M346" s="46">
        <v>9.9840310470552973E-2</v>
      </c>
      <c r="N346" s="47">
        <v>8.8554025139684731E-2</v>
      </c>
      <c r="O346" s="47">
        <v>9.8865674936984463E-2</v>
      </c>
      <c r="P346" s="47">
        <v>8.6615198362467921E-2</v>
      </c>
      <c r="Q346" s="47">
        <v>8.1594427081680715E-2</v>
      </c>
      <c r="R346" s="47">
        <v>8.822180446366594E-2</v>
      </c>
      <c r="S346" s="47">
        <v>8.2807975875019549E-2</v>
      </c>
      <c r="T346" s="47">
        <v>8.9647117707164506E-2</v>
      </c>
      <c r="U346" s="48">
        <v>5.4032648526073097E-2</v>
      </c>
    </row>
    <row r="347" spans="12:21" x14ac:dyDescent="0.3">
      <c r="L347" s="30">
        <v>2011</v>
      </c>
      <c r="M347" s="46">
        <v>9.8937131409756365E-2</v>
      </c>
      <c r="N347" s="47">
        <v>8.2782299379354732E-2</v>
      </c>
      <c r="O347" s="47">
        <v>9.0147193074936696E-2</v>
      </c>
      <c r="P347" s="47">
        <v>8.0913147393045573E-2</v>
      </c>
      <c r="Q347" s="47">
        <v>7.5081749409706897E-2</v>
      </c>
      <c r="R347" s="47">
        <v>8.2783627259342241E-2</v>
      </c>
      <c r="S347" s="47">
        <v>7.1778609177391511E-2</v>
      </c>
      <c r="T347" s="47">
        <v>7.5844489619352098E-2</v>
      </c>
      <c r="U347" s="48">
        <v>4.9938377861354709E-2</v>
      </c>
    </row>
    <row r="348" spans="12:21" x14ac:dyDescent="0.3">
      <c r="L348" s="30">
        <v>2012</v>
      </c>
      <c r="M348" s="46">
        <v>9.5769318246267984E-2</v>
      </c>
      <c r="N348" s="47">
        <v>8.2143622642262562E-2</v>
      </c>
      <c r="O348" s="47">
        <v>9.0374908583761265E-2</v>
      </c>
      <c r="P348" s="47">
        <v>8.3258179328267887E-2</v>
      </c>
      <c r="Q348" s="47">
        <v>7.9666876952561985E-2</v>
      </c>
      <c r="R348" s="47">
        <v>8.1235450898800632E-2</v>
      </c>
      <c r="S348" s="47">
        <v>7.7612416000787846E-2</v>
      </c>
      <c r="T348" s="47">
        <v>7.8374443064734803E-2</v>
      </c>
      <c r="U348" s="48">
        <v>4.9414863138960076E-2</v>
      </c>
    </row>
    <row r="349" spans="12:21" x14ac:dyDescent="0.3">
      <c r="L349" s="30">
        <v>2013</v>
      </c>
      <c r="M349" s="46">
        <v>9.3189515920343538E-2</v>
      </c>
      <c r="N349" s="47">
        <v>8.7807923329288551E-2</v>
      </c>
      <c r="O349" s="47">
        <v>9.1299651204389626E-2</v>
      </c>
      <c r="P349" s="47">
        <v>8.4378695900083442E-2</v>
      </c>
      <c r="Q349" s="47">
        <v>8.1885355209438626E-2</v>
      </c>
      <c r="R349" s="47">
        <v>8.3965986260542302E-2</v>
      </c>
      <c r="S349" s="47">
        <v>8.3225083473753375E-2</v>
      </c>
      <c r="T349" s="47">
        <v>8.3656744783078218E-2</v>
      </c>
      <c r="U349" s="48">
        <v>5.1563638704714733E-2</v>
      </c>
    </row>
    <row r="350" spans="12:21" x14ac:dyDescent="0.3">
      <c r="L350" s="30">
        <v>2014</v>
      </c>
      <c r="M350" s="46">
        <v>8.22884320149668E-2</v>
      </c>
      <c r="N350" s="47">
        <v>7.7622540412426722E-2</v>
      </c>
      <c r="O350" s="47">
        <v>7.9412501306399569E-2</v>
      </c>
      <c r="P350" s="47">
        <v>7.3344385589800359E-2</v>
      </c>
      <c r="Q350" s="47">
        <v>7.1154570192211775E-2</v>
      </c>
      <c r="R350" s="47">
        <v>7.6548225360970654E-2</v>
      </c>
      <c r="S350" s="47">
        <v>7.4291841648857285E-2</v>
      </c>
      <c r="T350" s="47">
        <v>7.0892700296713906E-2</v>
      </c>
      <c r="U350" s="48">
        <v>4.4644180064651491E-2</v>
      </c>
    </row>
    <row r="351" spans="12:21" x14ac:dyDescent="0.3">
      <c r="L351" s="30">
        <v>2015</v>
      </c>
      <c r="M351" s="46">
        <v>9.5611218176811563E-2</v>
      </c>
      <c r="N351" s="47">
        <v>8.0694589977555131E-2</v>
      </c>
      <c r="O351" s="47">
        <v>8.6004436964759512E-2</v>
      </c>
      <c r="P351" s="47">
        <v>7.7148188929358777E-2</v>
      </c>
      <c r="Q351" s="47">
        <v>7.8269104941444526E-2</v>
      </c>
      <c r="R351" s="47">
        <v>8.0478997319548648E-2</v>
      </c>
      <c r="S351" s="47">
        <v>7.8439874407780094E-2</v>
      </c>
      <c r="T351" s="47">
        <v>7.9791141976285368E-2</v>
      </c>
      <c r="U351" s="48">
        <v>4.8298722490611616E-2</v>
      </c>
    </row>
    <row r="352" spans="12:21" x14ac:dyDescent="0.3">
      <c r="L352" s="30">
        <v>2016</v>
      </c>
      <c r="M352" s="46">
        <v>9.6788026635805102E-2</v>
      </c>
      <c r="N352" s="47">
        <v>7.6775796900106122E-2</v>
      </c>
      <c r="O352" s="47">
        <v>8.9562468817448115E-2</v>
      </c>
      <c r="P352" s="47">
        <v>8.1458176979323477E-2</v>
      </c>
      <c r="Q352" s="47">
        <v>7.8873750980186494E-2</v>
      </c>
      <c r="R352" s="47">
        <v>8.0466905498916053E-2</v>
      </c>
      <c r="S352" s="47">
        <v>7.6203284148322142E-2</v>
      </c>
      <c r="T352" s="47">
        <v>7.8365037156261322E-2</v>
      </c>
      <c r="U352" s="48">
        <v>4.8829502785749337E-2</v>
      </c>
    </row>
    <row r="353" spans="2:21" x14ac:dyDescent="0.3">
      <c r="L353" s="30">
        <v>2017</v>
      </c>
      <c r="M353" s="46">
        <v>9.5711746439744005E-2</v>
      </c>
      <c r="N353" s="47">
        <v>8.1971282138128015E-2</v>
      </c>
      <c r="O353" s="47">
        <v>8.7064043291650503E-2</v>
      </c>
      <c r="P353" s="47">
        <v>8.2355941909853736E-2</v>
      </c>
      <c r="Q353" s="47">
        <v>7.7016340271795283E-2</v>
      </c>
      <c r="R353" s="47">
        <v>8.2052585233768655E-2</v>
      </c>
      <c r="S353" s="47">
        <v>7.8565227697868403E-2</v>
      </c>
      <c r="T353" s="47">
        <v>7.847801894685788E-2</v>
      </c>
      <c r="U353" s="48">
        <v>4.8354750325704882E-2</v>
      </c>
    </row>
    <row r="354" spans="2:21" ht="15" thickBot="1" x14ac:dyDescent="0.35">
      <c r="L354" s="34">
        <v>2018</v>
      </c>
      <c r="M354" s="51">
        <v>9.0583238673937708E-2</v>
      </c>
      <c r="N354" s="52">
        <v>7.8679984296718339E-2</v>
      </c>
      <c r="O354" s="52">
        <v>7.9915590960048577E-2</v>
      </c>
      <c r="P354" s="52">
        <v>7.583455166550869E-2</v>
      </c>
      <c r="Q354" s="52">
        <v>6.9768851062680257E-2</v>
      </c>
      <c r="R354" s="52">
        <v>7.5987345760462732E-2</v>
      </c>
      <c r="S354" s="52">
        <v>7.1222031753889165E-2</v>
      </c>
      <c r="T354" s="52">
        <v>7.1078633611309672E-2</v>
      </c>
      <c r="U354" s="53">
        <v>4.6467078592560121E-2</v>
      </c>
    </row>
    <row r="357" spans="2:21" s="2" customFormat="1" ht="15" thickBot="1" x14ac:dyDescent="0.35">
      <c r="B357" s="1"/>
      <c r="C357" s="1"/>
      <c r="D357" s="1"/>
      <c r="E357" s="1"/>
      <c r="F357" s="1"/>
      <c r="G357" s="1"/>
      <c r="H357" s="1"/>
    </row>
    <row r="358" spans="2:21" s="2" customFormat="1" ht="21" customHeight="1" x14ac:dyDescent="0.3">
      <c r="B358" s="309" t="s">
        <v>48</v>
      </c>
      <c r="C358" s="310"/>
      <c r="D358" s="310"/>
      <c r="E358" s="310"/>
      <c r="F358" s="310"/>
      <c r="G358" s="310"/>
      <c r="H358" s="311"/>
    </row>
    <row r="359" spans="2:21" s="2" customFormat="1" ht="15" thickBot="1" x14ac:dyDescent="0.35">
      <c r="B359" s="312"/>
      <c r="C359" s="313"/>
      <c r="D359" s="313"/>
      <c r="E359" s="313"/>
      <c r="F359" s="313"/>
      <c r="G359" s="313"/>
      <c r="H359" s="314"/>
    </row>
    <row r="360" spans="2:21" s="2" customFormat="1" x14ac:dyDescent="0.3"/>
    <row r="363" spans="2:21" ht="15" thickBot="1" x14ac:dyDescent="0.35"/>
    <row r="364" spans="2:21" ht="15" thickBot="1" x14ac:dyDescent="0.35">
      <c r="L364" s="24" t="s">
        <v>49</v>
      </c>
      <c r="M364" s="4"/>
      <c r="N364" s="4"/>
      <c r="O364" s="5" t="s">
        <v>1</v>
      </c>
      <c r="P364" s="54"/>
      <c r="Q364" s="54" t="s">
        <v>184</v>
      </c>
      <c r="R364" s="54" t="s">
        <v>188</v>
      </c>
      <c r="S364" s="54"/>
      <c r="T364" s="54"/>
      <c r="U364" s="54"/>
    </row>
    <row r="365" spans="2:21" ht="18.600000000000001" thickBot="1" x14ac:dyDescent="0.35">
      <c r="L365" s="25" t="s">
        <v>2</v>
      </c>
      <c r="M365" s="9" t="s">
        <v>3</v>
      </c>
      <c r="N365" s="9" t="s">
        <v>4</v>
      </c>
      <c r="O365" s="9" t="s">
        <v>5</v>
      </c>
      <c r="P365" s="9" t="s">
        <v>6</v>
      </c>
      <c r="Q365" s="9" t="s">
        <v>7</v>
      </c>
      <c r="R365" s="9" t="s">
        <v>8</v>
      </c>
      <c r="S365" s="9" t="s">
        <v>9</v>
      </c>
      <c r="T365" s="9" t="s">
        <v>10</v>
      </c>
      <c r="U365" s="10" t="s">
        <v>11</v>
      </c>
    </row>
    <row r="366" spans="2:21" x14ac:dyDescent="0.3">
      <c r="L366" s="11">
        <v>2000</v>
      </c>
      <c r="M366" s="12">
        <v>9.667105557150613</v>
      </c>
      <c r="N366" s="13">
        <v>21.588865963702887</v>
      </c>
      <c r="O366" s="13">
        <v>76.606471670368691</v>
      </c>
      <c r="P366" s="13">
        <v>49.236394560601433</v>
      </c>
      <c r="Q366" s="13">
        <v>18.780346704956756</v>
      </c>
      <c r="R366" s="13">
        <v>42.322170931696199</v>
      </c>
      <c r="S366" s="13">
        <v>22.900790738675344</v>
      </c>
      <c r="T366" s="13">
        <v>10.759993789178775</v>
      </c>
      <c r="U366" s="14">
        <v>40.685684181267597</v>
      </c>
    </row>
    <row r="367" spans="2:21" x14ac:dyDescent="0.3">
      <c r="L367" s="15">
        <v>2001</v>
      </c>
      <c r="M367" s="16">
        <v>10.44882251583528</v>
      </c>
      <c r="N367" s="17">
        <v>23.335796500495203</v>
      </c>
      <c r="O367" s="17">
        <v>82.439628630233059</v>
      </c>
      <c r="P367" s="17">
        <v>52.398982807980879</v>
      </c>
      <c r="Q367" s="17">
        <v>19.356725088767821</v>
      </c>
      <c r="R367" s="17">
        <v>45.842861389094672</v>
      </c>
      <c r="S367" s="17">
        <v>24.192764116994059</v>
      </c>
      <c r="T367" s="17">
        <v>11.496579168196922</v>
      </c>
      <c r="U367" s="18">
        <v>43.39263379624451</v>
      </c>
    </row>
    <row r="368" spans="2:21" x14ac:dyDescent="0.3">
      <c r="L368" s="15">
        <v>2002</v>
      </c>
      <c r="M368" s="16">
        <v>11.574219714892664</v>
      </c>
      <c r="N368" s="17">
        <v>24.70205338039397</v>
      </c>
      <c r="O368" s="17">
        <v>84.041089655981864</v>
      </c>
      <c r="P368" s="17">
        <v>57.682345372168186</v>
      </c>
      <c r="Q368" s="17">
        <v>21.347136276697203</v>
      </c>
      <c r="R368" s="17">
        <v>49.437208169304242</v>
      </c>
      <c r="S368" s="17">
        <v>26.465505903134098</v>
      </c>
      <c r="T368" s="17">
        <v>12.61104153961597</v>
      </c>
      <c r="U368" s="18">
        <v>47.792321215558786</v>
      </c>
    </row>
    <row r="369" spans="12:21" x14ac:dyDescent="0.3">
      <c r="L369" s="15">
        <v>2003</v>
      </c>
      <c r="M369" s="16">
        <v>12.659147781596129</v>
      </c>
      <c r="N369" s="17">
        <v>26.482628649866161</v>
      </c>
      <c r="O369" s="17">
        <v>87.830665209538367</v>
      </c>
      <c r="P369" s="17">
        <v>61.656015910825253</v>
      </c>
      <c r="Q369" s="17">
        <v>22.50173864006943</v>
      </c>
      <c r="R369" s="17">
        <v>53.390388874264609</v>
      </c>
      <c r="S369" s="17">
        <v>28.18650587701984</v>
      </c>
      <c r="T369" s="17">
        <v>13.448073580823046</v>
      </c>
      <c r="U369" s="18">
        <v>50.682882990011343</v>
      </c>
    </row>
    <row r="370" spans="12:21" x14ac:dyDescent="0.3">
      <c r="L370" s="15">
        <v>2004</v>
      </c>
      <c r="M370" s="16">
        <v>12.799747178580946</v>
      </c>
      <c r="N370" s="17">
        <v>26.748177224863298</v>
      </c>
      <c r="O370" s="17">
        <v>92.393809868494216</v>
      </c>
      <c r="P370" s="17">
        <v>62.409355212432217</v>
      </c>
      <c r="Q370" s="17">
        <v>22.754004406492712</v>
      </c>
      <c r="R370" s="17">
        <v>53.922645968615946</v>
      </c>
      <c r="S370" s="17">
        <v>28.523853276513602</v>
      </c>
      <c r="T370" s="17">
        <v>13.586444412093115</v>
      </c>
      <c r="U370" s="18">
        <v>51.162118086515399</v>
      </c>
    </row>
    <row r="371" spans="12:21" x14ac:dyDescent="0.3">
      <c r="L371" s="15">
        <v>2005</v>
      </c>
      <c r="M371" s="16">
        <v>13.14008224349991</v>
      </c>
      <c r="N371" s="17">
        <v>27.387379065804986</v>
      </c>
      <c r="O371" s="17">
        <v>100.02748555349118</v>
      </c>
      <c r="P371" s="17">
        <v>64.282818668152061</v>
      </c>
      <c r="Q371" s="17">
        <v>23.473457941999676</v>
      </c>
      <c r="R371" s="17">
        <v>55.327301983834808</v>
      </c>
      <c r="S371" s="17">
        <v>29.076625270201216</v>
      </c>
      <c r="T371" s="17">
        <v>13.86726452162576</v>
      </c>
      <c r="U371" s="18">
        <v>53.551789226008381</v>
      </c>
    </row>
    <row r="372" spans="12:21" x14ac:dyDescent="0.3">
      <c r="L372" s="15">
        <v>2006</v>
      </c>
      <c r="M372" s="16">
        <v>12.838531967071827</v>
      </c>
      <c r="N372" s="17">
        <v>27.331565690233226</v>
      </c>
      <c r="O372" s="17">
        <v>99.807611489026115</v>
      </c>
      <c r="P372" s="17">
        <v>63.068996527803826</v>
      </c>
      <c r="Q372" s="17">
        <v>23.214354408660871</v>
      </c>
      <c r="R372" s="17">
        <v>54.522138977651672</v>
      </c>
      <c r="S372" s="17">
        <v>28.783889113838029</v>
      </c>
      <c r="T372" s="17">
        <v>13.594886524572285</v>
      </c>
      <c r="U372" s="18">
        <v>52.168882679916607</v>
      </c>
    </row>
    <row r="373" spans="12:21" x14ac:dyDescent="0.3">
      <c r="L373" s="15">
        <v>2007</v>
      </c>
      <c r="M373" s="16">
        <v>13.057540279611048</v>
      </c>
      <c r="N373" s="17">
        <v>28.274835421512194</v>
      </c>
      <c r="O373" s="17">
        <v>100.60183997685719</v>
      </c>
      <c r="P373" s="17">
        <v>64.605057131186442</v>
      </c>
      <c r="Q373" s="17">
        <v>23.861230368311155</v>
      </c>
      <c r="R373" s="17">
        <v>56.177424982030573</v>
      </c>
      <c r="S373" s="17">
        <v>29.491141663084477</v>
      </c>
      <c r="T373" s="17">
        <v>13.807559647666128</v>
      </c>
      <c r="U373" s="18">
        <v>52.467158341243149</v>
      </c>
    </row>
    <row r="374" spans="12:21" x14ac:dyDescent="0.3">
      <c r="L374" s="15">
        <v>2008</v>
      </c>
      <c r="M374" s="16">
        <v>12.626185317346822</v>
      </c>
      <c r="N374" s="17">
        <v>27.751547607595366</v>
      </c>
      <c r="O374" s="17">
        <v>97.807864423081625</v>
      </c>
      <c r="P374" s="17">
        <v>62.721579188600955</v>
      </c>
      <c r="Q374" s="17">
        <v>23.141092610884805</v>
      </c>
      <c r="R374" s="17">
        <v>54.262328636814992</v>
      </c>
      <c r="S374" s="17">
        <v>28.811965280695564</v>
      </c>
      <c r="T374" s="17">
        <v>13.367967094268721</v>
      </c>
      <c r="U374" s="18">
        <v>50.525978839708529</v>
      </c>
    </row>
    <row r="375" spans="12:21" x14ac:dyDescent="0.3">
      <c r="L375" s="15">
        <v>2009</v>
      </c>
      <c r="M375" s="16">
        <v>12.306520168620894</v>
      </c>
      <c r="N375" s="17">
        <v>26.690396967723224</v>
      </c>
      <c r="O375" s="17">
        <v>93.305285583353097</v>
      </c>
      <c r="P375" s="17">
        <v>61.086076417594356</v>
      </c>
      <c r="Q375" s="17">
        <v>22.340967255026786</v>
      </c>
      <c r="R375" s="17">
        <v>52.131766835225051</v>
      </c>
      <c r="S375" s="17">
        <v>28.113357893320313</v>
      </c>
      <c r="T375" s="17">
        <v>13.031216210022301</v>
      </c>
      <c r="U375" s="18">
        <v>48.813354814227544</v>
      </c>
    </row>
    <row r="376" spans="12:21" x14ac:dyDescent="0.3">
      <c r="L376" s="15">
        <v>2010</v>
      </c>
      <c r="M376" s="16">
        <v>12.726613380056865</v>
      </c>
      <c r="N376" s="17">
        <v>27.241230330516487</v>
      </c>
      <c r="O376" s="17">
        <v>97.116939974115652</v>
      </c>
      <c r="P376" s="17">
        <v>63.385388311944872</v>
      </c>
      <c r="Q376" s="17">
        <v>23.195040551579957</v>
      </c>
      <c r="R376" s="17">
        <v>54.370717230751332</v>
      </c>
      <c r="S376" s="17">
        <v>29.176256066261569</v>
      </c>
      <c r="T376" s="17">
        <v>13.54237246255358</v>
      </c>
      <c r="U376" s="18">
        <v>49.679530726765442</v>
      </c>
    </row>
    <row r="377" spans="12:21" x14ac:dyDescent="0.3">
      <c r="L377" s="15">
        <v>2011</v>
      </c>
      <c r="M377" s="16">
        <v>12.205489657210007</v>
      </c>
      <c r="N377" s="17">
        <v>26.446008263368196</v>
      </c>
      <c r="O377" s="17">
        <v>95.931361834480654</v>
      </c>
      <c r="P377" s="17">
        <v>60.812889044225301</v>
      </c>
      <c r="Q377" s="17">
        <v>22.354626422966486</v>
      </c>
      <c r="R377" s="17">
        <v>53.2487367769291</v>
      </c>
      <c r="S377" s="17">
        <v>28.174010269113257</v>
      </c>
      <c r="T377" s="17">
        <v>12.980096315469618</v>
      </c>
      <c r="U377" s="18">
        <v>47.178354275711065</v>
      </c>
    </row>
    <row r="378" spans="12:21" x14ac:dyDescent="0.3">
      <c r="L378" s="15">
        <v>2012</v>
      </c>
      <c r="M378" s="16">
        <v>12.197309271268859</v>
      </c>
      <c r="N378" s="17">
        <v>25.662639296646656</v>
      </c>
      <c r="O378" s="17">
        <v>95.064920584379919</v>
      </c>
      <c r="P378" s="17">
        <v>60.814339879049349</v>
      </c>
      <c r="Q378" s="17">
        <v>22.03622833439843</v>
      </c>
      <c r="R378" s="17">
        <v>51.971400326066622</v>
      </c>
      <c r="S378" s="17">
        <v>27.71803676429651</v>
      </c>
      <c r="T378" s="17">
        <v>13.044980471047717</v>
      </c>
      <c r="U378" s="18">
        <v>46.604713184386533</v>
      </c>
    </row>
    <row r="379" spans="12:21" x14ac:dyDescent="0.3">
      <c r="L379" s="15">
        <v>2013</v>
      </c>
      <c r="M379" s="16">
        <v>12.966469001283606</v>
      </c>
      <c r="N379" s="17">
        <v>28.272301386701553</v>
      </c>
      <c r="O379" s="17">
        <v>98.523015136401312</v>
      </c>
      <c r="P379" s="17">
        <v>64.141899796706468</v>
      </c>
      <c r="Q379" s="17">
        <v>23.344050280000769</v>
      </c>
      <c r="R379" s="17">
        <v>55.612983200640556</v>
      </c>
      <c r="S379" s="17">
        <v>29.429079506100983</v>
      </c>
      <c r="T379" s="17">
        <v>13.81514093723119</v>
      </c>
      <c r="U379" s="18">
        <v>48.749842803702577</v>
      </c>
    </row>
    <row r="380" spans="12:21" x14ac:dyDescent="0.3">
      <c r="L380" s="15">
        <v>2014</v>
      </c>
      <c r="M380" s="16">
        <v>12.971476234697064</v>
      </c>
      <c r="N380" s="17">
        <v>27.466867220314523</v>
      </c>
      <c r="O380" s="17">
        <v>97.305278563329836</v>
      </c>
      <c r="P380" s="17">
        <v>64.752159870568406</v>
      </c>
      <c r="Q380" s="17">
        <v>23.398376808716304</v>
      </c>
      <c r="R380" s="17">
        <v>54.418064414598042</v>
      </c>
      <c r="S380" s="17">
        <v>29.521922077619166</v>
      </c>
      <c r="T380" s="17">
        <v>13.840017659412897</v>
      </c>
      <c r="U380" s="18">
        <v>48.120815105913337</v>
      </c>
    </row>
    <row r="381" spans="12:21" x14ac:dyDescent="0.3">
      <c r="L381" s="15">
        <v>2015</v>
      </c>
      <c r="M381" s="16">
        <v>13.311529631754858</v>
      </c>
      <c r="N381" s="17">
        <v>28.657401746604624</v>
      </c>
      <c r="O381" s="17">
        <v>101.03092691391669</v>
      </c>
      <c r="P381" s="17">
        <v>66.319971079617517</v>
      </c>
      <c r="Q381" s="17">
        <v>24.160318522847991</v>
      </c>
      <c r="R381" s="17">
        <v>56.52363547821065</v>
      </c>
      <c r="S381" s="17">
        <v>30.402479444000122</v>
      </c>
      <c r="T381" s="17">
        <v>14.233106813021411</v>
      </c>
      <c r="U381" s="18">
        <v>48.908751727463518</v>
      </c>
    </row>
    <row r="382" spans="12:21" x14ac:dyDescent="0.3">
      <c r="L382" s="15">
        <v>2016</v>
      </c>
      <c r="M382" s="16">
        <v>13.649432355273023</v>
      </c>
      <c r="N382" s="17">
        <v>28.414134049481486</v>
      </c>
      <c r="O382" s="17">
        <v>105.15552108726078</v>
      </c>
      <c r="P382" s="17">
        <v>67.159705693281865</v>
      </c>
      <c r="Q382" s="17">
        <v>24.723638337133881</v>
      </c>
      <c r="R382" s="17">
        <v>57.021046485744222</v>
      </c>
      <c r="S382" s="17">
        <v>31.437508418851937</v>
      </c>
      <c r="T382" s="17">
        <v>14.567476844255909</v>
      </c>
      <c r="U382" s="18">
        <v>49.880483192203627</v>
      </c>
    </row>
    <row r="383" spans="12:21" x14ac:dyDescent="0.3">
      <c r="L383" s="15">
        <v>2017</v>
      </c>
      <c r="M383" s="16">
        <v>13.793556559829828</v>
      </c>
      <c r="N383" s="17">
        <v>28.800889314356425</v>
      </c>
      <c r="O383" s="17">
        <v>105.65644808947452</v>
      </c>
      <c r="P383" s="17">
        <v>67.70016682141555</v>
      </c>
      <c r="Q383" s="17">
        <v>25.060657763004198</v>
      </c>
      <c r="R383" s="17">
        <v>58.51345079396495</v>
      </c>
      <c r="S383" s="17">
        <v>31.821353426736408</v>
      </c>
      <c r="T383" s="17">
        <v>14.654504475337424</v>
      </c>
      <c r="U383" s="18">
        <v>50.338814355564999</v>
      </c>
    </row>
    <row r="384" spans="12:21" ht="15" thickBot="1" x14ac:dyDescent="0.35">
      <c r="L384" s="19">
        <v>2018</v>
      </c>
      <c r="M384" s="20">
        <v>13.893072526089343</v>
      </c>
      <c r="N384" s="21">
        <v>29.087358602970642</v>
      </c>
      <c r="O384" s="21">
        <v>110.28838848199754</v>
      </c>
      <c r="P384" s="21">
        <v>68.991305545401701</v>
      </c>
      <c r="Q384" s="21">
        <v>24.807830990823366</v>
      </c>
      <c r="R384" s="21">
        <v>58.978377370334911</v>
      </c>
      <c r="S384" s="21">
        <v>31.610076585539819</v>
      </c>
      <c r="T384" s="21">
        <v>14.720631366613111</v>
      </c>
      <c r="U384" s="22">
        <v>50.075253399578216</v>
      </c>
    </row>
    <row r="385" spans="12:33" ht="15" thickBot="1" x14ac:dyDescent="0.35"/>
    <row r="386" spans="12:33" ht="29.4" thickBot="1" x14ac:dyDescent="0.35">
      <c r="L386" s="24" t="s">
        <v>50</v>
      </c>
      <c r="M386" s="4"/>
      <c r="N386" s="4"/>
      <c r="O386" s="5" t="s">
        <v>173</v>
      </c>
      <c r="W386" s="95" t="s">
        <v>74</v>
      </c>
      <c r="X386" s="61" t="s">
        <v>75</v>
      </c>
      <c r="Y386" s="61" t="s">
        <v>76</v>
      </c>
      <c r="Z386" s="61" t="s">
        <v>77</v>
      </c>
      <c r="AA386" s="61" t="s">
        <v>78</v>
      </c>
      <c r="AB386" s="61" t="s">
        <v>79</v>
      </c>
      <c r="AC386" s="61" t="s">
        <v>80</v>
      </c>
      <c r="AD386" s="61" t="s">
        <v>81</v>
      </c>
      <c r="AE386" s="61" t="s">
        <v>82</v>
      </c>
      <c r="AF386" s="61" t="s">
        <v>83</v>
      </c>
      <c r="AG386" s="62" t="s">
        <v>84</v>
      </c>
    </row>
    <row r="387" spans="12:33" ht="29.4" thickBot="1" x14ac:dyDescent="0.35">
      <c r="L387" s="25" t="s">
        <v>16</v>
      </c>
      <c r="M387" s="9" t="s">
        <v>3</v>
      </c>
      <c r="N387" s="9" t="s">
        <v>4</v>
      </c>
      <c r="O387" s="9" t="s">
        <v>5</v>
      </c>
      <c r="P387" s="9" t="s">
        <v>6</v>
      </c>
      <c r="Q387" s="9" t="s">
        <v>7</v>
      </c>
      <c r="R387" s="9" t="s">
        <v>8</v>
      </c>
      <c r="S387" s="9" t="s">
        <v>9</v>
      </c>
      <c r="T387" s="9" t="s">
        <v>10</v>
      </c>
      <c r="U387" s="10" t="s">
        <v>11</v>
      </c>
      <c r="W387" s="66"/>
      <c r="X387" s="64" t="s">
        <v>85</v>
      </c>
      <c r="Y387" s="64" t="s">
        <v>3</v>
      </c>
      <c r="Z387" s="64" t="s">
        <v>4</v>
      </c>
      <c r="AA387" s="64" t="s">
        <v>5</v>
      </c>
      <c r="AB387" s="64" t="s">
        <v>6</v>
      </c>
      <c r="AC387" s="64" t="s">
        <v>7</v>
      </c>
      <c r="AD387" s="64" t="s">
        <v>8</v>
      </c>
      <c r="AE387" s="64" t="s">
        <v>9</v>
      </c>
      <c r="AF387" s="64" t="s">
        <v>10</v>
      </c>
      <c r="AG387" s="65" t="s">
        <v>11</v>
      </c>
    </row>
    <row r="388" spans="12:33" ht="15" thickBot="1" x14ac:dyDescent="0.35">
      <c r="L388" s="26">
        <v>2000</v>
      </c>
      <c r="M388" s="55">
        <f>M366*1000/Y388</f>
        <v>3.4997087736674364E-2</v>
      </c>
      <c r="N388" s="55">
        <f t="shared" ref="N388:U388" si="57">N366*1000/Z388</f>
        <v>3.8503691775405725E-2</v>
      </c>
      <c r="O388" s="55">
        <f t="shared" si="57"/>
        <v>4.9903797820944333E-2</v>
      </c>
      <c r="P388" s="55">
        <f t="shared" si="57"/>
        <v>3.5938056006307451E-2</v>
      </c>
      <c r="Q388" s="55">
        <f t="shared" si="57"/>
        <v>3.6619284835365924E-2</v>
      </c>
      <c r="R388" s="55">
        <f t="shared" si="57"/>
        <v>3.5777409425491111E-2</v>
      </c>
      <c r="S388" s="55">
        <f t="shared" si="57"/>
        <v>3.4310408187881718E-2</v>
      </c>
      <c r="T388" s="55">
        <f t="shared" si="57"/>
        <v>3.0887037739557751E-2</v>
      </c>
      <c r="U388" s="55">
        <f t="shared" si="57"/>
        <v>2.62736274181809E-2</v>
      </c>
      <c r="W388" s="58" t="s">
        <v>65</v>
      </c>
      <c r="X388" s="69">
        <f>SUM(Y388:AG388)</f>
        <v>8002186</v>
      </c>
      <c r="Y388" s="69">
        <v>276226</v>
      </c>
      <c r="Z388" s="69">
        <v>560696</v>
      </c>
      <c r="AA388" s="69">
        <v>1535083</v>
      </c>
      <c r="AB388" s="69">
        <v>1370035</v>
      </c>
      <c r="AC388" s="69">
        <v>512854</v>
      </c>
      <c r="AD388" s="69">
        <v>1182930</v>
      </c>
      <c r="AE388" s="69">
        <v>667459</v>
      </c>
      <c r="AF388" s="69">
        <v>348366</v>
      </c>
      <c r="AG388" s="69">
        <v>1548537</v>
      </c>
    </row>
    <row r="389" spans="12:33" ht="15" thickBot="1" x14ac:dyDescent="0.35">
      <c r="L389" s="30">
        <v>2001</v>
      </c>
      <c r="M389" s="55">
        <f t="shared" ref="M389:M406" si="58">M367*1000/Y389</f>
        <v>3.7864088897633243E-2</v>
      </c>
      <c r="N389" s="55">
        <f t="shared" ref="N389:N406" si="59">N367*1000/Z389</f>
        <v>4.170301266594445E-2</v>
      </c>
      <c r="O389" s="55">
        <f t="shared" ref="O389:O406" si="60">O367*1000/AA389</f>
        <v>5.3552534617174991E-2</v>
      </c>
      <c r="P389" s="55">
        <f t="shared" ref="P389:P406" si="61">P367*1000/AB389</f>
        <v>3.8160137909323398E-2</v>
      </c>
      <c r="Q389" s="55">
        <f t="shared" ref="Q389:Q406" si="62">Q367*1000/AC389</f>
        <v>3.7596751465507144E-2</v>
      </c>
      <c r="R389" s="55">
        <f t="shared" ref="R389:R406" si="63">R367*1000/AD389</f>
        <v>3.8769681860739501E-2</v>
      </c>
      <c r="S389" s="55">
        <f t="shared" ref="S389:S406" si="64">S367*1000/AE389</f>
        <v>3.6028372813070086E-2</v>
      </c>
      <c r="T389" s="55">
        <f t="shared" ref="T389:T406" si="65">T367*1000/AF389</f>
        <v>3.2835266910758387E-2</v>
      </c>
      <c r="U389" s="55">
        <f t="shared" ref="U389:U406" si="66">U367*1000/AG389</f>
        <v>2.7923978411386493E-2</v>
      </c>
      <c r="W389" s="58" t="s">
        <v>66</v>
      </c>
      <c r="X389" s="69">
        <f t="shared" ref="X389:X406" si="67">SUM(Y389:AG389)</f>
        <v>8020946</v>
      </c>
      <c r="Y389" s="69">
        <v>275956</v>
      </c>
      <c r="Z389" s="69">
        <v>559571</v>
      </c>
      <c r="AA389" s="69">
        <v>1539416</v>
      </c>
      <c r="AB389" s="69">
        <v>1373134</v>
      </c>
      <c r="AC389" s="69">
        <v>514851</v>
      </c>
      <c r="AD389" s="69">
        <v>1182441</v>
      </c>
      <c r="AE389" s="69">
        <v>671492</v>
      </c>
      <c r="AF389" s="69">
        <v>350129</v>
      </c>
      <c r="AG389" s="69">
        <v>1553956</v>
      </c>
    </row>
    <row r="390" spans="12:33" ht="15" thickBot="1" x14ac:dyDescent="0.35">
      <c r="L390" s="30">
        <v>2002</v>
      </c>
      <c r="M390" s="55">
        <f t="shared" si="58"/>
        <v>4.1833571454000441E-2</v>
      </c>
      <c r="N390" s="55">
        <f t="shared" si="59"/>
        <v>4.411608778263465E-2</v>
      </c>
      <c r="O390" s="55">
        <f t="shared" si="60"/>
        <v>5.440725389743023E-2</v>
      </c>
      <c r="P390" s="55">
        <f t="shared" si="61"/>
        <v>4.1865482393092901E-2</v>
      </c>
      <c r="Q390" s="55">
        <f t="shared" si="62"/>
        <v>4.1286406105206848E-2</v>
      </c>
      <c r="R390" s="55">
        <f t="shared" si="63"/>
        <v>4.160971366397774E-2</v>
      </c>
      <c r="S390" s="55">
        <f t="shared" si="64"/>
        <v>3.9167480739460352E-2</v>
      </c>
      <c r="T390" s="55">
        <f t="shared" si="65"/>
        <v>3.5768495520418324E-2</v>
      </c>
      <c r="U390" s="55">
        <f t="shared" si="66"/>
        <v>3.0419210472737514E-2</v>
      </c>
      <c r="W390" s="58" t="s">
        <v>67</v>
      </c>
      <c r="X390" s="69">
        <f t="shared" si="67"/>
        <v>8063640</v>
      </c>
      <c r="Y390" s="69">
        <v>276673</v>
      </c>
      <c r="Z390" s="69">
        <v>559933</v>
      </c>
      <c r="AA390" s="69">
        <v>1544667</v>
      </c>
      <c r="AB390" s="69">
        <v>1377802</v>
      </c>
      <c r="AC390" s="69">
        <v>517050</v>
      </c>
      <c r="AD390" s="69">
        <v>1188117</v>
      </c>
      <c r="AE390" s="69">
        <v>675701</v>
      </c>
      <c r="AF390" s="69">
        <v>352574</v>
      </c>
      <c r="AG390" s="69">
        <v>1571123</v>
      </c>
    </row>
    <row r="391" spans="12:33" ht="15" thickBot="1" x14ac:dyDescent="0.35">
      <c r="L391" s="30">
        <v>2003</v>
      </c>
      <c r="M391" s="55">
        <f t="shared" si="58"/>
        <v>4.5776582875643228E-2</v>
      </c>
      <c r="N391" s="55">
        <f t="shared" si="59"/>
        <v>4.7406978677688102E-2</v>
      </c>
      <c r="O391" s="55">
        <f t="shared" si="60"/>
        <v>5.6691681825130666E-2</v>
      </c>
      <c r="P391" s="55">
        <f t="shared" si="61"/>
        <v>4.4596447612659421E-2</v>
      </c>
      <c r="Q391" s="55">
        <f t="shared" si="62"/>
        <v>4.3516602022242869E-2</v>
      </c>
      <c r="R391" s="55">
        <f t="shared" si="63"/>
        <v>4.4891714032249327E-2</v>
      </c>
      <c r="S391" s="55">
        <f t="shared" si="64"/>
        <v>4.1483870027124364E-2</v>
      </c>
      <c r="T391" s="55">
        <f t="shared" si="65"/>
        <v>3.7924094642836526E-2</v>
      </c>
      <c r="U391" s="55">
        <f t="shared" si="66"/>
        <v>3.1819072898454301E-2</v>
      </c>
      <c r="W391" s="58" t="s">
        <v>68</v>
      </c>
      <c r="X391" s="69">
        <f t="shared" si="67"/>
        <v>8100273</v>
      </c>
      <c r="Y391" s="69">
        <v>276542</v>
      </c>
      <c r="Z391" s="69">
        <v>558623</v>
      </c>
      <c r="AA391" s="69">
        <v>1549269</v>
      </c>
      <c r="AB391" s="69">
        <v>1382532</v>
      </c>
      <c r="AC391" s="69">
        <v>517084</v>
      </c>
      <c r="AD391" s="69">
        <v>1189315</v>
      </c>
      <c r="AE391" s="69">
        <v>679457</v>
      </c>
      <c r="AF391" s="69">
        <v>354605</v>
      </c>
      <c r="AG391" s="69">
        <v>1592846</v>
      </c>
    </row>
    <row r="392" spans="12:33" ht="15" thickBot="1" x14ac:dyDescent="0.35">
      <c r="L392" s="30">
        <v>2004</v>
      </c>
      <c r="M392" s="55">
        <f t="shared" si="58"/>
        <v>4.6243197702899454E-2</v>
      </c>
      <c r="N392" s="55">
        <f t="shared" si="59"/>
        <v>4.793356801450703E-2</v>
      </c>
      <c r="O392" s="55">
        <f t="shared" si="60"/>
        <v>5.932982972899363E-2</v>
      </c>
      <c r="P392" s="55">
        <f t="shared" si="61"/>
        <v>4.498010448553949E-2</v>
      </c>
      <c r="Q392" s="55">
        <f t="shared" si="62"/>
        <v>4.3783718414389924E-2</v>
      </c>
      <c r="R392" s="55">
        <f t="shared" si="63"/>
        <v>4.5230744298300193E-2</v>
      </c>
      <c r="S392" s="55">
        <f t="shared" si="64"/>
        <v>4.1723560646062613E-2</v>
      </c>
      <c r="T392" s="55">
        <f t="shared" si="65"/>
        <v>3.8050019637976842E-2</v>
      </c>
      <c r="U392" s="55">
        <f t="shared" si="66"/>
        <v>3.1769622696403647E-2</v>
      </c>
      <c r="W392" s="58" t="s">
        <v>33</v>
      </c>
      <c r="X392" s="69">
        <f t="shared" si="67"/>
        <v>8142573</v>
      </c>
      <c r="Y392" s="69">
        <v>276792</v>
      </c>
      <c r="Z392" s="69">
        <v>558026</v>
      </c>
      <c r="AA392" s="69">
        <v>1557291</v>
      </c>
      <c r="AB392" s="69">
        <v>1387488</v>
      </c>
      <c r="AC392" s="69">
        <v>519691</v>
      </c>
      <c r="AD392" s="69">
        <v>1192168</v>
      </c>
      <c r="AE392" s="69">
        <v>683639</v>
      </c>
      <c r="AF392" s="69">
        <v>357068</v>
      </c>
      <c r="AG392" s="69">
        <v>1610410</v>
      </c>
    </row>
    <row r="393" spans="12:33" ht="15" thickBot="1" x14ac:dyDescent="0.35">
      <c r="L393" s="30">
        <v>2005</v>
      </c>
      <c r="M393" s="55">
        <f t="shared" si="58"/>
        <v>4.7261042770256334E-2</v>
      </c>
      <c r="N393" s="55">
        <f t="shared" si="59"/>
        <v>4.9000009063462753E-2</v>
      </c>
      <c r="O393" s="55">
        <f t="shared" si="60"/>
        <v>6.375445317438054E-2</v>
      </c>
      <c r="P393" s="55">
        <f t="shared" si="61"/>
        <v>4.6089926385649987E-2</v>
      </c>
      <c r="Q393" s="55">
        <f t="shared" si="62"/>
        <v>4.4936544745189086E-2</v>
      </c>
      <c r="R393" s="55">
        <f t="shared" si="63"/>
        <v>4.6230135851062691E-2</v>
      </c>
      <c r="S393" s="55">
        <f t="shared" si="64"/>
        <v>4.2204015464314334E-2</v>
      </c>
      <c r="T393" s="55">
        <f t="shared" si="65"/>
        <v>3.8514402066428262E-2</v>
      </c>
      <c r="U393" s="55">
        <f t="shared" si="66"/>
        <v>3.2802159802132948E-2</v>
      </c>
      <c r="W393" s="58" t="s">
        <v>34</v>
      </c>
      <c r="X393" s="69">
        <f t="shared" si="67"/>
        <v>8201359</v>
      </c>
      <c r="Y393" s="69">
        <v>278032</v>
      </c>
      <c r="Z393" s="69">
        <v>558926</v>
      </c>
      <c r="AA393" s="69">
        <v>1568949</v>
      </c>
      <c r="AB393" s="69">
        <v>1394726</v>
      </c>
      <c r="AC393" s="69">
        <v>522369</v>
      </c>
      <c r="AD393" s="69">
        <v>1196780</v>
      </c>
      <c r="AE393" s="69">
        <v>688954</v>
      </c>
      <c r="AF393" s="69">
        <v>360054</v>
      </c>
      <c r="AG393" s="69">
        <v>1632569</v>
      </c>
    </row>
    <row r="394" spans="12:33" ht="15" thickBot="1" x14ac:dyDescent="0.35">
      <c r="L394" s="30">
        <v>2006</v>
      </c>
      <c r="M394" s="55">
        <f t="shared" si="58"/>
        <v>4.5995306677862863E-2</v>
      </c>
      <c r="N394" s="55">
        <f t="shared" si="59"/>
        <v>4.8869461269162195E-2</v>
      </c>
      <c r="O394" s="55">
        <f t="shared" si="60"/>
        <v>6.3149350420547729E-2</v>
      </c>
      <c r="P394" s="55">
        <f t="shared" si="61"/>
        <v>4.5040050023890693E-2</v>
      </c>
      <c r="Q394" s="55">
        <f t="shared" si="62"/>
        <v>4.4224556901358056E-2</v>
      </c>
      <c r="R394" s="55">
        <f t="shared" si="63"/>
        <v>4.5402804152421254E-2</v>
      </c>
      <c r="S394" s="55">
        <f t="shared" si="64"/>
        <v>4.1460230080155258E-2</v>
      </c>
      <c r="T394" s="55">
        <f t="shared" si="65"/>
        <v>3.7489690661479426E-2</v>
      </c>
      <c r="U394" s="55">
        <f t="shared" si="66"/>
        <v>3.1570646162100376E-2</v>
      </c>
      <c r="W394" s="58" t="s">
        <v>35</v>
      </c>
      <c r="X394" s="69">
        <f t="shared" si="67"/>
        <v>8254298</v>
      </c>
      <c r="Y394" s="69">
        <v>279127</v>
      </c>
      <c r="Z394" s="69">
        <v>559277</v>
      </c>
      <c r="AA394" s="69">
        <v>1580501</v>
      </c>
      <c r="AB394" s="69">
        <v>1400287</v>
      </c>
      <c r="AC394" s="69">
        <v>524920</v>
      </c>
      <c r="AD394" s="69">
        <v>1200854</v>
      </c>
      <c r="AE394" s="69">
        <v>694253</v>
      </c>
      <c r="AF394" s="69">
        <v>362630</v>
      </c>
      <c r="AG394" s="69">
        <v>1652449</v>
      </c>
    </row>
    <row r="395" spans="12:33" ht="15" thickBot="1" x14ac:dyDescent="0.35">
      <c r="L395" s="30">
        <v>2007</v>
      </c>
      <c r="M395" s="55">
        <f t="shared" si="58"/>
        <v>4.6623748597135806E-2</v>
      </c>
      <c r="N395" s="55">
        <f t="shared" si="59"/>
        <v>5.0545565320824881E-2</v>
      </c>
      <c r="O395" s="55">
        <f t="shared" si="60"/>
        <v>6.3328672934070268E-2</v>
      </c>
      <c r="P395" s="55">
        <f t="shared" si="61"/>
        <v>4.6026045518893381E-2</v>
      </c>
      <c r="Q395" s="55">
        <f t="shared" si="62"/>
        <v>4.5359416570942487E-2</v>
      </c>
      <c r="R395" s="55">
        <f t="shared" si="63"/>
        <v>4.6717853792553048E-2</v>
      </c>
      <c r="S395" s="55">
        <f t="shared" si="64"/>
        <v>4.2296184689179506E-2</v>
      </c>
      <c r="T395" s="55">
        <f t="shared" si="65"/>
        <v>3.7904844078596116E-2</v>
      </c>
      <c r="U395" s="55">
        <f t="shared" si="66"/>
        <v>3.158301560469861E-2</v>
      </c>
      <c r="W395" s="58" t="s">
        <v>36</v>
      </c>
      <c r="X395" s="69">
        <f t="shared" si="67"/>
        <v>8282984</v>
      </c>
      <c r="Y395" s="69">
        <v>280062</v>
      </c>
      <c r="Z395" s="69">
        <v>559393</v>
      </c>
      <c r="AA395" s="69">
        <v>1588567</v>
      </c>
      <c r="AB395" s="69">
        <v>1403663</v>
      </c>
      <c r="AC395" s="69">
        <v>526048</v>
      </c>
      <c r="AD395" s="69">
        <v>1202483</v>
      </c>
      <c r="AE395" s="69">
        <v>697253</v>
      </c>
      <c r="AF395" s="69">
        <v>364269</v>
      </c>
      <c r="AG395" s="69">
        <v>1661246</v>
      </c>
    </row>
    <row r="396" spans="12:33" ht="15" thickBot="1" x14ac:dyDescent="0.35">
      <c r="L396" s="30">
        <v>2008</v>
      </c>
      <c r="M396" s="55">
        <f t="shared" si="58"/>
        <v>4.493672192865189E-2</v>
      </c>
      <c r="N396" s="55">
        <f t="shared" si="59"/>
        <v>4.9581568490384156E-2</v>
      </c>
      <c r="O396" s="55">
        <f t="shared" si="60"/>
        <v>6.1302212796266527E-2</v>
      </c>
      <c r="P396" s="55">
        <f t="shared" si="61"/>
        <v>4.4617495129759488E-2</v>
      </c>
      <c r="Q396" s="55">
        <f t="shared" si="62"/>
        <v>4.3999156965161317E-2</v>
      </c>
      <c r="R396" s="55">
        <f t="shared" si="63"/>
        <v>4.5079574277013139E-2</v>
      </c>
      <c r="S396" s="55">
        <f t="shared" si="64"/>
        <v>4.1184190238676997E-2</v>
      </c>
      <c r="T396" s="55">
        <f t="shared" si="65"/>
        <v>3.6566661818459321E-2</v>
      </c>
      <c r="U396" s="55">
        <f t="shared" si="66"/>
        <v>3.0232972682672447E-2</v>
      </c>
      <c r="W396" s="58" t="s">
        <v>37</v>
      </c>
      <c r="X396" s="69">
        <f t="shared" si="67"/>
        <v>8307989</v>
      </c>
      <c r="Y396" s="69">
        <v>280977</v>
      </c>
      <c r="Z396" s="69">
        <v>559715</v>
      </c>
      <c r="AA396" s="69">
        <v>1595503</v>
      </c>
      <c r="AB396" s="69">
        <v>1405762</v>
      </c>
      <c r="AC396" s="69">
        <v>525944</v>
      </c>
      <c r="AD396" s="69">
        <v>1203701</v>
      </c>
      <c r="AE396" s="69">
        <v>699588</v>
      </c>
      <c r="AF396" s="69">
        <v>365578</v>
      </c>
      <c r="AG396" s="69">
        <v>1671221</v>
      </c>
    </row>
    <row r="397" spans="12:33" ht="15" thickBot="1" x14ac:dyDescent="0.35">
      <c r="L397" s="30">
        <v>2009</v>
      </c>
      <c r="M397" s="55">
        <f t="shared" si="58"/>
        <v>4.352023031795689E-2</v>
      </c>
      <c r="N397" s="55">
        <f t="shared" si="59"/>
        <v>4.7707256199211429E-2</v>
      </c>
      <c r="O397" s="55">
        <f t="shared" si="60"/>
        <v>5.8208191096306386E-2</v>
      </c>
      <c r="P397" s="55">
        <f t="shared" si="61"/>
        <v>4.3365932461222202E-2</v>
      </c>
      <c r="Q397" s="55">
        <f t="shared" si="62"/>
        <v>4.2416954000343246E-2</v>
      </c>
      <c r="R397" s="55">
        <f t="shared" si="63"/>
        <v>4.3270238368539916E-2</v>
      </c>
      <c r="S397" s="55">
        <f t="shared" si="64"/>
        <v>4.0018900861948169E-2</v>
      </c>
      <c r="T397" s="55">
        <f t="shared" si="65"/>
        <v>3.5501983920770405E-2</v>
      </c>
      <c r="U397" s="55">
        <f t="shared" si="66"/>
        <v>2.9053233706950659E-2</v>
      </c>
      <c r="W397" s="58" t="s">
        <v>38</v>
      </c>
      <c r="X397" s="69">
        <f t="shared" si="67"/>
        <v>8335003</v>
      </c>
      <c r="Y397" s="69">
        <v>282777</v>
      </c>
      <c r="Z397" s="69">
        <v>559462</v>
      </c>
      <c r="AA397" s="69">
        <v>1602958</v>
      </c>
      <c r="AB397" s="69">
        <v>1408619</v>
      </c>
      <c r="AC397" s="69">
        <v>526699</v>
      </c>
      <c r="AD397" s="69">
        <v>1204795</v>
      </c>
      <c r="AE397" s="69">
        <v>702502</v>
      </c>
      <c r="AF397" s="69">
        <v>367056</v>
      </c>
      <c r="AG397" s="69">
        <v>1680135</v>
      </c>
    </row>
    <row r="398" spans="12:33" ht="15" thickBot="1" x14ac:dyDescent="0.35">
      <c r="L398" s="30">
        <v>2010</v>
      </c>
      <c r="M398" s="55">
        <f t="shared" si="58"/>
        <v>4.4859880013031032E-2</v>
      </c>
      <c r="N398" s="55">
        <f t="shared" si="59"/>
        <v>4.8819584175062429E-2</v>
      </c>
      <c r="O398" s="55">
        <f t="shared" si="60"/>
        <v>6.0475198580055664E-2</v>
      </c>
      <c r="P398" s="55">
        <f t="shared" si="61"/>
        <v>4.4978004880560744E-2</v>
      </c>
      <c r="Q398" s="55">
        <f t="shared" si="62"/>
        <v>4.4035920778349356E-2</v>
      </c>
      <c r="R398" s="55">
        <f t="shared" si="63"/>
        <v>4.5119242211495283E-2</v>
      </c>
      <c r="S398" s="55">
        <f t="shared" si="64"/>
        <v>4.1404611099025587E-2</v>
      </c>
      <c r="T398" s="55">
        <f t="shared" si="65"/>
        <v>3.6763361609251616E-2</v>
      </c>
      <c r="U398" s="55">
        <f t="shared" si="66"/>
        <v>2.9396258998852329E-2</v>
      </c>
      <c r="W398" s="58" t="s">
        <v>39</v>
      </c>
      <c r="X398" s="69">
        <f t="shared" si="67"/>
        <v>8351643</v>
      </c>
      <c r="Y398" s="69">
        <v>283697</v>
      </c>
      <c r="Z398" s="69">
        <v>557998</v>
      </c>
      <c r="AA398" s="69">
        <v>1605897</v>
      </c>
      <c r="AB398" s="69">
        <v>1409253</v>
      </c>
      <c r="AC398" s="69">
        <v>526730</v>
      </c>
      <c r="AD398" s="69">
        <v>1205045</v>
      </c>
      <c r="AE398" s="69">
        <v>704662</v>
      </c>
      <c r="AF398" s="69">
        <v>368366</v>
      </c>
      <c r="AG398" s="69">
        <v>1689995</v>
      </c>
    </row>
    <row r="399" spans="12:33" ht="15" thickBot="1" x14ac:dyDescent="0.35">
      <c r="L399" s="30">
        <v>2011</v>
      </c>
      <c r="M399" s="55">
        <f t="shared" si="58"/>
        <v>4.2889334344914126E-2</v>
      </c>
      <c r="N399" s="55">
        <f t="shared" si="59"/>
        <v>4.7503418720731494E-2</v>
      </c>
      <c r="O399" s="55">
        <f t="shared" si="60"/>
        <v>5.9604169955203165E-2</v>
      </c>
      <c r="P399" s="55">
        <f t="shared" si="61"/>
        <v>4.3122918976037324E-2</v>
      </c>
      <c r="Q399" s="55">
        <f t="shared" si="62"/>
        <v>4.2347450818863326E-2</v>
      </c>
      <c r="R399" s="55">
        <f t="shared" si="63"/>
        <v>4.4130823253665928E-2</v>
      </c>
      <c r="S399" s="55">
        <f t="shared" si="64"/>
        <v>3.9820965812995671E-2</v>
      </c>
      <c r="T399" s="55">
        <f t="shared" si="65"/>
        <v>3.5147837301569507E-2</v>
      </c>
      <c r="U399" s="55">
        <f t="shared" si="66"/>
        <v>2.7705444254332318E-2</v>
      </c>
      <c r="W399" s="58" t="s">
        <v>40</v>
      </c>
      <c r="X399" s="69">
        <f t="shared" si="67"/>
        <v>8375164</v>
      </c>
      <c r="Y399" s="69">
        <v>284581</v>
      </c>
      <c r="Z399" s="69">
        <v>556718</v>
      </c>
      <c r="AA399" s="69">
        <v>1609474</v>
      </c>
      <c r="AB399" s="69">
        <v>1410222</v>
      </c>
      <c r="AC399" s="69">
        <v>527886</v>
      </c>
      <c r="AD399" s="69">
        <v>1206611</v>
      </c>
      <c r="AE399" s="69">
        <v>707517</v>
      </c>
      <c r="AF399" s="69">
        <v>369300</v>
      </c>
      <c r="AG399" s="69">
        <v>1702855</v>
      </c>
    </row>
    <row r="400" spans="12:33" ht="15" thickBot="1" x14ac:dyDescent="0.35">
      <c r="L400" s="30">
        <v>2012</v>
      </c>
      <c r="M400" s="55">
        <f t="shared" si="58"/>
        <v>4.268046717871965E-2</v>
      </c>
      <c r="N400" s="55">
        <f t="shared" si="59"/>
        <v>4.6153584801901085E-2</v>
      </c>
      <c r="O400" s="55">
        <f t="shared" si="60"/>
        <v>5.8883598851860175E-2</v>
      </c>
      <c r="P400" s="55">
        <f t="shared" si="61"/>
        <v>4.3012803107967339E-2</v>
      </c>
      <c r="Q400" s="55">
        <f t="shared" si="62"/>
        <v>4.1601023089118512E-2</v>
      </c>
      <c r="R400" s="55">
        <f t="shared" si="63"/>
        <v>4.2997908759577777E-2</v>
      </c>
      <c r="S400" s="55">
        <f t="shared" si="64"/>
        <v>3.8952749952987094E-2</v>
      </c>
      <c r="T400" s="55">
        <f t="shared" si="65"/>
        <v>3.5168687207280475E-2</v>
      </c>
      <c r="U400" s="55">
        <f t="shared" si="66"/>
        <v>2.7141778261509941E-2</v>
      </c>
      <c r="W400" s="58" t="s">
        <v>41</v>
      </c>
      <c r="X400" s="69">
        <f t="shared" si="67"/>
        <v>8408121</v>
      </c>
      <c r="Y400" s="69">
        <v>285782</v>
      </c>
      <c r="Z400" s="69">
        <v>556027</v>
      </c>
      <c r="AA400" s="69">
        <v>1614455</v>
      </c>
      <c r="AB400" s="69">
        <v>1413866</v>
      </c>
      <c r="AC400" s="69">
        <v>529704</v>
      </c>
      <c r="AD400" s="69">
        <v>1208696</v>
      </c>
      <c r="AE400" s="69">
        <v>711581</v>
      </c>
      <c r="AF400" s="69">
        <v>370926</v>
      </c>
      <c r="AG400" s="69">
        <v>1717084</v>
      </c>
    </row>
    <row r="401" spans="12:33" ht="15" thickBot="1" x14ac:dyDescent="0.35">
      <c r="L401" s="30">
        <v>2013</v>
      </c>
      <c r="M401" s="55">
        <f t="shared" si="58"/>
        <v>4.5228029485695771E-2</v>
      </c>
      <c r="N401" s="55">
        <f t="shared" si="59"/>
        <v>5.0897705895158817E-2</v>
      </c>
      <c r="O401" s="55">
        <f t="shared" si="60"/>
        <v>6.086957994133254E-2</v>
      </c>
      <c r="P401" s="55">
        <f t="shared" si="61"/>
        <v>4.5218181341606739E-2</v>
      </c>
      <c r="Q401" s="55">
        <f t="shared" si="62"/>
        <v>4.3888208415900729E-2</v>
      </c>
      <c r="R401" s="55">
        <f t="shared" si="63"/>
        <v>4.5924289847271781E-2</v>
      </c>
      <c r="S401" s="55">
        <f t="shared" si="64"/>
        <v>4.1108496728679604E-2</v>
      </c>
      <c r="T401" s="55">
        <f t="shared" si="65"/>
        <v>3.7077374409844231E-2</v>
      </c>
      <c r="U401" s="55">
        <f t="shared" si="66"/>
        <v>2.7997102536748156E-2</v>
      </c>
      <c r="W401" s="58" t="s">
        <v>42</v>
      </c>
      <c r="X401" s="69">
        <f t="shared" si="67"/>
        <v>8451860</v>
      </c>
      <c r="Y401" s="69">
        <v>286691</v>
      </c>
      <c r="Z401" s="69">
        <v>555473</v>
      </c>
      <c r="AA401" s="69">
        <v>1618592</v>
      </c>
      <c r="AB401" s="69">
        <v>1418498</v>
      </c>
      <c r="AC401" s="69">
        <v>531898</v>
      </c>
      <c r="AD401" s="69">
        <v>1210971</v>
      </c>
      <c r="AE401" s="69">
        <v>715888</v>
      </c>
      <c r="AF401" s="69">
        <v>372603</v>
      </c>
      <c r="AG401" s="69">
        <v>1741246</v>
      </c>
    </row>
    <row r="402" spans="12:33" ht="15" thickBot="1" x14ac:dyDescent="0.35">
      <c r="L402" s="30">
        <v>2014</v>
      </c>
      <c r="M402" s="55">
        <f t="shared" si="58"/>
        <v>4.5131364414984075E-2</v>
      </c>
      <c r="N402" s="55">
        <f t="shared" si="59"/>
        <v>4.9411415789196826E-2</v>
      </c>
      <c r="O402" s="55">
        <f t="shared" si="60"/>
        <v>5.9862304827992777E-2</v>
      </c>
      <c r="P402" s="55">
        <f t="shared" si="61"/>
        <v>4.5426659522982249E-2</v>
      </c>
      <c r="Q402" s="55">
        <f t="shared" si="62"/>
        <v>4.3795041474753035E-2</v>
      </c>
      <c r="R402" s="55">
        <f t="shared" si="63"/>
        <v>4.4779463923023025E-2</v>
      </c>
      <c r="S402" s="55">
        <f t="shared" si="64"/>
        <v>4.0886936806122619E-2</v>
      </c>
      <c r="T402" s="55">
        <f t="shared" si="65"/>
        <v>3.6878980764899191E-2</v>
      </c>
      <c r="U402" s="55">
        <f t="shared" si="66"/>
        <v>2.7236974135452032E-2</v>
      </c>
      <c r="W402" s="58" t="s">
        <v>44</v>
      </c>
      <c r="X402" s="69">
        <f t="shared" si="67"/>
        <v>8507786</v>
      </c>
      <c r="Y402" s="69">
        <v>287416</v>
      </c>
      <c r="Z402" s="69">
        <v>555881</v>
      </c>
      <c r="AA402" s="69">
        <v>1625485</v>
      </c>
      <c r="AB402" s="69">
        <v>1425422</v>
      </c>
      <c r="AC402" s="69">
        <v>534270</v>
      </c>
      <c r="AD402" s="69">
        <v>1215246</v>
      </c>
      <c r="AE402" s="69">
        <v>722038</v>
      </c>
      <c r="AF402" s="69">
        <v>375282</v>
      </c>
      <c r="AG402" s="69">
        <v>1766746</v>
      </c>
    </row>
    <row r="403" spans="12:33" ht="15" thickBot="1" x14ac:dyDescent="0.35">
      <c r="L403" s="30">
        <v>2015</v>
      </c>
      <c r="M403" s="55">
        <f t="shared" si="58"/>
        <v>4.6163525752038657E-2</v>
      </c>
      <c r="N403" s="55">
        <f t="shared" si="59"/>
        <v>5.1390413808533847E-2</v>
      </c>
      <c r="O403" s="55">
        <f t="shared" si="60"/>
        <v>6.1725491736763741E-2</v>
      </c>
      <c r="P403" s="55">
        <f t="shared" si="61"/>
        <v>4.6143624933722448E-2</v>
      </c>
      <c r="Q403" s="55">
        <f t="shared" si="62"/>
        <v>4.4859710389171407E-2</v>
      </c>
      <c r="R403" s="55">
        <f t="shared" si="63"/>
        <v>4.6271302895626649E-2</v>
      </c>
      <c r="S403" s="55">
        <f t="shared" si="64"/>
        <v>4.1714317881085636E-2</v>
      </c>
      <c r="T403" s="55">
        <f t="shared" si="65"/>
        <v>3.7594843031605027E-2</v>
      </c>
      <c r="U403" s="55">
        <f t="shared" si="66"/>
        <v>2.7211787064675971E-2</v>
      </c>
      <c r="W403" s="58" t="s">
        <v>43</v>
      </c>
      <c r="X403" s="69">
        <f t="shared" si="67"/>
        <v>8584926</v>
      </c>
      <c r="Y403" s="69">
        <v>288356</v>
      </c>
      <c r="Z403" s="69">
        <v>557641</v>
      </c>
      <c r="AA403" s="69">
        <v>1636778</v>
      </c>
      <c r="AB403" s="69">
        <v>1437251</v>
      </c>
      <c r="AC403" s="69">
        <v>538575</v>
      </c>
      <c r="AD403" s="69">
        <v>1221570</v>
      </c>
      <c r="AE403" s="69">
        <v>728826</v>
      </c>
      <c r="AF403" s="69">
        <v>378592</v>
      </c>
      <c r="AG403" s="69">
        <v>1797337</v>
      </c>
    </row>
    <row r="404" spans="12:33" ht="15" thickBot="1" x14ac:dyDescent="0.35">
      <c r="L404" s="30">
        <v>2016</v>
      </c>
      <c r="M404" s="55">
        <f t="shared" si="58"/>
        <v>4.6903492841415005E-2</v>
      </c>
      <c r="N404" s="55">
        <f t="shared" si="59"/>
        <v>5.0695890411255821E-2</v>
      </c>
      <c r="O404" s="55">
        <f t="shared" si="60"/>
        <v>6.3588373575995019E-2</v>
      </c>
      <c r="P404" s="55">
        <f t="shared" si="61"/>
        <v>4.6191270728583048E-2</v>
      </c>
      <c r="Q404" s="55">
        <f t="shared" si="62"/>
        <v>4.5296736691248653E-2</v>
      </c>
      <c r="R404" s="55">
        <f t="shared" si="63"/>
        <v>4.6282866145576682E-2</v>
      </c>
      <c r="S404" s="55">
        <f t="shared" si="64"/>
        <v>4.2532606747650893E-2</v>
      </c>
      <c r="T404" s="55">
        <f t="shared" si="65"/>
        <v>3.7921620744808392E-2</v>
      </c>
      <c r="U404" s="55">
        <f t="shared" si="66"/>
        <v>2.7105628978290507E-2</v>
      </c>
      <c r="W404" s="58" t="s">
        <v>45</v>
      </c>
      <c r="X404" s="69">
        <f t="shared" si="67"/>
        <v>8700471</v>
      </c>
      <c r="Y404" s="69">
        <v>291011</v>
      </c>
      <c r="Z404" s="69">
        <v>560482</v>
      </c>
      <c r="AA404" s="69">
        <v>1653691</v>
      </c>
      <c r="AB404" s="69">
        <v>1453948</v>
      </c>
      <c r="AC404" s="69">
        <v>545815</v>
      </c>
      <c r="AD404" s="69">
        <v>1232012</v>
      </c>
      <c r="AE404" s="69">
        <v>739139</v>
      </c>
      <c r="AF404" s="69">
        <v>384147</v>
      </c>
      <c r="AG404" s="69">
        <v>1840226</v>
      </c>
    </row>
    <row r="405" spans="12:33" ht="15" thickBot="1" x14ac:dyDescent="0.35">
      <c r="L405" s="30">
        <v>2017</v>
      </c>
      <c r="M405" s="55">
        <f t="shared" si="58"/>
        <v>4.7247592192386938E-2</v>
      </c>
      <c r="N405" s="55">
        <f t="shared" si="59"/>
        <v>5.1331438134795085E-2</v>
      </c>
      <c r="O405" s="55">
        <f t="shared" si="60"/>
        <v>6.3428640434370839E-2</v>
      </c>
      <c r="P405" s="55">
        <f t="shared" si="61"/>
        <v>4.6210298537871224E-2</v>
      </c>
      <c r="Q405" s="55">
        <f t="shared" si="62"/>
        <v>4.5625971097642111E-2</v>
      </c>
      <c r="R405" s="55">
        <f t="shared" si="63"/>
        <v>4.7291316072575036E-2</v>
      </c>
      <c r="S405" s="55">
        <f t="shared" si="64"/>
        <v>4.2647223058456384E-2</v>
      </c>
      <c r="T405" s="55">
        <f t="shared" si="65"/>
        <v>3.7696280598781287E-2</v>
      </c>
      <c r="U405" s="55">
        <f t="shared" si="66"/>
        <v>2.695400488737041E-2</v>
      </c>
      <c r="W405" s="58" t="s">
        <v>46</v>
      </c>
      <c r="X405" s="69">
        <f t="shared" si="67"/>
        <v>8772865</v>
      </c>
      <c r="Y405" s="69">
        <v>291942</v>
      </c>
      <c r="Z405" s="69">
        <v>561077</v>
      </c>
      <c r="AA405" s="69">
        <v>1665753</v>
      </c>
      <c r="AB405" s="69">
        <v>1465045</v>
      </c>
      <c r="AC405" s="69">
        <v>549263</v>
      </c>
      <c r="AD405" s="69">
        <v>1237298</v>
      </c>
      <c r="AE405" s="69">
        <v>746153</v>
      </c>
      <c r="AF405" s="69">
        <v>388752</v>
      </c>
      <c r="AG405" s="69">
        <v>1867582</v>
      </c>
    </row>
    <row r="406" spans="12:33" ht="15" thickBot="1" x14ac:dyDescent="0.35">
      <c r="L406" s="34">
        <v>2018</v>
      </c>
      <c r="M406" s="55">
        <f t="shared" si="58"/>
        <v>4.7469283423897987E-2</v>
      </c>
      <c r="N406" s="55">
        <f t="shared" si="59"/>
        <v>5.1858552897265889E-2</v>
      </c>
      <c r="O406" s="55">
        <f t="shared" si="60"/>
        <v>6.6014545368677416E-2</v>
      </c>
      <c r="P406" s="55">
        <f t="shared" si="61"/>
        <v>4.6818966612785291E-2</v>
      </c>
      <c r="Q406" s="55">
        <f t="shared" si="62"/>
        <v>4.4894632244119596E-2</v>
      </c>
      <c r="R406" s="55">
        <f t="shared" si="63"/>
        <v>4.7555000484057523E-2</v>
      </c>
      <c r="S406" s="55">
        <f t="shared" si="64"/>
        <v>4.208280292028093E-2</v>
      </c>
      <c r="T406" s="55">
        <f t="shared" si="65"/>
        <v>3.7577459001261318E-2</v>
      </c>
      <c r="U406" s="55">
        <f t="shared" si="66"/>
        <v>2.6512012753009469E-2</v>
      </c>
      <c r="W406" s="58" t="s">
        <v>47</v>
      </c>
      <c r="X406" s="69">
        <f t="shared" si="67"/>
        <v>8822267</v>
      </c>
      <c r="Y406" s="69">
        <v>292675</v>
      </c>
      <c r="Z406" s="69">
        <v>560898</v>
      </c>
      <c r="AA406" s="69">
        <v>1670668</v>
      </c>
      <c r="AB406" s="69">
        <v>1473576</v>
      </c>
      <c r="AC406" s="69">
        <v>552579</v>
      </c>
      <c r="AD406" s="69">
        <v>1240214</v>
      </c>
      <c r="AE406" s="69">
        <v>751140</v>
      </c>
      <c r="AF406" s="69">
        <v>391741</v>
      </c>
      <c r="AG406" s="69">
        <v>1888776</v>
      </c>
    </row>
    <row r="407" spans="12:33" ht="15" thickBot="1" x14ac:dyDescent="0.35"/>
    <row r="408" spans="12:33" ht="15" thickBot="1" x14ac:dyDescent="0.35">
      <c r="L408" s="24" t="s">
        <v>130</v>
      </c>
      <c r="M408" s="4"/>
      <c r="N408" s="4"/>
      <c r="O408" s="5" t="s">
        <v>1</v>
      </c>
      <c r="Q408" t="s">
        <v>184</v>
      </c>
      <c r="R408" t="s">
        <v>189</v>
      </c>
    </row>
    <row r="409" spans="12:33" ht="18.600000000000001" thickBot="1" x14ac:dyDescent="0.35">
      <c r="L409" s="25" t="s">
        <v>2</v>
      </c>
      <c r="M409" s="9" t="s">
        <v>3</v>
      </c>
      <c r="N409" s="9" t="s">
        <v>4</v>
      </c>
      <c r="O409" s="9" t="s">
        <v>5</v>
      </c>
      <c r="P409" s="9" t="s">
        <v>6</v>
      </c>
      <c r="Q409" s="9" t="s">
        <v>7</v>
      </c>
      <c r="R409" s="9" t="s">
        <v>8</v>
      </c>
      <c r="S409" s="9" t="s">
        <v>9</v>
      </c>
      <c r="T409" s="9" t="s">
        <v>10</v>
      </c>
      <c r="U409" s="10" t="s">
        <v>11</v>
      </c>
    </row>
    <row r="410" spans="12:33" x14ac:dyDescent="0.3">
      <c r="L410" s="11">
        <v>2000</v>
      </c>
      <c r="M410" s="12">
        <v>9.5886166668129853</v>
      </c>
      <c r="N410" s="13">
        <v>18.126710024245664</v>
      </c>
      <c r="O410" s="13">
        <v>52.927098931522096</v>
      </c>
      <c r="P410" s="13">
        <v>45.627712424580302</v>
      </c>
      <c r="Q410" s="13">
        <v>15.665675032510379</v>
      </c>
      <c r="R410" s="13">
        <v>38.62206145116744</v>
      </c>
      <c r="S410" s="13">
        <v>19.894374817849595</v>
      </c>
      <c r="T410" s="13">
        <v>10.202183775659277</v>
      </c>
      <c r="U410" s="14">
        <v>39.402101212555962</v>
      </c>
    </row>
    <row r="411" spans="12:33" x14ac:dyDescent="0.3">
      <c r="L411" s="15">
        <v>2001</v>
      </c>
      <c r="M411" s="16">
        <v>10.324469000165889</v>
      </c>
      <c r="N411" s="17">
        <v>19.465066494640311</v>
      </c>
      <c r="O411" s="17">
        <v>56.857380627794932</v>
      </c>
      <c r="P411" s="17">
        <v>49.062768288879091</v>
      </c>
      <c r="Q411" s="17">
        <v>16.867698458858069</v>
      </c>
      <c r="R411" s="17">
        <v>41.519841759318282</v>
      </c>
      <c r="S411" s="17">
        <v>21.420082479136148</v>
      </c>
      <c r="T411" s="17">
        <v>10.916071442641647</v>
      </c>
      <c r="U411" s="18">
        <v>42.153914202069721</v>
      </c>
    </row>
    <row r="412" spans="12:33" x14ac:dyDescent="0.3">
      <c r="L412" s="15">
        <v>2002</v>
      </c>
      <c r="M412" s="16">
        <v>11.444339978944425</v>
      </c>
      <c r="N412" s="17">
        <v>21.541671468168179</v>
      </c>
      <c r="O412" s="17">
        <v>62.946542922299706</v>
      </c>
      <c r="P412" s="17">
        <v>54.284671894878024</v>
      </c>
      <c r="Q412" s="17">
        <v>18.668997154437164</v>
      </c>
      <c r="R412" s="17">
        <v>45.938105294427089</v>
      </c>
      <c r="S412" s="17">
        <v>23.717659578838543</v>
      </c>
      <c r="T412" s="17">
        <v>12.058121252814038</v>
      </c>
      <c r="U412" s="18">
        <v>46.605770050847767</v>
      </c>
    </row>
    <row r="413" spans="12:33" x14ac:dyDescent="0.3">
      <c r="L413" s="15">
        <v>2003</v>
      </c>
      <c r="M413" s="16">
        <v>12.247613347361089</v>
      </c>
      <c r="N413" s="17">
        <v>23.034002035914803</v>
      </c>
      <c r="O413" s="17">
        <v>67.345869303837802</v>
      </c>
      <c r="P413" s="17">
        <v>58.326326190955562</v>
      </c>
      <c r="Q413" s="17">
        <v>20.086286884501767</v>
      </c>
      <c r="R413" s="17">
        <v>49.349516677515048</v>
      </c>
      <c r="S413" s="17">
        <v>25.461344632626815</v>
      </c>
      <c r="T413" s="17">
        <v>12.859728259999772</v>
      </c>
      <c r="U413" s="18">
        <v>49.522012474884157</v>
      </c>
    </row>
    <row r="414" spans="12:33" x14ac:dyDescent="0.3">
      <c r="L414" s="15">
        <v>2004</v>
      </c>
      <c r="M414" s="16">
        <v>12.38773630787548</v>
      </c>
      <c r="N414" s="17">
        <v>23.283043871305818</v>
      </c>
      <c r="O414" s="17">
        <v>68.020438862459216</v>
      </c>
      <c r="P414" s="17">
        <v>58.984407073618698</v>
      </c>
      <c r="Q414" s="17">
        <v>20.335243395665959</v>
      </c>
      <c r="R414" s="17">
        <v>49.878282130019137</v>
      </c>
      <c r="S414" s="17">
        <v>25.786848748645451</v>
      </c>
      <c r="T414" s="17">
        <v>12.995235889669619</v>
      </c>
      <c r="U414" s="18">
        <v>49.981254354385946</v>
      </c>
    </row>
    <row r="415" spans="12:33" x14ac:dyDescent="0.3">
      <c r="L415" s="15">
        <v>2005</v>
      </c>
      <c r="M415" s="16">
        <v>12.917201384665153</v>
      </c>
      <c r="N415" s="17">
        <v>24.070072703390522</v>
      </c>
      <c r="O415" s="17">
        <v>70.84674337277049</v>
      </c>
      <c r="P415" s="17">
        <v>61.403272153642078</v>
      </c>
      <c r="Q415" s="17">
        <v>21.136693324891411</v>
      </c>
      <c r="R415" s="17">
        <v>51.808499640744841</v>
      </c>
      <c r="S415" s="17">
        <v>26.661726439291151</v>
      </c>
      <c r="T415" s="17">
        <v>13.336275514643258</v>
      </c>
      <c r="U415" s="18">
        <v>52.389762974941952</v>
      </c>
    </row>
    <row r="416" spans="12:33" x14ac:dyDescent="0.3">
      <c r="L416" s="15">
        <v>2006</v>
      </c>
      <c r="M416" s="16">
        <v>12.614031437795235</v>
      </c>
      <c r="N416" s="17">
        <v>23.541236386222831</v>
      </c>
      <c r="O416" s="17">
        <v>69.32789498919162</v>
      </c>
      <c r="P416" s="17">
        <v>59.965497449391123</v>
      </c>
      <c r="Q416" s="17">
        <v>20.599267118367834</v>
      </c>
      <c r="R416" s="17">
        <v>50.310097224777046</v>
      </c>
      <c r="S416" s="17">
        <v>26.064132954199398</v>
      </c>
      <c r="T416" s="17">
        <v>13.049471221954869</v>
      </c>
      <c r="U416" s="18">
        <v>50.994615853902104</v>
      </c>
    </row>
    <row r="417" spans="12:21" x14ac:dyDescent="0.3">
      <c r="L417" s="15">
        <v>2007</v>
      </c>
      <c r="M417" s="16">
        <v>12.824657281872739</v>
      </c>
      <c r="N417" s="17">
        <v>23.9245347694069</v>
      </c>
      <c r="O417" s="17">
        <v>70.604273979996478</v>
      </c>
      <c r="P417" s="17">
        <v>61.071802414996199</v>
      </c>
      <c r="Q417" s="17">
        <v>20.940785460691856</v>
      </c>
      <c r="R417" s="17">
        <v>50.894676022414295</v>
      </c>
      <c r="S417" s="17">
        <v>26.587226155547846</v>
      </c>
      <c r="T417" s="17">
        <v>13.271331834779712</v>
      </c>
      <c r="U417" s="18">
        <v>51.302553421530774</v>
      </c>
    </row>
    <row r="418" spans="12:21" x14ac:dyDescent="0.3">
      <c r="L418" s="15">
        <v>2008</v>
      </c>
      <c r="M418" s="16">
        <v>12.41114271074705</v>
      </c>
      <c r="N418" s="17">
        <v>23.205420688590877</v>
      </c>
      <c r="O418" s="17">
        <v>68.40502229230367</v>
      </c>
      <c r="P418" s="17">
        <v>59.172021409293897</v>
      </c>
      <c r="Q418" s="17">
        <v>20.328597547889711</v>
      </c>
      <c r="R418" s="17">
        <v>49.007512289840278</v>
      </c>
      <c r="S418" s="17">
        <v>25.836332429952748</v>
      </c>
      <c r="T418" s="17">
        <v>12.834518401018947</v>
      </c>
      <c r="U418" s="18">
        <v>49.372182777017109</v>
      </c>
    </row>
    <row r="419" spans="12:21" x14ac:dyDescent="0.3">
      <c r="L419" s="15">
        <v>2009</v>
      </c>
      <c r="M419" s="16">
        <v>12.109486588801424</v>
      </c>
      <c r="N419" s="17">
        <v>22.704357662046107</v>
      </c>
      <c r="O419" s="17">
        <v>66.790766476913802</v>
      </c>
      <c r="P419" s="17">
        <v>57.863757683536527</v>
      </c>
      <c r="Q419" s="17">
        <v>19.807494753910198</v>
      </c>
      <c r="R419" s="17">
        <v>47.618971792037563</v>
      </c>
      <c r="S419" s="17">
        <v>25.325324842853256</v>
      </c>
      <c r="T419" s="17">
        <v>12.514555911341692</v>
      </c>
      <c r="U419" s="18">
        <v>47.710014923362046</v>
      </c>
    </row>
    <row r="420" spans="12:21" x14ac:dyDescent="0.3">
      <c r="L420" s="15">
        <v>2010</v>
      </c>
      <c r="M420" s="16">
        <v>12.544974062293752</v>
      </c>
      <c r="N420" s="17">
        <v>23.503897885332311</v>
      </c>
      <c r="O420" s="17">
        <v>69.190553407315562</v>
      </c>
      <c r="P420" s="17">
        <v>59.768666167962621</v>
      </c>
      <c r="Q420" s="17">
        <v>20.492271502766545</v>
      </c>
      <c r="R420" s="17">
        <v>49.13712796494422</v>
      </c>
      <c r="S420" s="17">
        <v>26.219212537237315</v>
      </c>
      <c r="T420" s="17">
        <v>13.010739243174552</v>
      </c>
      <c r="U420" s="18">
        <v>48.544257056359164</v>
      </c>
    </row>
    <row r="421" spans="12:21" x14ac:dyDescent="0.3">
      <c r="L421" s="15">
        <v>2011</v>
      </c>
      <c r="M421" s="16">
        <v>12.027734878361214</v>
      </c>
      <c r="N421" s="17">
        <v>22.552566003645605</v>
      </c>
      <c r="O421" s="17">
        <v>66.190289877244041</v>
      </c>
      <c r="P421" s="17">
        <v>57.458553814741101</v>
      </c>
      <c r="Q421" s="17">
        <v>19.622649289665731</v>
      </c>
      <c r="R421" s="17">
        <v>46.994653328927839</v>
      </c>
      <c r="S421" s="17">
        <v>25.253274718615561</v>
      </c>
      <c r="T421" s="17">
        <v>12.486049124630712</v>
      </c>
      <c r="U421" s="18">
        <v>46.129800257483886</v>
      </c>
    </row>
    <row r="422" spans="12:21" x14ac:dyDescent="0.3">
      <c r="L422" s="15">
        <v>2012</v>
      </c>
      <c r="M422" s="16">
        <v>12.004309132857488</v>
      </c>
      <c r="N422" s="17">
        <v>22.510815264172759</v>
      </c>
      <c r="O422" s="17">
        <v>65.896676916853309</v>
      </c>
      <c r="P422" s="17">
        <v>57.451972871904424</v>
      </c>
      <c r="Q422" s="17">
        <v>19.579613119366172</v>
      </c>
      <c r="R422" s="17">
        <v>46.88090932450725</v>
      </c>
      <c r="S422" s="17">
        <v>25.15702817993823</v>
      </c>
      <c r="T422" s="17">
        <v>12.56435541543585</v>
      </c>
      <c r="U422" s="18">
        <v>45.586450285642975</v>
      </c>
    </row>
    <row r="423" spans="12:21" x14ac:dyDescent="0.3">
      <c r="L423" s="15">
        <v>2013</v>
      </c>
      <c r="M423" s="16">
        <v>12.772464679578505</v>
      </c>
      <c r="N423" s="17">
        <v>23.861965575504836</v>
      </c>
      <c r="O423" s="17">
        <v>69.796356171181898</v>
      </c>
      <c r="P423" s="17">
        <v>61.168949921420371</v>
      </c>
      <c r="Q423" s="17">
        <v>20.824754297029056</v>
      </c>
      <c r="R423" s="17">
        <v>49.744216033223871</v>
      </c>
      <c r="S423" s="17">
        <v>26.854804169682129</v>
      </c>
      <c r="T423" s="17">
        <v>13.348751776206385</v>
      </c>
      <c r="U423" s="18">
        <v>47.763230360487071</v>
      </c>
    </row>
    <row r="424" spans="12:21" x14ac:dyDescent="0.3">
      <c r="L424" s="15">
        <v>2014</v>
      </c>
      <c r="M424" s="16">
        <v>12.76686921481204</v>
      </c>
      <c r="N424" s="17">
        <v>23.760594278935539</v>
      </c>
      <c r="O424" s="17">
        <v>69.567413792062879</v>
      </c>
      <c r="P424" s="17">
        <v>61.132234047848826</v>
      </c>
      <c r="Q424" s="17">
        <v>20.767925645496238</v>
      </c>
      <c r="R424" s="17">
        <v>49.535060625758454</v>
      </c>
      <c r="S424" s="17">
        <v>26.927551920660406</v>
      </c>
      <c r="T424" s="17">
        <v>13.37689862739075</v>
      </c>
      <c r="U424" s="18">
        <v>47.1376881508846</v>
      </c>
    </row>
    <row r="425" spans="12:21" x14ac:dyDescent="0.3">
      <c r="L425" s="15">
        <v>2015</v>
      </c>
      <c r="M425" s="16">
        <v>13.103114144478182</v>
      </c>
      <c r="N425" s="17">
        <v>24.352871446359732</v>
      </c>
      <c r="O425" s="17">
        <v>71.370216926397021</v>
      </c>
      <c r="P425" s="17">
        <v>62.840067162428568</v>
      </c>
      <c r="Q425" s="17">
        <v>21.337526505907679</v>
      </c>
      <c r="R425" s="17">
        <v>50.79756871562121</v>
      </c>
      <c r="S425" s="17">
        <v>27.695491349631627</v>
      </c>
      <c r="T425" s="17">
        <v>13.77498463424301</v>
      </c>
      <c r="U425" s="18">
        <v>47.929395961943207</v>
      </c>
    </row>
    <row r="426" spans="12:21" x14ac:dyDescent="0.3">
      <c r="L426" s="15">
        <v>2016</v>
      </c>
      <c r="M426" s="16">
        <v>13.448907504852553</v>
      </c>
      <c r="N426" s="17">
        <v>24.410842203525405</v>
      </c>
      <c r="O426" s="17">
        <v>72.760949683627729</v>
      </c>
      <c r="P426" s="17">
        <v>63.78640444326377</v>
      </c>
      <c r="Q426" s="17">
        <v>21.889765128153133</v>
      </c>
      <c r="R426" s="17">
        <v>51.515342412860811</v>
      </c>
      <c r="S426" s="17">
        <v>28.599424081555618</v>
      </c>
      <c r="T426" s="17">
        <v>14.101549967107559</v>
      </c>
      <c r="U426" s="18">
        <v>48.891294341274374</v>
      </c>
    </row>
    <row r="427" spans="12:21" x14ac:dyDescent="0.3">
      <c r="L427" s="15">
        <v>2017</v>
      </c>
      <c r="M427" s="16">
        <v>13.606687228343876</v>
      </c>
      <c r="N427" s="17">
        <v>24.705805968705306</v>
      </c>
      <c r="O427" s="17">
        <v>73.596724726562357</v>
      </c>
      <c r="P427" s="17">
        <v>64.6787968098281</v>
      </c>
      <c r="Q427" s="17">
        <v>22.122196231470358</v>
      </c>
      <c r="R427" s="17">
        <v>52.312430604780019</v>
      </c>
      <c r="S427" s="17">
        <v>29.026231752165735</v>
      </c>
      <c r="T427" s="17">
        <v>14.202894337578687</v>
      </c>
      <c r="U427" s="18">
        <v>49.374028430903699</v>
      </c>
    </row>
    <row r="428" spans="12:21" ht="15" thickBot="1" x14ac:dyDescent="0.35">
      <c r="L428" s="19">
        <v>2018</v>
      </c>
      <c r="M428" s="20">
        <v>13.709278175766325</v>
      </c>
      <c r="N428" s="21">
        <v>25.339172577710038</v>
      </c>
      <c r="O428" s="21">
        <v>74.137472986175709</v>
      </c>
      <c r="P428" s="21">
        <v>66.130916944251709</v>
      </c>
      <c r="Q428" s="21">
        <v>22.101752251336531</v>
      </c>
      <c r="R428" s="21">
        <v>53.26039493370876</v>
      </c>
      <c r="S428" s="21">
        <v>28.917265764171798</v>
      </c>
      <c r="T428" s="21">
        <v>14.279869980437972</v>
      </c>
      <c r="U428" s="22">
        <v>49.153777263524496</v>
      </c>
    </row>
    <row r="429" spans="12:21" ht="15" thickBot="1" x14ac:dyDescent="0.35"/>
    <row r="430" spans="12:21" ht="15" thickBot="1" x14ac:dyDescent="0.35">
      <c r="L430" s="24" t="s">
        <v>51</v>
      </c>
      <c r="M430" s="4"/>
      <c r="N430" s="4"/>
      <c r="O430" s="5" t="s">
        <v>173</v>
      </c>
    </row>
    <row r="431" spans="12:21" ht="18.600000000000001" thickBot="1" x14ac:dyDescent="0.35">
      <c r="L431" s="25" t="s">
        <v>16</v>
      </c>
      <c r="M431" s="9" t="s">
        <v>3</v>
      </c>
      <c r="N431" s="9" t="s">
        <v>4</v>
      </c>
      <c r="O431" s="9" t="s">
        <v>5</v>
      </c>
      <c r="P431" s="9" t="s">
        <v>6</v>
      </c>
      <c r="Q431" s="9" t="s">
        <v>7</v>
      </c>
      <c r="R431" s="9" t="s">
        <v>8</v>
      </c>
      <c r="S431" s="9" t="s">
        <v>9</v>
      </c>
      <c r="T431" s="9" t="s">
        <v>10</v>
      </c>
      <c r="U431" s="10" t="s">
        <v>11</v>
      </c>
    </row>
    <row r="432" spans="12:21" ht="15" thickBot="1" x14ac:dyDescent="0.35">
      <c r="L432" s="26">
        <v>2000</v>
      </c>
      <c r="M432" s="38">
        <f>M410*1000/Y388</f>
        <v>3.4712940370613135E-2</v>
      </c>
      <c r="N432" s="38">
        <f t="shared" ref="N432:U432" si="68">N410*1000/Z388</f>
        <v>3.2328944783350806E-2</v>
      </c>
      <c r="O432" s="38">
        <f t="shared" si="68"/>
        <v>3.4478330443058841E-2</v>
      </c>
      <c r="P432" s="38">
        <f t="shared" si="68"/>
        <v>3.3304048746623481E-2</v>
      </c>
      <c r="Q432" s="38">
        <f t="shared" si="68"/>
        <v>3.0546071654916171E-2</v>
      </c>
      <c r="R432" s="38">
        <f t="shared" si="68"/>
        <v>3.2649490207508007E-2</v>
      </c>
      <c r="S432" s="38">
        <f t="shared" si="68"/>
        <v>2.9806137632198526E-2</v>
      </c>
      <c r="T432" s="38">
        <f t="shared" si="68"/>
        <v>2.9285819441791903E-2</v>
      </c>
      <c r="U432" s="38">
        <f t="shared" si="68"/>
        <v>2.544472699880982E-2</v>
      </c>
    </row>
    <row r="433" spans="12:21" ht="15" thickBot="1" x14ac:dyDescent="0.35">
      <c r="L433" s="30">
        <v>2001</v>
      </c>
      <c r="M433" s="38">
        <f t="shared" ref="M433:M450" si="69">M411*1000/Y389</f>
        <v>3.7413460842184582E-2</v>
      </c>
      <c r="N433" s="38">
        <f t="shared" ref="N433:N450" si="70">N411*1000/Z389</f>
        <v>3.4785695639410037E-2</v>
      </c>
      <c r="O433" s="38">
        <f t="shared" ref="O433:O450" si="71">O411*1000/AA389</f>
        <v>3.6934383316657056E-2</v>
      </c>
      <c r="P433" s="38">
        <f t="shared" ref="P433:P450" si="72">P411*1000/AB389</f>
        <v>3.5730502841586541E-2</v>
      </c>
      <c r="Q433" s="38">
        <f t="shared" ref="Q433:Q450" si="73">Q411*1000/AC389</f>
        <v>3.276229134032578E-2</v>
      </c>
      <c r="R433" s="38">
        <f t="shared" ref="R433:R450" si="74">R411*1000/AD389</f>
        <v>3.5113668892839713E-2</v>
      </c>
      <c r="S433" s="38">
        <f t="shared" ref="S433:S450" si="75">S411*1000/AE389</f>
        <v>3.1899237041001456E-2</v>
      </c>
      <c r="T433" s="38">
        <f t="shared" ref="T433:T450" si="76">T411*1000/AF389</f>
        <v>3.1177284494119731E-2</v>
      </c>
      <c r="U433" s="38">
        <f t="shared" ref="U433:U450" si="77">U411*1000/AG389</f>
        <v>2.7126838985189874E-2</v>
      </c>
    </row>
    <row r="434" spans="12:21" ht="15" thickBot="1" x14ac:dyDescent="0.35">
      <c r="L434" s="30">
        <v>2002</v>
      </c>
      <c r="M434" s="38">
        <f t="shared" si="69"/>
        <v>4.1364137371353277E-2</v>
      </c>
      <c r="N434" s="38">
        <f t="shared" si="70"/>
        <v>3.8471873363720627E-2</v>
      </c>
      <c r="O434" s="38">
        <f t="shared" si="71"/>
        <v>4.075088217868298E-2</v>
      </c>
      <c r="P434" s="38">
        <f t="shared" si="72"/>
        <v>3.9399472416848012E-2</v>
      </c>
      <c r="Q434" s="38">
        <f t="shared" si="73"/>
        <v>3.6106753997557618E-2</v>
      </c>
      <c r="R434" s="38">
        <f t="shared" si="74"/>
        <v>3.8664630919704956E-2</v>
      </c>
      <c r="S434" s="38">
        <f t="shared" si="75"/>
        <v>3.5100820597925034E-2</v>
      </c>
      <c r="T434" s="38">
        <f t="shared" si="76"/>
        <v>3.4200256549870495E-2</v>
      </c>
      <c r="U434" s="38">
        <f t="shared" si="77"/>
        <v>2.9663985601921534E-2</v>
      </c>
    </row>
    <row r="435" spans="12:21" ht="15" thickBot="1" x14ac:dyDescent="0.35">
      <c r="L435" s="30">
        <v>2003</v>
      </c>
      <c r="M435" s="38">
        <f t="shared" si="69"/>
        <v>4.4288438455500748E-2</v>
      </c>
      <c r="N435" s="38">
        <f t="shared" si="70"/>
        <v>4.123353681447918E-2</v>
      </c>
      <c r="O435" s="38">
        <f t="shared" si="71"/>
        <v>4.3469448690858593E-2</v>
      </c>
      <c r="P435" s="38">
        <f t="shared" si="72"/>
        <v>4.2188047865044404E-2</v>
      </c>
      <c r="Q435" s="38">
        <f t="shared" si="73"/>
        <v>3.8845307308873929E-2</v>
      </c>
      <c r="R435" s="38">
        <f t="shared" si="74"/>
        <v>4.149406732237889E-2</v>
      </c>
      <c r="S435" s="38">
        <f t="shared" si="75"/>
        <v>3.7473077225824172E-2</v>
      </c>
      <c r="T435" s="38">
        <f t="shared" si="76"/>
        <v>3.6264937775834435E-2</v>
      </c>
      <c r="U435" s="38">
        <f t="shared" si="77"/>
        <v>3.1090270167288082E-2</v>
      </c>
    </row>
    <row r="436" spans="12:21" ht="15" thickBot="1" x14ac:dyDescent="0.35">
      <c r="L436" s="30">
        <v>2004</v>
      </c>
      <c r="M436" s="38">
        <f t="shared" si="69"/>
        <v>4.4754676102905719E-2</v>
      </c>
      <c r="N436" s="38">
        <f t="shared" si="70"/>
        <v>4.1723940947744044E-2</v>
      </c>
      <c r="O436" s="38">
        <f t="shared" si="71"/>
        <v>4.3678695158746318E-2</v>
      </c>
      <c r="P436" s="38">
        <f t="shared" si="72"/>
        <v>4.2511652045724865E-2</v>
      </c>
      <c r="Q436" s="38">
        <f t="shared" si="73"/>
        <v>3.912948924585178E-2</v>
      </c>
      <c r="R436" s="38">
        <f t="shared" si="74"/>
        <v>4.1838299744682908E-2</v>
      </c>
      <c r="S436" s="38">
        <f t="shared" si="75"/>
        <v>3.7719979036663284E-2</v>
      </c>
      <c r="T436" s="38">
        <f t="shared" si="76"/>
        <v>3.6394288733993578E-2</v>
      </c>
      <c r="U436" s="38">
        <f t="shared" si="77"/>
        <v>3.1036353695261421E-2</v>
      </c>
    </row>
    <row r="437" spans="12:21" ht="15" thickBot="1" x14ac:dyDescent="0.35">
      <c r="L437" s="30">
        <v>2005</v>
      </c>
      <c r="M437" s="38">
        <f t="shared" si="69"/>
        <v>4.6459405337030101E-2</v>
      </c>
      <c r="N437" s="38">
        <f t="shared" si="70"/>
        <v>4.3064864943463933E-2</v>
      </c>
      <c r="O437" s="38">
        <f t="shared" si="71"/>
        <v>4.5155542578356911E-2</v>
      </c>
      <c r="P437" s="38">
        <f t="shared" si="72"/>
        <v>4.4025329816495914E-2</v>
      </c>
      <c r="Q437" s="38">
        <f t="shared" si="73"/>
        <v>4.0463146405876706E-2</v>
      </c>
      <c r="R437" s="38">
        <f t="shared" si="74"/>
        <v>4.3289910961701268E-2</v>
      </c>
      <c r="S437" s="38">
        <f t="shared" si="75"/>
        <v>3.8698848456197581E-2</v>
      </c>
      <c r="T437" s="38">
        <f t="shared" si="76"/>
        <v>3.703965381482572E-2</v>
      </c>
      <c r="U437" s="38">
        <f t="shared" si="77"/>
        <v>3.2090382075699066E-2</v>
      </c>
    </row>
    <row r="438" spans="12:21" ht="15" thickBot="1" x14ac:dyDescent="0.35">
      <c r="L438" s="30">
        <v>2006</v>
      </c>
      <c r="M438" s="38">
        <f t="shared" si="69"/>
        <v>4.5191011395512563E-2</v>
      </c>
      <c r="N438" s="38">
        <f t="shared" si="70"/>
        <v>4.2092266240562067E-2</v>
      </c>
      <c r="O438" s="38">
        <f t="shared" si="71"/>
        <v>4.3864505615112938E-2</v>
      </c>
      <c r="P438" s="38">
        <f t="shared" si="72"/>
        <v>4.28237193156768E-2</v>
      </c>
      <c r="Q438" s="38">
        <f t="shared" si="73"/>
        <v>3.9242679109898329E-2</v>
      </c>
      <c r="R438" s="38">
        <f t="shared" si="74"/>
        <v>4.1895265556659719E-2</v>
      </c>
      <c r="S438" s="38">
        <f t="shared" si="75"/>
        <v>3.7542701225921092E-2</v>
      </c>
      <c r="T438" s="38">
        <f t="shared" si="76"/>
        <v>3.5985636108305623E-2</v>
      </c>
      <c r="U438" s="38">
        <f t="shared" si="77"/>
        <v>3.0860024033360245E-2</v>
      </c>
    </row>
    <row r="439" spans="12:21" ht="15" thickBot="1" x14ac:dyDescent="0.35">
      <c r="L439" s="30">
        <v>2007</v>
      </c>
      <c r="M439" s="38">
        <f t="shared" si="69"/>
        <v>4.5792207732119096E-2</v>
      </c>
      <c r="N439" s="38">
        <f t="shared" si="70"/>
        <v>4.2768741777975232E-2</v>
      </c>
      <c r="O439" s="38">
        <f t="shared" si="71"/>
        <v>4.4445260401353215E-2</v>
      </c>
      <c r="P439" s="38">
        <f t="shared" si="72"/>
        <v>4.350887813883831E-2</v>
      </c>
      <c r="Q439" s="38">
        <f t="shared" si="73"/>
        <v>3.9807746556762606E-2</v>
      </c>
      <c r="R439" s="38">
        <f t="shared" si="74"/>
        <v>4.232465325698101E-2</v>
      </c>
      <c r="S439" s="38">
        <f t="shared" si="75"/>
        <v>3.8131390120297579E-2</v>
      </c>
      <c r="T439" s="38">
        <f t="shared" si="76"/>
        <v>3.6432778619041734E-2</v>
      </c>
      <c r="U439" s="38">
        <f t="shared" si="77"/>
        <v>3.0881972580539409E-2</v>
      </c>
    </row>
    <row r="440" spans="12:21" ht="15" thickBot="1" x14ac:dyDescent="0.35">
      <c r="L440" s="30">
        <v>2008</v>
      </c>
      <c r="M440" s="38">
        <f t="shared" si="69"/>
        <v>4.4171383105190282E-2</v>
      </c>
      <c r="N440" s="38">
        <f t="shared" si="70"/>
        <v>4.1459351077943019E-2</v>
      </c>
      <c r="O440" s="38">
        <f t="shared" si="71"/>
        <v>4.2873640658966899E-2</v>
      </c>
      <c r="P440" s="38">
        <f t="shared" si="72"/>
        <v>4.2092488920097357E-2</v>
      </c>
      <c r="Q440" s="38">
        <f t="shared" si="73"/>
        <v>3.8651638858680219E-2</v>
      </c>
      <c r="R440" s="38">
        <f t="shared" si="74"/>
        <v>4.0714024736907488E-2</v>
      </c>
      <c r="S440" s="38">
        <f t="shared" si="75"/>
        <v>3.6930782732054794E-2</v>
      </c>
      <c r="T440" s="38">
        <f t="shared" si="76"/>
        <v>3.5107469270631568E-2</v>
      </c>
      <c r="U440" s="38">
        <f t="shared" si="77"/>
        <v>2.9542581607709038E-2</v>
      </c>
    </row>
    <row r="441" spans="12:21" ht="15" thickBot="1" x14ac:dyDescent="0.35">
      <c r="L441" s="30">
        <v>2009</v>
      </c>
      <c r="M441" s="38">
        <f t="shared" si="69"/>
        <v>4.2823449533736568E-2</v>
      </c>
      <c r="N441" s="38">
        <f t="shared" si="70"/>
        <v>4.0582483997208221E-2</v>
      </c>
      <c r="O441" s="38">
        <f t="shared" si="71"/>
        <v>4.1667196817953937E-2</v>
      </c>
      <c r="P441" s="38">
        <f t="shared" si="72"/>
        <v>4.1078359502134024E-2</v>
      </c>
      <c r="Q441" s="38">
        <f t="shared" si="73"/>
        <v>3.7606858478770988E-2</v>
      </c>
      <c r="R441" s="38">
        <f t="shared" si="74"/>
        <v>3.9524543006932769E-2</v>
      </c>
      <c r="S441" s="38">
        <f t="shared" si="75"/>
        <v>3.6050181839842814E-2</v>
      </c>
      <c r="T441" s="38">
        <f t="shared" si="76"/>
        <v>3.4094404971834517E-2</v>
      </c>
      <c r="U441" s="38">
        <f t="shared" si="77"/>
        <v>2.8396536542219551E-2</v>
      </c>
    </row>
    <row r="442" spans="12:21" ht="15" thickBot="1" x14ac:dyDescent="0.35">
      <c r="L442" s="30">
        <v>2010</v>
      </c>
      <c r="M442" s="38">
        <f t="shared" si="69"/>
        <v>4.421962185815765E-2</v>
      </c>
      <c r="N442" s="38">
        <f t="shared" si="70"/>
        <v>4.2121831772394001E-2</v>
      </c>
      <c r="O442" s="38">
        <f t="shared" si="71"/>
        <v>4.308529962215233E-2</v>
      </c>
      <c r="P442" s="38">
        <f t="shared" si="72"/>
        <v>4.2411594062927396E-2</v>
      </c>
      <c r="Q442" s="38">
        <f t="shared" si="73"/>
        <v>3.890469785804216E-2</v>
      </c>
      <c r="R442" s="38">
        <f t="shared" si="74"/>
        <v>4.0776176794181315E-2</v>
      </c>
      <c r="S442" s="38">
        <f t="shared" si="75"/>
        <v>3.7208211223589915E-2</v>
      </c>
      <c r="T442" s="38">
        <f t="shared" si="76"/>
        <v>3.5320141498331965E-2</v>
      </c>
      <c r="U442" s="38">
        <f t="shared" si="77"/>
        <v>2.8724497443104367E-2</v>
      </c>
    </row>
    <row r="443" spans="12:21" ht="15" thickBot="1" x14ac:dyDescent="0.35">
      <c r="L443" s="30">
        <v>2011</v>
      </c>
      <c r="M443" s="38">
        <f t="shared" si="69"/>
        <v>4.2264715066575823E-2</v>
      </c>
      <c r="N443" s="38">
        <f t="shared" si="70"/>
        <v>4.0509855983901374E-2</v>
      </c>
      <c r="O443" s="38">
        <f t="shared" si="71"/>
        <v>4.1125417296112916E-2</v>
      </c>
      <c r="P443" s="38">
        <f t="shared" si="72"/>
        <v>4.0744332321252325E-2</v>
      </c>
      <c r="Q443" s="38">
        <f t="shared" si="73"/>
        <v>3.7172134304879707E-2</v>
      </c>
      <c r="R443" s="38">
        <f t="shared" si="74"/>
        <v>3.894764205607925E-2</v>
      </c>
      <c r="S443" s="38">
        <f t="shared" si="75"/>
        <v>3.5692816877354976E-2</v>
      </c>
      <c r="T443" s="38">
        <f t="shared" si="76"/>
        <v>3.381004366268809E-2</v>
      </c>
      <c r="U443" s="38">
        <f t="shared" si="77"/>
        <v>2.7089681891578486E-2</v>
      </c>
    </row>
    <row r="444" spans="12:21" ht="15" thickBot="1" x14ac:dyDescent="0.35">
      <c r="L444" s="30">
        <v>2012</v>
      </c>
      <c r="M444" s="38">
        <f t="shared" si="69"/>
        <v>4.2005126749961465E-2</v>
      </c>
      <c r="N444" s="38">
        <f t="shared" si="70"/>
        <v>4.0485111809629312E-2</v>
      </c>
      <c r="O444" s="38">
        <f t="shared" si="71"/>
        <v>4.0816669970270655E-2</v>
      </c>
      <c r="P444" s="38">
        <f t="shared" si="72"/>
        <v>4.0634666136610133E-2</v>
      </c>
      <c r="Q444" s="38">
        <f t="shared" si="73"/>
        <v>3.6963309922836474E-2</v>
      </c>
      <c r="R444" s="38">
        <f t="shared" si="74"/>
        <v>3.8786352668087963E-2</v>
      </c>
      <c r="S444" s="38">
        <f t="shared" si="75"/>
        <v>3.5353709809478093E-2</v>
      </c>
      <c r="T444" s="38">
        <f t="shared" si="76"/>
        <v>3.3872943431940195E-2</v>
      </c>
      <c r="U444" s="38">
        <f t="shared" si="77"/>
        <v>2.6548759574745891E-2</v>
      </c>
    </row>
    <row r="445" spans="12:21" ht="15" thickBot="1" x14ac:dyDescent="0.35">
      <c r="L445" s="30">
        <v>2013</v>
      </c>
      <c r="M445" s="38">
        <f t="shared" si="69"/>
        <v>4.4551327664902295E-2</v>
      </c>
      <c r="N445" s="38">
        <f t="shared" si="70"/>
        <v>4.2957921583055947E-2</v>
      </c>
      <c r="O445" s="38">
        <f t="shared" si="71"/>
        <v>4.3121649045084795E-2</v>
      </c>
      <c r="P445" s="38">
        <f t="shared" si="72"/>
        <v>4.3122337797741252E-2</v>
      </c>
      <c r="Q445" s="38">
        <f t="shared" si="73"/>
        <v>3.9151781538996303E-2</v>
      </c>
      <c r="R445" s="38">
        <f t="shared" si="74"/>
        <v>4.1077958128827093E-2</v>
      </c>
      <c r="S445" s="38">
        <f t="shared" si="75"/>
        <v>3.7512577623430104E-2</v>
      </c>
      <c r="T445" s="38">
        <f t="shared" si="76"/>
        <v>3.5825669079976238E-2</v>
      </c>
      <c r="U445" s="38">
        <f t="shared" si="77"/>
        <v>2.7430489638159725E-2</v>
      </c>
    </row>
    <row r="446" spans="12:21" ht="15" thickBot="1" x14ac:dyDescent="0.35">
      <c r="L446" s="30">
        <v>2014</v>
      </c>
      <c r="M446" s="38">
        <f t="shared" si="69"/>
        <v>4.4419479829974816E-2</v>
      </c>
      <c r="N446" s="38">
        <f t="shared" si="70"/>
        <v>4.2744030249164011E-2</v>
      </c>
      <c r="O446" s="38">
        <f t="shared" si="71"/>
        <v>4.2797942639927707E-2</v>
      </c>
      <c r="P446" s="38">
        <f t="shared" si="72"/>
        <v>4.2887112762289924E-2</v>
      </c>
      <c r="Q446" s="38">
        <f t="shared" si="73"/>
        <v>3.8871592351238583E-2</v>
      </c>
      <c r="R446" s="38">
        <f t="shared" si="74"/>
        <v>4.0761344308690134E-2</v>
      </c>
      <c r="S446" s="38">
        <f t="shared" si="75"/>
        <v>3.7293815451071008E-2</v>
      </c>
      <c r="T446" s="38">
        <f t="shared" si="76"/>
        <v>3.5644924689675367E-2</v>
      </c>
      <c r="U446" s="38">
        <f t="shared" si="77"/>
        <v>2.6680512168067508E-2</v>
      </c>
    </row>
    <row r="447" spans="12:21" ht="15" thickBot="1" x14ac:dyDescent="0.35">
      <c r="L447" s="30">
        <v>2015</v>
      </c>
      <c r="M447" s="38">
        <f t="shared" si="69"/>
        <v>4.5440754291494481E-2</v>
      </c>
      <c r="N447" s="38">
        <f t="shared" si="70"/>
        <v>4.3671235519554215E-2</v>
      </c>
      <c r="O447" s="38">
        <f t="shared" si="71"/>
        <v>4.3604091041300051E-2</v>
      </c>
      <c r="P447" s="38">
        <f t="shared" si="72"/>
        <v>4.3722402810941557E-2</v>
      </c>
      <c r="Q447" s="38">
        <f t="shared" si="73"/>
        <v>3.9618486758404452E-2</v>
      </c>
      <c r="R447" s="38">
        <f t="shared" si="74"/>
        <v>4.1583837778941202E-2</v>
      </c>
      <c r="S447" s="38">
        <f t="shared" si="75"/>
        <v>3.8000141802887966E-2</v>
      </c>
      <c r="T447" s="38">
        <f t="shared" si="76"/>
        <v>3.6384774729109462E-2</v>
      </c>
      <c r="U447" s="38">
        <f t="shared" si="77"/>
        <v>2.6666894389835188E-2</v>
      </c>
    </row>
    <row r="448" spans="12:21" ht="15" thickBot="1" x14ac:dyDescent="0.35">
      <c r="L448" s="30">
        <v>2016</v>
      </c>
      <c r="M448" s="38">
        <f t="shared" si="69"/>
        <v>4.6214430055401864E-2</v>
      </c>
      <c r="N448" s="38">
        <f t="shared" si="70"/>
        <v>4.3553302699329159E-2</v>
      </c>
      <c r="O448" s="38">
        <f t="shared" si="71"/>
        <v>4.3999120563411015E-2</v>
      </c>
      <c r="P448" s="38">
        <f t="shared" si="72"/>
        <v>4.3871173139110729E-2</v>
      </c>
      <c r="Q448" s="38">
        <f t="shared" si="73"/>
        <v>4.0104733523543934E-2</v>
      </c>
      <c r="R448" s="38">
        <f t="shared" si="74"/>
        <v>4.1813994029977639E-2</v>
      </c>
      <c r="S448" s="38">
        <f t="shared" si="75"/>
        <v>3.8692890080966665E-2</v>
      </c>
      <c r="T448" s="38">
        <f t="shared" si="76"/>
        <v>3.6708733810514101E-2</v>
      </c>
      <c r="U448" s="38">
        <f t="shared" si="77"/>
        <v>2.6568092365434667E-2</v>
      </c>
    </row>
    <row r="449" spans="2:21" ht="15" thickBot="1" x14ac:dyDescent="0.35">
      <c r="L449" s="30">
        <v>2017</v>
      </c>
      <c r="M449" s="38">
        <f t="shared" si="69"/>
        <v>4.660750158710935E-2</v>
      </c>
      <c r="N449" s="38">
        <f t="shared" si="70"/>
        <v>4.4032826098209882E-2</v>
      </c>
      <c r="O449" s="38">
        <f t="shared" si="71"/>
        <v>4.4182255548429063E-2</v>
      </c>
      <c r="P449" s="38">
        <f t="shared" si="72"/>
        <v>4.4147993276539697E-2</v>
      </c>
      <c r="Q449" s="38">
        <f t="shared" si="73"/>
        <v>4.027614500061056E-2</v>
      </c>
      <c r="R449" s="38">
        <f t="shared" si="74"/>
        <v>4.2279572588640749E-2</v>
      </c>
      <c r="S449" s="38">
        <f t="shared" si="75"/>
        <v>3.8901179452693661E-2</v>
      </c>
      <c r="T449" s="38">
        <f t="shared" si="76"/>
        <v>3.6534588471772975E-2</v>
      </c>
      <c r="U449" s="38">
        <f t="shared" si="77"/>
        <v>2.6437408601552009E-2</v>
      </c>
    </row>
    <row r="450" spans="2:21" ht="15" thickBot="1" x14ac:dyDescent="0.35">
      <c r="L450" s="34">
        <v>2018</v>
      </c>
      <c r="M450" s="38">
        <f t="shared" si="69"/>
        <v>4.6841302385807894E-2</v>
      </c>
      <c r="N450" s="38">
        <f t="shared" si="70"/>
        <v>4.5176079390031765E-2</v>
      </c>
      <c r="O450" s="38">
        <f t="shared" si="71"/>
        <v>4.4375946020499407E-2</v>
      </c>
      <c r="P450" s="38">
        <f t="shared" si="72"/>
        <v>4.4877846099727274E-2</v>
      </c>
      <c r="Q450" s="38">
        <f t="shared" si="73"/>
        <v>3.999745240288996E-2</v>
      </c>
      <c r="R450" s="38">
        <f t="shared" si="74"/>
        <v>4.294452000518359E-2</v>
      </c>
      <c r="S450" s="38">
        <f t="shared" si="75"/>
        <v>3.8497837639017762E-2</v>
      </c>
      <c r="T450" s="38">
        <f t="shared" si="76"/>
        <v>3.6452324317439257E-2</v>
      </c>
      <c r="U450" s="38">
        <f t="shared" si="77"/>
        <v>2.6024143288311846E-2</v>
      </c>
    </row>
    <row r="453" spans="2:21" s="2" customFormat="1" ht="15" thickBot="1" x14ac:dyDescent="0.35">
      <c r="B453" s="1"/>
      <c r="C453" s="1"/>
      <c r="D453" s="1"/>
      <c r="E453" s="1"/>
      <c r="F453" s="1"/>
      <c r="G453" s="1"/>
      <c r="H453" s="1"/>
    </row>
    <row r="454" spans="2:21" s="2" customFormat="1" ht="21" customHeight="1" x14ac:dyDescent="0.3">
      <c r="B454" s="309" t="s">
        <v>52</v>
      </c>
      <c r="C454" s="310"/>
      <c r="D454" s="310"/>
      <c r="E454" s="310"/>
      <c r="F454" s="310"/>
      <c r="G454" s="310"/>
      <c r="H454" s="311"/>
    </row>
    <row r="455" spans="2:21" s="2" customFormat="1" ht="15" thickBot="1" x14ac:dyDescent="0.35">
      <c r="B455" s="312"/>
      <c r="C455" s="313"/>
      <c r="D455" s="313"/>
      <c r="E455" s="313"/>
      <c r="F455" s="313"/>
      <c r="G455" s="313"/>
      <c r="H455" s="314"/>
    </row>
    <row r="456" spans="2:21" s="2" customFormat="1" x14ac:dyDescent="0.3"/>
    <row r="457" spans="2:21" ht="15" thickBot="1" x14ac:dyDescent="0.35"/>
    <row r="458" spans="2:21" ht="15" thickBot="1" x14ac:dyDescent="0.35">
      <c r="L458" s="24" t="s">
        <v>53</v>
      </c>
      <c r="M458" s="4"/>
      <c r="N458" s="4"/>
      <c r="O458" s="5" t="s">
        <v>1</v>
      </c>
      <c r="P458" t="s">
        <v>184</v>
      </c>
      <c r="Q458" t="s">
        <v>198</v>
      </c>
    </row>
    <row r="459" spans="2:21" ht="18.600000000000001" thickBot="1" x14ac:dyDescent="0.35">
      <c r="L459" s="25" t="s">
        <v>2</v>
      </c>
      <c r="M459" s="9" t="s">
        <v>3</v>
      </c>
      <c r="N459" s="9" t="s">
        <v>4</v>
      </c>
      <c r="O459" s="9" t="s">
        <v>5</v>
      </c>
      <c r="P459" s="9" t="s">
        <v>6</v>
      </c>
      <c r="Q459" s="9" t="s">
        <v>7</v>
      </c>
      <c r="R459" s="9" t="s">
        <v>8</v>
      </c>
      <c r="S459" s="9" t="s">
        <v>9</v>
      </c>
      <c r="T459" s="9" t="s">
        <v>10</v>
      </c>
      <c r="U459" s="10" t="s">
        <v>11</v>
      </c>
    </row>
    <row r="460" spans="2:21" x14ac:dyDescent="0.3">
      <c r="L460" s="11">
        <v>2000</v>
      </c>
      <c r="M460" s="12">
        <v>2.5067170043265423</v>
      </c>
      <c r="N460" s="13">
        <v>17.561987194165397</v>
      </c>
      <c r="O460" s="13">
        <v>43.646803159601873</v>
      </c>
      <c r="P460" s="13">
        <v>81.396853489345261</v>
      </c>
      <c r="Q460" s="13">
        <v>10.827658381513281</v>
      </c>
      <c r="R460" s="13">
        <v>59.723046214497963</v>
      </c>
      <c r="S460" s="13">
        <v>16.066496333170566</v>
      </c>
      <c r="T460" s="13">
        <v>6.4357083735681853</v>
      </c>
      <c r="U460" s="14">
        <v>11.043670982529513</v>
      </c>
    </row>
    <row r="461" spans="2:21" x14ac:dyDescent="0.3">
      <c r="L461" s="15">
        <v>2001</v>
      </c>
      <c r="M461" s="16">
        <v>3.0406816322862942</v>
      </c>
      <c r="N461" s="17">
        <v>21.247725304509732</v>
      </c>
      <c r="O461" s="17">
        <v>45.669555269521318</v>
      </c>
      <c r="P461" s="17">
        <v>82.482914911646986</v>
      </c>
      <c r="Q461" s="17">
        <v>11.671590500620635</v>
      </c>
      <c r="R461" s="17">
        <v>58.316280205426303</v>
      </c>
      <c r="S461" s="17">
        <v>16.772184506606948</v>
      </c>
      <c r="T461" s="17">
        <v>7.1699942967812307</v>
      </c>
      <c r="U461" s="18">
        <v>11.036800698553341</v>
      </c>
    </row>
    <row r="462" spans="2:21" x14ac:dyDescent="0.3">
      <c r="L462" s="15">
        <v>2002</v>
      </c>
      <c r="M462" s="16">
        <v>3.1124497591792859</v>
      </c>
      <c r="N462" s="17">
        <v>21.534363770032193</v>
      </c>
      <c r="O462" s="17">
        <v>48.234430430331777</v>
      </c>
      <c r="P462" s="17">
        <v>81.660629560944258</v>
      </c>
      <c r="Q462" s="17">
        <v>12.738704718378596</v>
      </c>
      <c r="R462" s="17">
        <v>55.486465020497938</v>
      </c>
      <c r="S462" s="17">
        <v>17.036690224893711</v>
      </c>
      <c r="T462" s="17">
        <v>6.4175069330040539</v>
      </c>
      <c r="U462" s="18">
        <v>10.326730781125622</v>
      </c>
    </row>
    <row r="463" spans="2:21" x14ac:dyDescent="0.3">
      <c r="L463" s="15">
        <v>2003</v>
      </c>
      <c r="M463" s="16">
        <v>3.377093329797471</v>
      </c>
      <c r="N463" s="17">
        <v>22.964711668181362</v>
      </c>
      <c r="O463" s="17">
        <v>46.8429838183717</v>
      </c>
      <c r="P463" s="17">
        <v>91.09820082011619</v>
      </c>
      <c r="Q463" s="17">
        <v>14.002865451148024</v>
      </c>
      <c r="R463" s="17">
        <v>55.450657773496694</v>
      </c>
      <c r="S463" s="17">
        <v>18.310606551174232</v>
      </c>
      <c r="T463" s="17">
        <v>6.7901578882178013</v>
      </c>
      <c r="U463" s="18">
        <v>11.897673577591437</v>
      </c>
    </row>
    <row r="464" spans="2:21" x14ac:dyDescent="0.3">
      <c r="L464" s="15">
        <v>2004</v>
      </c>
      <c r="M464" s="16">
        <v>4.1204940633128704</v>
      </c>
      <c r="N464" s="17">
        <v>23.828368861699619</v>
      </c>
      <c r="O464" s="17">
        <v>50.10608444692582</v>
      </c>
      <c r="P464" s="17">
        <v>87.969592674072345</v>
      </c>
      <c r="Q464" s="17">
        <v>15.594282430632203</v>
      </c>
      <c r="R464" s="17">
        <v>62.493277493933995</v>
      </c>
      <c r="S464" s="17">
        <v>20.411925820431595</v>
      </c>
      <c r="T464" s="17">
        <v>8.1656976705586359</v>
      </c>
      <c r="U464" s="18">
        <v>13.915257184344672</v>
      </c>
    </row>
    <row r="465" spans="12:33" x14ac:dyDescent="0.3">
      <c r="L465" s="15">
        <v>2005</v>
      </c>
      <c r="M465" s="16">
        <v>4.6408476053944261</v>
      </c>
      <c r="N465" s="17">
        <v>24.741844522568094</v>
      </c>
      <c r="O465" s="17">
        <v>50.275638711875231</v>
      </c>
      <c r="P465" s="17">
        <v>90.869767945037125</v>
      </c>
      <c r="Q465" s="17">
        <v>20.237403687742201</v>
      </c>
      <c r="R465" s="17">
        <v>65.142471748117416</v>
      </c>
      <c r="S465" s="17">
        <v>22.99345122389855</v>
      </c>
      <c r="T465" s="17">
        <v>8.3967120140925715</v>
      </c>
      <c r="U465" s="18">
        <v>13.35091677067885</v>
      </c>
    </row>
    <row r="466" spans="12:33" x14ac:dyDescent="0.3">
      <c r="L466" s="15">
        <v>2006</v>
      </c>
      <c r="M466" s="16">
        <v>5.2962119059422275</v>
      </c>
      <c r="N466" s="17">
        <v>27.420108238164467</v>
      </c>
      <c r="O466" s="17">
        <v>51.070920964615141</v>
      </c>
      <c r="P466" s="17">
        <v>93.011832858483217</v>
      </c>
      <c r="Q466" s="17">
        <v>19.654547606912814</v>
      </c>
      <c r="R466" s="17">
        <v>66.8935681915423</v>
      </c>
      <c r="S466" s="17">
        <v>22.684289051471207</v>
      </c>
      <c r="T466" s="17">
        <v>8.4630431127062984</v>
      </c>
      <c r="U466" s="18">
        <v>13.403300884788814</v>
      </c>
    </row>
    <row r="467" spans="12:33" x14ac:dyDescent="0.3">
      <c r="L467" s="15">
        <v>2007</v>
      </c>
      <c r="M467" s="16">
        <v>5.2588010467046482</v>
      </c>
      <c r="N467" s="17">
        <v>28.052625256727321</v>
      </c>
      <c r="O467" s="17">
        <v>52.337410928583381</v>
      </c>
      <c r="P467" s="17">
        <v>92.536597943656133</v>
      </c>
      <c r="Q467" s="17">
        <v>20.379201652450419</v>
      </c>
      <c r="R467" s="17">
        <v>68.347360053297933</v>
      </c>
      <c r="S467" s="17">
        <v>22.24320164725949</v>
      </c>
      <c r="T467" s="17">
        <v>8.389279160718905</v>
      </c>
      <c r="U467" s="18">
        <v>13.385910435909757</v>
      </c>
    </row>
    <row r="468" spans="12:33" x14ac:dyDescent="0.3">
      <c r="L468" s="15">
        <v>2008</v>
      </c>
      <c r="M468" s="16">
        <v>5.3885555401594791</v>
      </c>
      <c r="N468" s="17">
        <v>27.678017425917833</v>
      </c>
      <c r="O468" s="17">
        <v>52.513957210638154</v>
      </c>
      <c r="P468" s="17">
        <v>95.003741443818072</v>
      </c>
      <c r="Q468" s="17">
        <v>20.655092391859618</v>
      </c>
      <c r="R468" s="17">
        <v>64.822352800555024</v>
      </c>
      <c r="S468" s="17">
        <v>20.044476335865774</v>
      </c>
      <c r="T468" s="17">
        <v>8.4287224404801169</v>
      </c>
      <c r="U468" s="18">
        <v>13.851915849718551</v>
      </c>
    </row>
    <row r="469" spans="12:33" x14ac:dyDescent="0.3">
      <c r="L469" s="15">
        <v>2009</v>
      </c>
      <c r="M469" s="16">
        <v>6.0610344218428418</v>
      </c>
      <c r="N469" s="17">
        <v>23.912325090381845</v>
      </c>
      <c r="O469" s="17">
        <v>56.171752728698053</v>
      </c>
      <c r="P469" s="17">
        <v>91.25128151988234</v>
      </c>
      <c r="Q469" s="17">
        <v>18.356495032058898</v>
      </c>
      <c r="R469" s="17">
        <v>62.659510106656725</v>
      </c>
      <c r="S469" s="17">
        <v>19.901629761219475</v>
      </c>
      <c r="T469" s="17">
        <v>8.6639408054298688</v>
      </c>
      <c r="U469" s="18">
        <v>11.761107361588564</v>
      </c>
    </row>
    <row r="470" spans="12:33" x14ac:dyDescent="0.3">
      <c r="L470" s="15">
        <v>2010</v>
      </c>
      <c r="M470" s="16">
        <v>5.7577998532433012</v>
      </c>
      <c r="N470" s="17">
        <v>25.410221648788703</v>
      </c>
      <c r="O470" s="17">
        <v>57.807299224292976</v>
      </c>
      <c r="P470" s="17">
        <v>98.3109169115111</v>
      </c>
      <c r="Q470" s="17">
        <v>19.070956453712572</v>
      </c>
      <c r="R470" s="17">
        <v>68.560113386065751</v>
      </c>
      <c r="S470" s="17">
        <v>21.401657122331894</v>
      </c>
      <c r="T470" s="17">
        <v>8.7603418526526973</v>
      </c>
      <c r="U470" s="18">
        <v>12.286856951282706</v>
      </c>
    </row>
    <row r="471" spans="12:33" x14ac:dyDescent="0.3">
      <c r="L471" s="15">
        <v>2011</v>
      </c>
      <c r="M471" s="16">
        <v>6.6491231960055597</v>
      </c>
      <c r="N471" s="17">
        <v>25.836341956968834</v>
      </c>
      <c r="O471" s="17">
        <v>59.053582480104851</v>
      </c>
      <c r="P471" s="17">
        <v>96.803182470875839</v>
      </c>
      <c r="Q471" s="17">
        <v>18.179994119910859</v>
      </c>
      <c r="R471" s="17">
        <v>69.729705980476382</v>
      </c>
      <c r="S471" s="17">
        <v>21.545671534259391</v>
      </c>
      <c r="T471" s="17">
        <v>8.6249522068598452</v>
      </c>
      <c r="U471" s="18">
        <v>12.125487739134737</v>
      </c>
    </row>
    <row r="472" spans="12:33" x14ac:dyDescent="0.3">
      <c r="L472" s="15">
        <v>2012</v>
      </c>
      <c r="M472" s="16">
        <v>6.6673214602233717</v>
      </c>
      <c r="N472" s="17">
        <v>25.861641911814598</v>
      </c>
      <c r="O472" s="17">
        <v>60.580336924566005</v>
      </c>
      <c r="P472" s="17">
        <v>98.778573732826203</v>
      </c>
      <c r="Q472" s="17">
        <v>17.04747731939473</v>
      </c>
      <c r="R472" s="17">
        <v>69.309030067266178</v>
      </c>
      <c r="S472" s="17">
        <v>21.036752332686444</v>
      </c>
      <c r="T472" s="17">
        <v>8.9778176288352736</v>
      </c>
      <c r="U472" s="18">
        <v>11.820004006831663</v>
      </c>
    </row>
    <row r="473" spans="12:33" x14ac:dyDescent="0.3">
      <c r="L473" s="15">
        <v>2013</v>
      </c>
      <c r="M473" s="16">
        <v>6.1936796338647166</v>
      </c>
      <c r="N473" s="17">
        <v>27.647910750497594</v>
      </c>
      <c r="O473" s="17">
        <v>62.104888099717961</v>
      </c>
      <c r="P473" s="17">
        <v>95.501524239488703</v>
      </c>
      <c r="Q473" s="17">
        <v>18.282424110982998</v>
      </c>
      <c r="R473" s="17">
        <v>68.385726050928426</v>
      </c>
      <c r="S473" s="17">
        <v>20.527716867813254</v>
      </c>
      <c r="T473" s="17">
        <v>9.1726257587993665</v>
      </c>
      <c r="U473" s="18">
        <v>9.6378371553102671</v>
      </c>
    </row>
    <row r="474" spans="12:33" x14ac:dyDescent="0.3">
      <c r="L474" s="15">
        <v>2014</v>
      </c>
      <c r="M474" s="16">
        <v>6.6473906203493165</v>
      </c>
      <c r="N474" s="17">
        <v>25.932949682540954</v>
      </c>
      <c r="O474" s="17">
        <v>62.43119540304285</v>
      </c>
      <c r="P474" s="17">
        <v>94.295384127863116</v>
      </c>
      <c r="Q474" s="17">
        <v>17.635756105397142</v>
      </c>
      <c r="R474" s="17">
        <v>64.800386781101565</v>
      </c>
      <c r="S474" s="17">
        <v>19.640417785174964</v>
      </c>
      <c r="T474" s="17">
        <v>8.487391111693432</v>
      </c>
      <c r="U474" s="18">
        <v>7.1884547863764139</v>
      </c>
    </row>
    <row r="475" spans="12:33" x14ac:dyDescent="0.3">
      <c r="L475" s="15">
        <v>2015</v>
      </c>
      <c r="M475" s="16">
        <v>6.3413825571946116</v>
      </c>
      <c r="N475" s="17">
        <v>26.691315308582141</v>
      </c>
      <c r="O475" s="17">
        <v>64.025945008969757</v>
      </c>
      <c r="P475" s="17">
        <v>95.000903453916536</v>
      </c>
      <c r="Q475" s="17">
        <v>16.34846026846548</v>
      </c>
      <c r="R475" s="17">
        <v>65.27244329406642</v>
      </c>
      <c r="S475" s="17">
        <v>19.603827542735925</v>
      </c>
      <c r="T475" s="17">
        <v>8.105280712625369</v>
      </c>
      <c r="U475" s="18">
        <v>6.4363573226416335</v>
      </c>
    </row>
    <row r="476" spans="12:33" x14ac:dyDescent="0.3">
      <c r="L476" s="15">
        <v>2016</v>
      </c>
      <c r="M476" s="16">
        <v>6.4408445113082404</v>
      </c>
      <c r="N476" s="17">
        <v>28.879317461447613</v>
      </c>
      <c r="O476" s="17">
        <v>61.493330651185069</v>
      </c>
      <c r="P476" s="17">
        <v>100.29534490823755</v>
      </c>
      <c r="Q476" s="17">
        <v>16.257575761819027</v>
      </c>
      <c r="R476" s="17">
        <v>70.341991717961008</v>
      </c>
      <c r="S476" s="17">
        <v>20.337938335049436</v>
      </c>
      <c r="T476" s="17">
        <v>8.0543235901423564</v>
      </c>
      <c r="U476" s="18">
        <v>6.6128833156782294</v>
      </c>
    </row>
    <row r="477" spans="12:33" x14ac:dyDescent="0.3">
      <c r="L477" s="15">
        <v>2017</v>
      </c>
      <c r="M477" s="16">
        <v>6.5045556184435744</v>
      </c>
      <c r="N477" s="17">
        <v>28.651992879125849</v>
      </c>
      <c r="O477" s="17">
        <v>61.814968124423316</v>
      </c>
      <c r="P477" s="17">
        <v>99.294964736053387</v>
      </c>
      <c r="Q477" s="17">
        <v>16.690070392227042</v>
      </c>
      <c r="R477" s="17">
        <v>69.738455262518301</v>
      </c>
      <c r="S477" s="17">
        <v>21.152681019409922</v>
      </c>
      <c r="T477" s="17">
        <v>8.8201036368326378</v>
      </c>
      <c r="U477" s="18">
        <v>7.5367162325996198</v>
      </c>
    </row>
    <row r="478" spans="12:33" ht="15" thickBot="1" x14ac:dyDescent="0.35">
      <c r="L478" s="19">
        <v>2018</v>
      </c>
      <c r="M478" s="20">
        <v>5.8862006653338534</v>
      </c>
      <c r="N478" s="21">
        <v>27.948254238311769</v>
      </c>
      <c r="O478" s="21">
        <v>61.511469164415288</v>
      </c>
      <c r="P478" s="21">
        <v>97.848849033371508</v>
      </c>
      <c r="Q478" s="21">
        <v>17.03333722881592</v>
      </c>
      <c r="R478" s="21">
        <v>72.480671846376339</v>
      </c>
      <c r="S478" s="21">
        <v>22.108445381204227</v>
      </c>
      <c r="T478" s="21">
        <v>10.623551907078024</v>
      </c>
      <c r="U478" s="22">
        <v>8.213057505458405</v>
      </c>
    </row>
    <row r="479" spans="12:33" ht="15" thickBot="1" x14ac:dyDescent="0.35"/>
    <row r="480" spans="12:33" ht="29.4" thickBot="1" x14ac:dyDescent="0.35">
      <c r="L480" s="24" t="s">
        <v>54</v>
      </c>
      <c r="M480" s="4"/>
      <c r="N480" s="4"/>
      <c r="O480" s="5" t="s">
        <v>173</v>
      </c>
      <c r="P480" t="s">
        <v>184</v>
      </c>
      <c r="Q480" t="s">
        <v>198</v>
      </c>
      <c r="W480" s="95" t="s">
        <v>74</v>
      </c>
      <c r="X480" s="61" t="s">
        <v>75</v>
      </c>
      <c r="Y480" s="61" t="s">
        <v>76</v>
      </c>
      <c r="Z480" s="61" t="s">
        <v>77</v>
      </c>
      <c r="AA480" s="61" t="s">
        <v>78</v>
      </c>
      <c r="AB480" s="61" t="s">
        <v>79</v>
      </c>
      <c r="AC480" s="61" t="s">
        <v>80</v>
      </c>
      <c r="AD480" s="61" t="s">
        <v>81</v>
      </c>
      <c r="AE480" s="61" t="s">
        <v>82</v>
      </c>
      <c r="AF480" s="61" t="s">
        <v>83</v>
      </c>
      <c r="AG480" s="62" t="s">
        <v>84</v>
      </c>
    </row>
    <row r="481" spans="12:33" ht="29.4" thickBot="1" x14ac:dyDescent="0.35">
      <c r="L481" s="25" t="s">
        <v>16</v>
      </c>
      <c r="M481" s="9" t="s">
        <v>3</v>
      </c>
      <c r="N481" s="9" t="s">
        <v>4</v>
      </c>
      <c r="O481" s="9" t="s">
        <v>5</v>
      </c>
      <c r="P481" s="9" t="s">
        <v>6</v>
      </c>
      <c r="Q481" s="9" t="s">
        <v>7</v>
      </c>
      <c r="R481" s="9" t="s">
        <v>8</v>
      </c>
      <c r="S481" s="9" t="s">
        <v>9</v>
      </c>
      <c r="T481" s="9" t="s">
        <v>10</v>
      </c>
      <c r="U481" s="10" t="s">
        <v>11</v>
      </c>
      <c r="W481" s="66"/>
      <c r="X481" s="64" t="s">
        <v>85</v>
      </c>
      <c r="Y481" s="64" t="s">
        <v>3</v>
      </c>
      <c r="Z481" s="64" t="s">
        <v>4</v>
      </c>
      <c r="AA481" s="64" t="s">
        <v>5</v>
      </c>
      <c r="AB481" s="64" t="s">
        <v>6</v>
      </c>
      <c r="AC481" s="64" t="s">
        <v>7</v>
      </c>
      <c r="AD481" s="64" t="s">
        <v>8</v>
      </c>
      <c r="AE481" s="64" t="s">
        <v>9</v>
      </c>
      <c r="AF481" s="64" t="s">
        <v>10</v>
      </c>
      <c r="AG481" s="65" t="s">
        <v>11</v>
      </c>
    </row>
    <row r="482" spans="12:33" ht="15" thickBot="1" x14ac:dyDescent="0.35">
      <c r="L482" s="26">
        <v>2000</v>
      </c>
      <c r="M482" s="56">
        <f>M460*1000/Y482</f>
        <v>9.0748771090575914E-3</v>
      </c>
      <c r="N482" s="56">
        <f t="shared" ref="N482:U482" si="78">N460*1000/Z482</f>
        <v>3.1321762941353956E-2</v>
      </c>
      <c r="O482" s="56">
        <f t="shared" si="78"/>
        <v>2.843286204042509E-2</v>
      </c>
      <c r="P482" s="56">
        <f t="shared" si="78"/>
        <v>5.9412243840007928E-2</v>
      </c>
      <c r="Q482" s="56">
        <f t="shared" si="78"/>
        <v>2.1112555194096726E-2</v>
      </c>
      <c r="R482" s="56">
        <f t="shared" si="78"/>
        <v>5.0487388276988461E-2</v>
      </c>
      <c r="S482" s="56">
        <f t="shared" si="78"/>
        <v>2.4071135954673719E-2</v>
      </c>
      <c r="T482" s="56">
        <f t="shared" si="78"/>
        <v>1.8473985330279608E-2</v>
      </c>
      <c r="U482" s="56">
        <f t="shared" si="78"/>
        <v>7.1316804070742342E-3</v>
      </c>
      <c r="W482" s="58" t="s">
        <v>65</v>
      </c>
      <c r="X482" s="69">
        <f t="shared" ref="X482:X500" si="79">SUM(Y482:AG482)</f>
        <v>8002186</v>
      </c>
      <c r="Y482" s="69">
        <v>276226</v>
      </c>
      <c r="Z482" s="69">
        <v>560696</v>
      </c>
      <c r="AA482" s="69">
        <v>1535083</v>
      </c>
      <c r="AB482" s="69">
        <v>1370035</v>
      </c>
      <c r="AC482" s="69">
        <v>512854</v>
      </c>
      <c r="AD482" s="69">
        <v>1182930</v>
      </c>
      <c r="AE482" s="69">
        <v>667459</v>
      </c>
      <c r="AF482" s="69">
        <v>348366</v>
      </c>
      <c r="AG482" s="69">
        <v>1548537</v>
      </c>
    </row>
    <row r="483" spans="12:33" ht="15" thickBot="1" x14ac:dyDescent="0.35">
      <c r="L483" s="30">
        <v>2001</v>
      </c>
      <c r="M483" s="56">
        <f t="shared" ref="M483:M500" si="80">M461*1000/Y483</f>
        <v>1.1018719043203605E-2</v>
      </c>
      <c r="N483" s="56">
        <f t="shared" ref="N483:N500" si="81">N461*1000/Z483</f>
        <v>3.7971455462326907E-2</v>
      </c>
      <c r="O483" s="56">
        <f t="shared" ref="O483:O500" si="82">O461*1000/AA483</f>
        <v>2.966680563897044E-2</v>
      </c>
      <c r="P483" s="56">
        <f t="shared" ref="P483:P500" si="83">P461*1000/AB483</f>
        <v>6.0069093702178368E-2</v>
      </c>
      <c r="Q483" s="56">
        <f t="shared" ref="Q483:Q500" si="84">Q461*1000/AC483</f>
        <v>2.2669841372786756E-2</v>
      </c>
      <c r="R483" s="56">
        <f t="shared" ref="R483:R500" si="85">R461*1000/AD483</f>
        <v>4.9318553911295616E-2</v>
      </c>
      <c r="S483" s="56">
        <f t="shared" ref="S483:S500" si="86">S461*1000/AE483</f>
        <v>2.4977489689537547E-2</v>
      </c>
      <c r="T483" s="56">
        <f t="shared" ref="T483:T500" si="87">T461*1000/AF483</f>
        <v>2.0478150329682004E-2</v>
      </c>
      <c r="U483" s="56">
        <f t="shared" ref="U483:U500" si="88">U461*1000/AG483</f>
        <v>7.1023894489633818E-3</v>
      </c>
      <c r="W483" s="58" t="s">
        <v>66</v>
      </c>
      <c r="X483" s="69">
        <f t="shared" si="79"/>
        <v>8020946</v>
      </c>
      <c r="Y483" s="69">
        <v>275956</v>
      </c>
      <c r="Z483" s="69">
        <v>559571</v>
      </c>
      <c r="AA483" s="69">
        <v>1539416</v>
      </c>
      <c r="AB483" s="69">
        <v>1373134</v>
      </c>
      <c r="AC483" s="69">
        <v>514851</v>
      </c>
      <c r="AD483" s="69">
        <v>1182441</v>
      </c>
      <c r="AE483" s="69">
        <v>671492</v>
      </c>
      <c r="AF483" s="69">
        <v>350129</v>
      </c>
      <c r="AG483" s="69">
        <v>1553956</v>
      </c>
    </row>
    <row r="484" spans="12:33" ht="15" thickBot="1" x14ac:dyDescent="0.35">
      <c r="L484" s="30">
        <v>2002</v>
      </c>
      <c r="M484" s="56">
        <f t="shared" si="80"/>
        <v>1.124956088660363E-2</v>
      </c>
      <c r="N484" s="56">
        <f t="shared" si="81"/>
        <v>3.8458822341301893E-2</v>
      </c>
      <c r="O484" s="56">
        <f t="shared" si="82"/>
        <v>3.122642642739942E-2</v>
      </c>
      <c r="P484" s="56">
        <f t="shared" si="83"/>
        <v>5.9268769794893796E-2</v>
      </c>
      <c r="Q484" s="56">
        <f t="shared" si="84"/>
        <v>2.4637278248483892E-2</v>
      </c>
      <c r="R484" s="56">
        <f t="shared" si="85"/>
        <v>4.67011792782175E-2</v>
      </c>
      <c r="S484" s="56">
        <f t="shared" si="86"/>
        <v>2.5213356536239715E-2</v>
      </c>
      <c r="T484" s="56">
        <f t="shared" si="87"/>
        <v>1.8201872324686601E-2</v>
      </c>
      <c r="U484" s="56">
        <f t="shared" si="88"/>
        <v>6.5728340690866492E-3</v>
      </c>
      <c r="W484" s="58" t="s">
        <v>67</v>
      </c>
      <c r="X484" s="69">
        <f t="shared" si="79"/>
        <v>8063640</v>
      </c>
      <c r="Y484" s="69">
        <v>276673</v>
      </c>
      <c r="Z484" s="69">
        <v>559933</v>
      </c>
      <c r="AA484" s="69">
        <v>1544667</v>
      </c>
      <c r="AB484" s="69">
        <v>1377802</v>
      </c>
      <c r="AC484" s="69">
        <v>517050</v>
      </c>
      <c r="AD484" s="69">
        <v>1188117</v>
      </c>
      <c r="AE484" s="69">
        <v>675701</v>
      </c>
      <c r="AF484" s="69">
        <v>352574</v>
      </c>
      <c r="AG484" s="69">
        <v>1571123</v>
      </c>
    </row>
    <row r="485" spans="12:33" ht="15" thickBot="1" x14ac:dyDescent="0.35">
      <c r="L485" s="30">
        <v>2003</v>
      </c>
      <c r="M485" s="56">
        <f t="shared" si="80"/>
        <v>1.2211864128405346E-2</v>
      </c>
      <c r="N485" s="56">
        <f t="shared" si="81"/>
        <v>4.1109499014865769E-2</v>
      </c>
      <c r="O485" s="56">
        <f t="shared" si="82"/>
        <v>3.0235539353315466E-2</v>
      </c>
      <c r="P485" s="56">
        <f t="shared" si="83"/>
        <v>6.5892290970564288E-2</v>
      </c>
      <c r="Q485" s="56">
        <f t="shared" si="84"/>
        <v>2.7080446215988162E-2</v>
      </c>
      <c r="R485" s="56">
        <f t="shared" si="85"/>
        <v>4.6624029608217078E-2</v>
      </c>
      <c r="S485" s="56">
        <f t="shared" si="86"/>
        <v>2.6948882050187476E-2</v>
      </c>
      <c r="T485" s="56">
        <f t="shared" si="87"/>
        <v>1.9148511409082785E-2</v>
      </c>
      <c r="U485" s="56">
        <f t="shared" si="88"/>
        <v>7.4694437363005822E-3</v>
      </c>
      <c r="W485" s="58" t="s">
        <v>68</v>
      </c>
      <c r="X485" s="69">
        <f t="shared" si="79"/>
        <v>8100273</v>
      </c>
      <c r="Y485" s="69">
        <v>276542</v>
      </c>
      <c r="Z485" s="69">
        <v>558623</v>
      </c>
      <c r="AA485" s="69">
        <v>1549269</v>
      </c>
      <c r="AB485" s="69">
        <v>1382532</v>
      </c>
      <c r="AC485" s="69">
        <v>517084</v>
      </c>
      <c r="AD485" s="69">
        <v>1189315</v>
      </c>
      <c r="AE485" s="69">
        <v>679457</v>
      </c>
      <c r="AF485" s="69">
        <v>354605</v>
      </c>
      <c r="AG485" s="69">
        <v>1592846</v>
      </c>
    </row>
    <row r="486" spans="12:33" ht="15" thickBot="1" x14ac:dyDescent="0.35">
      <c r="L486" s="30">
        <v>2004</v>
      </c>
      <c r="M486" s="56">
        <f t="shared" si="80"/>
        <v>1.4886608223188788E-2</v>
      </c>
      <c r="N486" s="56">
        <f t="shared" si="81"/>
        <v>4.2701180342313114E-2</v>
      </c>
      <c r="O486" s="56">
        <f t="shared" si="82"/>
        <v>3.2175158301772644E-2</v>
      </c>
      <c r="P486" s="56">
        <f t="shared" si="83"/>
        <v>6.3402056575676588E-2</v>
      </c>
      <c r="Q486" s="56">
        <f t="shared" si="84"/>
        <v>3.0006835659328723E-2</v>
      </c>
      <c r="R486" s="56">
        <f t="shared" si="85"/>
        <v>5.2419858186039212E-2</v>
      </c>
      <c r="S486" s="56">
        <f t="shared" si="86"/>
        <v>2.9857755073118407E-2</v>
      </c>
      <c r="T486" s="56">
        <f t="shared" si="87"/>
        <v>2.2868746766886518E-2</v>
      </c>
      <c r="U486" s="56">
        <f t="shared" si="88"/>
        <v>8.640816428328606E-3</v>
      </c>
      <c r="W486" s="58" t="s">
        <v>33</v>
      </c>
      <c r="X486" s="69">
        <f t="shared" si="79"/>
        <v>8142573</v>
      </c>
      <c r="Y486" s="69">
        <v>276792</v>
      </c>
      <c r="Z486" s="69">
        <v>558026</v>
      </c>
      <c r="AA486" s="69">
        <v>1557291</v>
      </c>
      <c r="AB486" s="69">
        <v>1387488</v>
      </c>
      <c r="AC486" s="69">
        <v>519691</v>
      </c>
      <c r="AD486" s="69">
        <v>1192168</v>
      </c>
      <c r="AE486" s="69">
        <v>683639</v>
      </c>
      <c r="AF486" s="69">
        <v>357068</v>
      </c>
      <c r="AG486" s="69">
        <v>1610410</v>
      </c>
    </row>
    <row r="487" spans="12:33" ht="15" thickBot="1" x14ac:dyDescent="0.35">
      <c r="L487" s="30">
        <v>2005</v>
      </c>
      <c r="M487" s="56">
        <f t="shared" si="80"/>
        <v>1.6691775066878727E-2</v>
      </c>
      <c r="N487" s="56">
        <f t="shared" si="81"/>
        <v>4.4266762545610856E-2</v>
      </c>
      <c r="O487" s="56">
        <f t="shared" si="82"/>
        <v>3.2044151028411523E-2</v>
      </c>
      <c r="P487" s="56">
        <f t="shared" si="83"/>
        <v>6.5152415560502289E-2</v>
      </c>
      <c r="Q487" s="56">
        <f t="shared" si="84"/>
        <v>3.8741586288126212E-2</v>
      </c>
      <c r="R487" s="56">
        <f t="shared" si="85"/>
        <v>5.4431450849878354E-2</v>
      </c>
      <c r="S487" s="56">
        <f t="shared" si="86"/>
        <v>3.337443606379896E-2</v>
      </c>
      <c r="T487" s="56">
        <f t="shared" si="87"/>
        <v>2.332070193385595E-2</v>
      </c>
      <c r="U487" s="56">
        <f t="shared" si="88"/>
        <v>8.1778575794829202E-3</v>
      </c>
      <c r="W487" s="58" t="s">
        <v>34</v>
      </c>
      <c r="X487" s="69">
        <f t="shared" si="79"/>
        <v>8201359</v>
      </c>
      <c r="Y487" s="69">
        <v>278032</v>
      </c>
      <c r="Z487" s="69">
        <v>558926</v>
      </c>
      <c r="AA487" s="69">
        <v>1568949</v>
      </c>
      <c r="AB487" s="69">
        <v>1394726</v>
      </c>
      <c r="AC487" s="69">
        <v>522369</v>
      </c>
      <c r="AD487" s="69">
        <v>1196780</v>
      </c>
      <c r="AE487" s="69">
        <v>688954</v>
      </c>
      <c r="AF487" s="69">
        <v>360054</v>
      </c>
      <c r="AG487" s="69">
        <v>1632569</v>
      </c>
    </row>
    <row r="488" spans="12:33" ht="15" thickBot="1" x14ac:dyDescent="0.35">
      <c r="L488" s="30">
        <v>2006</v>
      </c>
      <c r="M488" s="56">
        <f t="shared" si="80"/>
        <v>1.8974201370495249E-2</v>
      </c>
      <c r="N488" s="56">
        <f t="shared" si="81"/>
        <v>4.9027777359277186E-2</v>
      </c>
      <c r="O488" s="56">
        <f t="shared" si="82"/>
        <v>3.2313121576395806E-2</v>
      </c>
      <c r="P488" s="56">
        <f t="shared" si="83"/>
        <v>6.6423406671977395E-2</v>
      </c>
      <c r="Q488" s="56">
        <f t="shared" si="84"/>
        <v>3.7442939127701004E-2</v>
      </c>
      <c r="R488" s="56">
        <f t="shared" si="85"/>
        <v>5.5704996770250426E-2</v>
      </c>
      <c r="S488" s="56">
        <f t="shared" si="86"/>
        <v>3.2674383908274374E-2</v>
      </c>
      <c r="T488" s="56">
        <f t="shared" si="87"/>
        <v>2.3337956354152437E-2</v>
      </c>
      <c r="U488" s="56">
        <f t="shared" si="88"/>
        <v>8.111173709317996E-3</v>
      </c>
      <c r="W488" s="58" t="s">
        <v>35</v>
      </c>
      <c r="X488" s="69">
        <f t="shared" si="79"/>
        <v>8254298</v>
      </c>
      <c r="Y488" s="69">
        <v>279127</v>
      </c>
      <c r="Z488" s="69">
        <v>559277</v>
      </c>
      <c r="AA488" s="69">
        <v>1580501</v>
      </c>
      <c r="AB488" s="69">
        <v>1400287</v>
      </c>
      <c r="AC488" s="69">
        <v>524920</v>
      </c>
      <c r="AD488" s="69">
        <v>1200854</v>
      </c>
      <c r="AE488" s="69">
        <v>694253</v>
      </c>
      <c r="AF488" s="69">
        <v>362630</v>
      </c>
      <c r="AG488" s="69">
        <v>1652449</v>
      </c>
    </row>
    <row r="489" spans="12:33" ht="15" thickBot="1" x14ac:dyDescent="0.35">
      <c r="L489" s="30">
        <v>2007</v>
      </c>
      <c r="M489" s="56">
        <f t="shared" si="80"/>
        <v>1.877727448459501E-2</v>
      </c>
      <c r="N489" s="56">
        <f t="shared" si="81"/>
        <v>5.0148330881379141E-2</v>
      </c>
      <c r="O489" s="56">
        <f t="shared" si="82"/>
        <v>3.2946303762185283E-2</v>
      </c>
      <c r="P489" s="56">
        <f t="shared" si="83"/>
        <v>6.5925081692440518E-2</v>
      </c>
      <c r="Q489" s="56">
        <f t="shared" si="84"/>
        <v>3.8740194150439534E-2</v>
      </c>
      <c r="R489" s="56">
        <f t="shared" si="85"/>
        <v>5.6838524996443138E-2</v>
      </c>
      <c r="S489" s="56">
        <f t="shared" si="86"/>
        <v>3.1901191744258525E-2</v>
      </c>
      <c r="T489" s="56">
        <f t="shared" si="87"/>
        <v>2.3030450465779149E-2</v>
      </c>
      <c r="U489" s="56">
        <f t="shared" si="88"/>
        <v>8.057753298373483E-3</v>
      </c>
      <c r="W489" s="58" t="s">
        <v>36</v>
      </c>
      <c r="X489" s="69">
        <f t="shared" si="79"/>
        <v>8282984</v>
      </c>
      <c r="Y489" s="69">
        <v>280062</v>
      </c>
      <c r="Z489" s="69">
        <v>559393</v>
      </c>
      <c r="AA489" s="69">
        <v>1588567</v>
      </c>
      <c r="AB489" s="69">
        <v>1403663</v>
      </c>
      <c r="AC489" s="69">
        <v>526048</v>
      </c>
      <c r="AD489" s="69">
        <v>1202483</v>
      </c>
      <c r="AE489" s="69">
        <v>697253</v>
      </c>
      <c r="AF489" s="69">
        <v>364269</v>
      </c>
      <c r="AG489" s="69">
        <v>1661246</v>
      </c>
    </row>
    <row r="490" spans="12:33" ht="15" thickBot="1" x14ac:dyDescent="0.35">
      <c r="L490" s="30">
        <v>2008</v>
      </c>
      <c r="M490" s="56">
        <f t="shared" si="80"/>
        <v>1.9177923958756338E-2</v>
      </c>
      <c r="N490" s="56">
        <f t="shared" si="81"/>
        <v>4.9450197736201164E-2</v>
      </c>
      <c r="O490" s="56">
        <f t="shared" si="82"/>
        <v>3.291373141300151E-2</v>
      </c>
      <c r="P490" s="56">
        <f t="shared" si="83"/>
        <v>6.7581668478603113E-2</v>
      </c>
      <c r="Q490" s="56">
        <f t="shared" si="84"/>
        <v>3.9272417580312011E-2</v>
      </c>
      <c r="R490" s="56">
        <f t="shared" si="85"/>
        <v>5.3852537133852199E-2</v>
      </c>
      <c r="S490" s="56">
        <f t="shared" si="86"/>
        <v>2.8651829842515558E-2</v>
      </c>
      <c r="T490" s="56">
        <f t="shared" si="87"/>
        <v>2.3055879840909781E-2</v>
      </c>
      <c r="U490" s="56">
        <f t="shared" si="88"/>
        <v>8.2885003537644334E-3</v>
      </c>
      <c r="W490" s="58" t="s">
        <v>37</v>
      </c>
      <c r="X490" s="69">
        <f t="shared" si="79"/>
        <v>8307989</v>
      </c>
      <c r="Y490" s="69">
        <v>280977</v>
      </c>
      <c r="Z490" s="69">
        <v>559715</v>
      </c>
      <c r="AA490" s="69">
        <v>1595503</v>
      </c>
      <c r="AB490" s="69">
        <v>1405762</v>
      </c>
      <c r="AC490" s="69">
        <v>525944</v>
      </c>
      <c r="AD490" s="69">
        <v>1203701</v>
      </c>
      <c r="AE490" s="69">
        <v>699588</v>
      </c>
      <c r="AF490" s="69">
        <v>365578</v>
      </c>
      <c r="AG490" s="69">
        <v>1671221</v>
      </c>
    </row>
    <row r="491" spans="12:33" ht="15" thickBot="1" x14ac:dyDescent="0.35">
      <c r="L491" s="30">
        <v>2009</v>
      </c>
      <c r="M491" s="56">
        <f t="shared" si="80"/>
        <v>2.1433972430016733E-2</v>
      </c>
      <c r="N491" s="56">
        <f t="shared" si="81"/>
        <v>4.274164302558859E-2</v>
      </c>
      <c r="O491" s="56">
        <f t="shared" si="82"/>
        <v>3.5042560521671845E-2</v>
      </c>
      <c r="P491" s="56">
        <f t="shared" si="83"/>
        <v>6.4780669236949334E-2</v>
      </c>
      <c r="Q491" s="56">
        <f t="shared" si="84"/>
        <v>3.4851964845308038E-2</v>
      </c>
      <c r="R491" s="56">
        <f t="shared" si="85"/>
        <v>5.2008441358618457E-2</v>
      </c>
      <c r="S491" s="56">
        <f t="shared" si="86"/>
        <v>2.8329641426244303E-2</v>
      </c>
      <c r="T491" s="56">
        <f t="shared" si="87"/>
        <v>2.3603866454791282E-2</v>
      </c>
      <c r="U491" s="56">
        <f t="shared" si="88"/>
        <v>7.0000966360373217E-3</v>
      </c>
      <c r="W491" s="58" t="s">
        <v>38</v>
      </c>
      <c r="X491" s="69">
        <f t="shared" si="79"/>
        <v>8335003</v>
      </c>
      <c r="Y491" s="69">
        <v>282777</v>
      </c>
      <c r="Z491" s="69">
        <v>559462</v>
      </c>
      <c r="AA491" s="69">
        <v>1602958</v>
      </c>
      <c r="AB491" s="69">
        <v>1408619</v>
      </c>
      <c r="AC491" s="69">
        <v>526699</v>
      </c>
      <c r="AD491" s="69">
        <v>1204795</v>
      </c>
      <c r="AE491" s="69">
        <v>702502</v>
      </c>
      <c r="AF491" s="69">
        <v>367056</v>
      </c>
      <c r="AG491" s="69">
        <v>1680135</v>
      </c>
    </row>
    <row r="492" spans="12:33" ht="15" thickBot="1" x14ac:dyDescent="0.35">
      <c r="L492" s="30">
        <v>2010</v>
      </c>
      <c r="M492" s="56">
        <f t="shared" si="80"/>
        <v>2.0295596545762913E-2</v>
      </c>
      <c r="N492" s="56">
        <f t="shared" si="81"/>
        <v>4.553819484798996E-2</v>
      </c>
      <c r="O492" s="56">
        <f t="shared" si="82"/>
        <v>3.5996890973887474E-2</v>
      </c>
      <c r="P492" s="56">
        <f t="shared" si="83"/>
        <v>6.9761013041314157E-2</v>
      </c>
      <c r="Q492" s="56">
        <f t="shared" si="84"/>
        <v>3.6206322885942652E-2</v>
      </c>
      <c r="R492" s="56">
        <f t="shared" si="85"/>
        <v>5.6894234975511916E-2</v>
      </c>
      <c r="S492" s="56">
        <f t="shared" si="86"/>
        <v>3.0371521555486024E-2</v>
      </c>
      <c r="T492" s="56">
        <f t="shared" si="87"/>
        <v>2.3781624397074368E-2</v>
      </c>
      <c r="U492" s="56">
        <f t="shared" si="88"/>
        <v>7.2703510668864144E-3</v>
      </c>
      <c r="W492" s="58" t="s">
        <v>39</v>
      </c>
      <c r="X492" s="69">
        <f t="shared" si="79"/>
        <v>8351643</v>
      </c>
      <c r="Y492" s="69">
        <v>283697</v>
      </c>
      <c r="Z492" s="69">
        <v>557998</v>
      </c>
      <c r="AA492" s="69">
        <v>1605897</v>
      </c>
      <c r="AB492" s="69">
        <v>1409253</v>
      </c>
      <c r="AC492" s="69">
        <v>526730</v>
      </c>
      <c r="AD492" s="69">
        <v>1205045</v>
      </c>
      <c r="AE492" s="69">
        <v>704662</v>
      </c>
      <c r="AF492" s="69">
        <v>368366</v>
      </c>
      <c r="AG492" s="69">
        <v>1689995</v>
      </c>
    </row>
    <row r="493" spans="12:33" ht="15" thickBot="1" x14ac:dyDescent="0.35">
      <c r="L493" s="30">
        <v>2011</v>
      </c>
      <c r="M493" s="56">
        <f t="shared" si="80"/>
        <v>2.3364606899285472E-2</v>
      </c>
      <c r="N493" s="56">
        <f t="shared" si="81"/>
        <v>4.6408310773082301E-2</v>
      </c>
      <c r="O493" s="56">
        <f t="shared" si="82"/>
        <v>3.6691231097926935E-2</v>
      </c>
      <c r="P493" s="56">
        <f t="shared" si="83"/>
        <v>6.8643931573096881E-2</v>
      </c>
      <c r="Q493" s="56">
        <f t="shared" si="84"/>
        <v>3.4439242790888294E-2</v>
      </c>
      <c r="R493" s="56">
        <f t="shared" si="85"/>
        <v>5.7789715144712241E-2</v>
      </c>
      <c r="S493" s="56">
        <f t="shared" si="86"/>
        <v>3.0452514263628144E-2</v>
      </c>
      <c r="T493" s="56">
        <f t="shared" si="87"/>
        <v>2.3354866522772393E-2</v>
      </c>
      <c r="U493" s="56">
        <f t="shared" si="88"/>
        <v>7.1206812906176604E-3</v>
      </c>
      <c r="W493" s="58" t="s">
        <v>40</v>
      </c>
      <c r="X493" s="69">
        <f t="shared" si="79"/>
        <v>8375164</v>
      </c>
      <c r="Y493" s="69">
        <v>284581</v>
      </c>
      <c r="Z493" s="69">
        <v>556718</v>
      </c>
      <c r="AA493" s="69">
        <v>1609474</v>
      </c>
      <c r="AB493" s="69">
        <v>1410222</v>
      </c>
      <c r="AC493" s="69">
        <v>527886</v>
      </c>
      <c r="AD493" s="69">
        <v>1206611</v>
      </c>
      <c r="AE493" s="69">
        <v>707517</v>
      </c>
      <c r="AF493" s="69">
        <v>369300</v>
      </c>
      <c r="AG493" s="69">
        <v>1702855</v>
      </c>
    </row>
    <row r="494" spans="12:33" ht="15" thickBot="1" x14ac:dyDescent="0.35">
      <c r="L494" s="30">
        <v>2012</v>
      </c>
      <c r="M494" s="56">
        <f t="shared" si="80"/>
        <v>2.3330095878058701E-2</v>
      </c>
      <c r="N494" s="56">
        <f t="shared" si="81"/>
        <v>4.6511485794421131E-2</v>
      </c>
      <c r="O494" s="56">
        <f t="shared" si="82"/>
        <v>3.7523707334404494E-2</v>
      </c>
      <c r="P494" s="56">
        <f t="shared" si="83"/>
        <v>6.9864169399947523E-2</v>
      </c>
      <c r="Q494" s="56">
        <f t="shared" si="84"/>
        <v>3.2183025462134945E-2</v>
      </c>
      <c r="R494" s="56">
        <f t="shared" si="85"/>
        <v>5.7341986791770785E-2</v>
      </c>
      <c r="S494" s="56">
        <f t="shared" si="86"/>
        <v>2.9563398028736636E-2</v>
      </c>
      <c r="T494" s="56">
        <f t="shared" si="87"/>
        <v>2.4203797061503569E-2</v>
      </c>
      <c r="U494" s="56">
        <f t="shared" si="88"/>
        <v>6.8837657370470302E-3</v>
      </c>
      <c r="W494" s="58" t="s">
        <v>41</v>
      </c>
      <c r="X494" s="69">
        <f t="shared" si="79"/>
        <v>8408121</v>
      </c>
      <c r="Y494" s="69">
        <v>285782</v>
      </c>
      <c r="Z494" s="69">
        <v>556027</v>
      </c>
      <c r="AA494" s="69">
        <v>1614455</v>
      </c>
      <c r="AB494" s="69">
        <v>1413866</v>
      </c>
      <c r="AC494" s="69">
        <v>529704</v>
      </c>
      <c r="AD494" s="69">
        <v>1208696</v>
      </c>
      <c r="AE494" s="69">
        <v>711581</v>
      </c>
      <c r="AF494" s="69">
        <v>370926</v>
      </c>
      <c r="AG494" s="69">
        <v>1717084</v>
      </c>
    </row>
    <row r="495" spans="12:33" ht="15" thickBot="1" x14ac:dyDescent="0.35">
      <c r="L495" s="30">
        <v>2013</v>
      </c>
      <c r="M495" s="56">
        <f t="shared" si="80"/>
        <v>2.1604025357840728E-2</v>
      </c>
      <c r="N495" s="56">
        <f t="shared" si="81"/>
        <v>4.9773635713162644E-2</v>
      </c>
      <c r="O495" s="56">
        <f t="shared" si="82"/>
        <v>3.8369699158106528E-2</v>
      </c>
      <c r="P495" s="56">
        <f t="shared" si="83"/>
        <v>6.7325808171381771E-2</v>
      </c>
      <c r="Q495" s="56">
        <f t="shared" si="84"/>
        <v>3.4372048984923798E-2</v>
      </c>
      <c r="R495" s="56">
        <f t="shared" si="85"/>
        <v>5.6471811505749044E-2</v>
      </c>
      <c r="S495" s="56">
        <f t="shared" si="86"/>
        <v>2.8674481019116474E-2</v>
      </c>
      <c r="T495" s="56">
        <f t="shared" si="87"/>
        <v>2.4617691641772518E-2</v>
      </c>
      <c r="U495" s="56">
        <f t="shared" si="88"/>
        <v>5.5350232852280886E-3</v>
      </c>
      <c r="W495" s="58" t="s">
        <v>42</v>
      </c>
      <c r="X495" s="69">
        <f t="shared" si="79"/>
        <v>8451860</v>
      </c>
      <c r="Y495" s="69">
        <v>286691</v>
      </c>
      <c r="Z495" s="69">
        <v>555473</v>
      </c>
      <c r="AA495" s="69">
        <v>1618592</v>
      </c>
      <c r="AB495" s="69">
        <v>1418498</v>
      </c>
      <c r="AC495" s="69">
        <v>531898</v>
      </c>
      <c r="AD495" s="69">
        <v>1210971</v>
      </c>
      <c r="AE495" s="69">
        <v>715888</v>
      </c>
      <c r="AF495" s="69">
        <v>372603</v>
      </c>
      <c r="AG495" s="69">
        <v>1741246</v>
      </c>
    </row>
    <row r="496" spans="12:33" ht="15" thickBot="1" x14ac:dyDescent="0.35">
      <c r="L496" s="30">
        <v>2014</v>
      </c>
      <c r="M496" s="56">
        <f t="shared" si="80"/>
        <v>2.3128116111661549E-2</v>
      </c>
      <c r="N496" s="56">
        <f t="shared" si="81"/>
        <v>4.6651980698280665E-2</v>
      </c>
      <c r="O496" s="56">
        <f t="shared" si="82"/>
        <v>3.8407733939742811E-2</v>
      </c>
      <c r="P496" s="56">
        <f t="shared" si="83"/>
        <v>6.6152608931153808E-2</v>
      </c>
      <c r="Q496" s="56">
        <f t="shared" si="84"/>
        <v>3.3009070517523248E-2</v>
      </c>
      <c r="R496" s="56">
        <f t="shared" si="85"/>
        <v>5.3322855439229232E-2</v>
      </c>
      <c r="S496" s="56">
        <f t="shared" si="86"/>
        <v>2.720136306562115E-2</v>
      </c>
      <c r="T496" s="56">
        <f t="shared" si="87"/>
        <v>2.2616035705665158E-2</v>
      </c>
      <c r="U496" s="56">
        <f t="shared" si="88"/>
        <v>4.0687539614502671E-3</v>
      </c>
      <c r="W496" s="58" t="s">
        <v>44</v>
      </c>
      <c r="X496" s="69">
        <f t="shared" si="79"/>
        <v>8507786</v>
      </c>
      <c r="Y496" s="69">
        <v>287416</v>
      </c>
      <c r="Z496" s="69">
        <v>555881</v>
      </c>
      <c r="AA496" s="69">
        <v>1625485</v>
      </c>
      <c r="AB496" s="69">
        <v>1425422</v>
      </c>
      <c r="AC496" s="69">
        <v>534270</v>
      </c>
      <c r="AD496" s="69">
        <v>1215246</v>
      </c>
      <c r="AE496" s="69">
        <v>722038</v>
      </c>
      <c r="AF496" s="69">
        <v>375282</v>
      </c>
      <c r="AG496" s="69">
        <v>1766746</v>
      </c>
    </row>
    <row r="497" spans="12:34" ht="15" thickBot="1" x14ac:dyDescent="0.35">
      <c r="L497" s="30">
        <v>2015</v>
      </c>
      <c r="M497" s="56">
        <f t="shared" si="80"/>
        <v>2.1991505490416747E-2</v>
      </c>
      <c r="N497" s="56">
        <f t="shared" si="81"/>
        <v>4.7864693070599436E-2</v>
      </c>
      <c r="O497" s="56">
        <f t="shared" si="82"/>
        <v>3.9117061085235598E-2</v>
      </c>
      <c r="P497" s="56">
        <f t="shared" si="83"/>
        <v>6.6099034513746407E-2</v>
      </c>
      <c r="Q497" s="56">
        <f t="shared" si="84"/>
        <v>3.0355029974405569E-2</v>
      </c>
      <c r="R497" s="56">
        <f t="shared" si="85"/>
        <v>5.3433240251534023E-2</v>
      </c>
      <c r="S497" s="56">
        <f t="shared" si="86"/>
        <v>2.6897815861036688E-2</v>
      </c>
      <c r="T497" s="56">
        <f t="shared" si="87"/>
        <v>2.140901210967313E-2</v>
      </c>
      <c r="U497" s="56">
        <f t="shared" si="88"/>
        <v>3.5810520356736849E-3</v>
      </c>
      <c r="W497" s="58" t="s">
        <v>43</v>
      </c>
      <c r="X497" s="69">
        <f t="shared" si="79"/>
        <v>8584926</v>
      </c>
      <c r="Y497" s="69">
        <v>288356</v>
      </c>
      <c r="Z497" s="69">
        <v>557641</v>
      </c>
      <c r="AA497" s="69">
        <v>1636778</v>
      </c>
      <c r="AB497" s="69">
        <v>1437251</v>
      </c>
      <c r="AC497" s="69">
        <v>538575</v>
      </c>
      <c r="AD497" s="69">
        <v>1221570</v>
      </c>
      <c r="AE497" s="69">
        <v>728826</v>
      </c>
      <c r="AF497" s="69">
        <v>378592</v>
      </c>
      <c r="AG497" s="69">
        <v>1797337</v>
      </c>
    </row>
    <row r="498" spans="12:34" ht="15" thickBot="1" x14ac:dyDescent="0.35">
      <c r="L498" s="30">
        <v>2016</v>
      </c>
      <c r="M498" s="56">
        <f t="shared" si="80"/>
        <v>2.2132649663786731E-2</v>
      </c>
      <c r="N498" s="56">
        <f t="shared" si="81"/>
        <v>5.1525860708189757E-2</v>
      </c>
      <c r="O498" s="56">
        <f t="shared" si="82"/>
        <v>3.7185502401104603E-2</v>
      </c>
      <c r="P498" s="56">
        <f t="shared" si="83"/>
        <v>6.8981383727779511E-2</v>
      </c>
      <c r="Q498" s="56">
        <f t="shared" si="84"/>
        <v>2.9785872066211128E-2</v>
      </c>
      <c r="R498" s="56">
        <f t="shared" si="85"/>
        <v>5.7095216376107545E-2</v>
      </c>
      <c r="S498" s="56">
        <f t="shared" si="86"/>
        <v>2.7515715359424188E-2</v>
      </c>
      <c r="T498" s="56">
        <f t="shared" si="87"/>
        <v>2.0966774672566378E-2</v>
      </c>
      <c r="U498" s="56">
        <f t="shared" si="88"/>
        <v>3.5935169461132651E-3</v>
      </c>
      <c r="W498" s="58" t="s">
        <v>45</v>
      </c>
      <c r="X498" s="69">
        <f t="shared" si="79"/>
        <v>8700471</v>
      </c>
      <c r="Y498" s="69">
        <v>291011</v>
      </c>
      <c r="Z498" s="69">
        <v>560482</v>
      </c>
      <c r="AA498" s="69">
        <v>1653691</v>
      </c>
      <c r="AB498" s="69">
        <v>1453948</v>
      </c>
      <c r="AC498" s="69">
        <v>545815</v>
      </c>
      <c r="AD498" s="69">
        <v>1232012</v>
      </c>
      <c r="AE498" s="69">
        <v>739139</v>
      </c>
      <c r="AF498" s="69">
        <v>384147</v>
      </c>
      <c r="AG498" s="69">
        <v>1840226</v>
      </c>
    </row>
    <row r="499" spans="12:34" ht="15" thickBot="1" x14ac:dyDescent="0.35">
      <c r="L499" s="30">
        <v>2017</v>
      </c>
      <c r="M499" s="56">
        <f t="shared" si="80"/>
        <v>2.2280300944857452E-2</v>
      </c>
      <c r="N499" s="56">
        <f t="shared" si="81"/>
        <v>5.1066062018449966E-2</v>
      </c>
      <c r="O499" s="56">
        <f t="shared" si="82"/>
        <v>3.7109324206183819E-2</v>
      </c>
      <c r="P499" s="56">
        <f t="shared" si="83"/>
        <v>6.777605106740979E-2</v>
      </c>
      <c r="Q499" s="56">
        <f t="shared" si="84"/>
        <v>3.0386300173554461E-2</v>
      </c>
      <c r="R499" s="56">
        <f t="shared" si="85"/>
        <v>5.6363507629138894E-2</v>
      </c>
      <c r="S499" s="56">
        <f t="shared" si="86"/>
        <v>2.8348986091873817E-2</v>
      </c>
      <c r="T499" s="56">
        <f t="shared" si="87"/>
        <v>2.2688252759683909E-2</v>
      </c>
      <c r="U499" s="56">
        <f t="shared" si="88"/>
        <v>4.035547693541499E-3</v>
      </c>
      <c r="W499" s="58" t="s">
        <v>46</v>
      </c>
      <c r="X499" s="69">
        <f t="shared" si="79"/>
        <v>8772865</v>
      </c>
      <c r="Y499" s="69">
        <v>291942</v>
      </c>
      <c r="Z499" s="69">
        <v>561077</v>
      </c>
      <c r="AA499" s="69">
        <v>1665753</v>
      </c>
      <c r="AB499" s="69">
        <v>1465045</v>
      </c>
      <c r="AC499" s="69">
        <v>549263</v>
      </c>
      <c r="AD499" s="69">
        <v>1237298</v>
      </c>
      <c r="AE499" s="69">
        <v>746153</v>
      </c>
      <c r="AF499" s="69">
        <v>388752</v>
      </c>
      <c r="AG499" s="69">
        <v>1867582</v>
      </c>
    </row>
    <row r="500" spans="12:34" ht="15" thickBot="1" x14ac:dyDescent="0.35">
      <c r="L500" s="34">
        <v>2018</v>
      </c>
      <c r="M500" s="56">
        <f t="shared" si="80"/>
        <v>2.0111730299252936E-2</v>
      </c>
      <c r="N500" s="56">
        <f t="shared" si="81"/>
        <v>4.9827694586737283E-2</v>
      </c>
      <c r="O500" s="56">
        <f t="shared" si="82"/>
        <v>3.6818487673442771E-2</v>
      </c>
      <c r="P500" s="56">
        <f t="shared" si="83"/>
        <v>6.6402309099341666E-2</v>
      </c>
      <c r="Q500" s="56">
        <f t="shared" si="84"/>
        <v>3.0825162065181485E-2</v>
      </c>
      <c r="R500" s="56">
        <f t="shared" si="85"/>
        <v>5.8442068744891072E-2</v>
      </c>
      <c r="S500" s="56">
        <f t="shared" si="86"/>
        <v>2.9433188728072299E-2</v>
      </c>
      <c r="T500" s="56">
        <f t="shared" si="87"/>
        <v>2.7118815510957558E-2</v>
      </c>
      <c r="U500" s="56">
        <f t="shared" si="88"/>
        <v>4.3483491454033747E-3</v>
      </c>
      <c r="W500" s="58" t="s">
        <v>47</v>
      </c>
      <c r="X500" s="69">
        <f t="shared" si="79"/>
        <v>8822267</v>
      </c>
      <c r="Y500" s="69">
        <v>292675</v>
      </c>
      <c r="Z500" s="69">
        <v>560898</v>
      </c>
      <c r="AA500" s="69">
        <v>1670668</v>
      </c>
      <c r="AB500" s="69">
        <v>1473576</v>
      </c>
      <c r="AC500" s="69">
        <v>552579</v>
      </c>
      <c r="AD500" s="69">
        <v>1240214</v>
      </c>
      <c r="AE500" s="69">
        <v>751140</v>
      </c>
      <c r="AF500" s="69">
        <v>391741</v>
      </c>
      <c r="AG500" s="69">
        <v>1888776</v>
      </c>
    </row>
    <row r="501" spans="12:34" ht="15" thickBot="1" x14ac:dyDescent="0.35"/>
    <row r="502" spans="12:34" ht="15" thickBot="1" x14ac:dyDescent="0.35">
      <c r="L502" s="24" t="s">
        <v>55</v>
      </c>
      <c r="M502" s="4"/>
      <c r="N502" s="4"/>
      <c r="O502" s="5" t="s">
        <v>212</v>
      </c>
    </row>
    <row r="503" spans="12:34" ht="40.200000000000003" thickBot="1" x14ac:dyDescent="0.35">
      <c r="L503" s="25" t="s">
        <v>2</v>
      </c>
      <c r="M503" s="9" t="s">
        <v>3</v>
      </c>
      <c r="N503" s="9" t="s">
        <v>4</v>
      </c>
      <c r="O503" s="9" t="s">
        <v>5</v>
      </c>
      <c r="P503" s="9" t="s">
        <v>6</v>
      </c>
      <c r="Q503" s="9" t="s">
        <v>7</v>
      </c>
      <c r="R503" s="9" t="s">
        <v>8</v>
      </c>
      <c r="S503" s="9" t="s">
        <v>9</v>
      </c>
      <c r="T503" s="9" t="s">
        <v>10</v>
      </c>
      <c r="U503" s="10" t="s">
        <v>11</v>
      </c>
      <c r="W503" s="8" t="s">
        <v>176</v>
      </c>
      <c r="X503" s="57" t="s">
        <v>56</v>
      </c>
      <c r="Y503" s="57" t="s">
        <v>57</v>
      </c>
      <c r="Z503" s="57" t="s">
        <v>58</v>
      </c>
      <c r="AA503" s="57" t="s">
        <v>59</v>
      </c>
      <c r="AB503" s="57" t="s">
        <v>60</v>
      </c>
      <c r="AC503" s="57" t="s">
        <v>61</v>
      </c>
      <c r="AD503" s="57" t="s">
        <v>62</v>
      </c>
      <c r="AE503" s="57" t="s">
        <v>63</v>
      </c>
      <c r="AF503" s="57" t="s">
        <v>64</v>
      </c>
      <c r="AG503" s="190" t="s">
        <v>199</v>
      </c>
    </row>
    <row r="504" spans="12:34" ht="15" thickBot="1" x14ac:dyDescent="0.35">
      <c r="L504" s="11">
        <v>2000</v>
      </c>
      <c r="M504" s="23">
        <f>M460*1000/X504</f>
        <v>522.55930880269807</v>
      </c>
      <c r="N504" s="23">
        <f t="shared" ref="N504:U519" si="89">N460*1000/Y504</f>
        <v>523.70690028524484</v>
      </c>
      <c r="O504" s="23">
        <f t="shared" si="89"/>
        <v>756.96849045442025</v>
      </c>
      <c r="P504" s="23">
        <f t="shared" si="89"/>
        <v>6575.3981330757942</v>
      </c>
      <c r="Q504" s="23">
        <f t="shared" si="89"/>
        <v>399.11748982687459</v>
      </c>
      <c r="R504" s="23">
        <f t="shared" si="89"/>
        <v>1694.3669488906594</v>
      </c>
      <c r="S504" s="23">
        <f t="shared" si="89"/>
        <v>1054.1628720668307</v>
      </c>
      <c r="T504" s="23">
        <f t="shared" si="89"/>
        <v>358.03662718042756</v>
      </c>
      <c r="U504" s="23">
        <f t="shared" si="89"/>
        <v>1157.8602414059039</v>
      </c>
      <c r="W504" s="58" t="s">
        <v>65</v>
      </c>
      <c r="X504" s="50">
        <v>4.7969999999999997</v>
      </c>
      <c r="Y504" s="50">
        <v>33.533999999999999</v>
      </c>
      <c r="Z504" s="50">
        <v>57.66</v>
      </c>
      <c r="AA504" s="50">
        <v>12.379</v>
      </c>
      <c r="AB504" s="50">
        <v>27.129000000000001</v>
      </c>
      <c r="AC504" s="50">
        <v>35.247999999999998</v>
      </c>
      <c r="AD504" s="50">
        <v>15.241</v>
      </c>
      <c r="AE504" s="50">
        <v>17.975000000000001</v>
      </c>
      <c r="AF504" s="50">
        <v>9.5380000000000003</v>
      </c>
      <c r="AH504" s="50">
        <v>1000</v>
      </c>
    </row>
    <row r="505" spans="12:34" ht="15" thickBot="1" x14ac:dyDescent="0.35">
      <c r="L505" s="15">
        <v>2001</v>
      </c>
      <c r="M505" s="23">
        <f t="shared" ref="M505:U520" si="90">M461*1000/X505</f>
        <v>613.04065167062379</v>
      </c>
      <c r="N505" s="23">
        <f t="shared" si="89"/>
        <v>622.77171301101271</v>
      </c>
      <c r="O505" s="23">
        <f t="shared" si="89"/>
        <v>763.15617982924175</v>
      </c>
      <c r="P505" s="23">
        <f t="shared" si="89"/>
        <v>6554.5863725085028</v>
      </c>
      <c r="Q505" s="23">
        <f t="shared" si="89"/>
        <v>415.5957306872466</v>
      </c>
      <c r="R505" s="23">
        <f t="shared" si="89"/>
        <v>1598.9328856499862</v>
      </c>
      <c r="S505" s="23">
        <f t="shared" si="89"/>
        <v>1069.4500099857773</v>
      </c>
      <c r="T505" s="23">
        <f t="shared" si="89"/>
        <v>383.42215490808718</v>
      </c>
      <c r="U505" s="23">
        <f t="shared" si="89"/>
        <v>1106.4461853186308</v>
      </c>
      <c r="W505" s="58" t="s">
        <v>66</v>
      </c>
      <c r="X505" s="50">
        <v>4.96</v>
      </c>
      <c r="Y505" s="50">
        <v>34.118000000000002</v>
      </c>
      <c r="Z505" s="50">
        <v>59.843000000000004</v>
      </c>
      <c r="AA505" s="50">
        <v>12.584</v>
      </c>
      <c r="AB505" s="50">
        <v>28.084</v>
      </c>
      <c r="AC505" s="50">
        <v>36.472000000000001</v>
      </c>
      <c r="AD505" s="50">
        <v>15.683</v>
      </c>
      <c r="AE505" s="50">
        <v>18.7</v>
      </c>
      <c r="AF505" s="50">
        <v>9.9749999999999996</v>
      </c>
    </row>
    <row r="506" spans="12:34" ht="15" thickBot="1" x14ac:dyDescent="0.35">
      <c r="L506" s="15">
        <v>2002</v>
      </c>
      <c r="M506" s="23">
        <f t="shared" si="90"/>
        <v>583.29268350436394</v>
      </c>
      <c r="N506" s="23">
        <f t="shared" si="89"/>
        <v>602.89948401456377</v>
      </c>
      <c r="O506" s="23">
        <f t="shared" si="89"/>
        <v>769.70654629834007</v>
      </c>
      <c r="P506" s="23">
        <f t="shared" si="89"/>
        <v>6144.5168969860242</v>
      </c>
      <c r="Q506" s="23">
        <f t="shared" si="89"/>
        <v>434.19014684817466</v>
      </c>
      <c r="R506" s="23">
        <f t="shared" si="89"/>
        <v>1444.4334102279881</v>
      </c>
      <c r="S506" s="23">
        <f t="shared" si="89"/>
        <v>1029.9051036690671</v>
      </c>
      <c r="T506" s="23">
        <f t="shared" si="89"/>
        <v>321.03586458249396</v>
      </c>
      <c r="U506" s="23">
        <f t="shared" si="89"/>
        <v>986.88176425130189</v>
      </c>
      <c r="W506" s="58" t="s">
        <v>67</v>
      </c>
      <c r="X506" s="50">
        <v>5.3360000000000003</v>
      </c>
      <c r="Y506" s="50">
        <v>35.718000000000004</v>
      </c>
      <c r="Z506" s="50">
        <v>62.665999999999997</v>
      </c>
      <c r="AA506" s="50">
        <v>13.29</v>
      </c>
      <c r="AB506" s="50">
        <v>29.338999999999999</v>
      </c>
      <c r="AC506" s="50">
        <v>38.414000000000001</v>
      </c>
      <c r="AD506" s="50">
        <v>16.542000000000002</v>
      </c>
      <c r="AE506" s="50">
        <v>19.989999999999998</v>
      </c>
      <c r="AF506" s="50">
        <v>10.464</v>
      </c>
    </row>
    <row r="507" spans="12:34" ht="15" thickBot="1" x14ac:dyDescent="0.35">
      <c r="L507" s="15">
        <v>2003</v>
      </c>
      <c r="M507" s="23">
        <f t="shared" si="90"/>
        <v>649.69090607877467</v>
      </c>
      <c r="N507" s="23">
        <f t="shared" si="89"/>
        <v>659.41284293864817</v>
      </c>
      <c r="O507" s="23">
        <f t="shared" si="89"/>
        <v>755.95874797662714</v>
      </c>
      <c r="P507" s="23">
        <f t="shared" si="89"/>
        <v>7022.6796808600211</v>
      </c>
      <c r="Q507" s="23">
        <f t="shared" si="89"/>
        <v>490.6228040765223</v>
      </c>
      <c r="R507" s="23">
        <f t="shared" si="89"/>
        <v>1488.8081023894938</v>
      </c>
      <c r="S507" s="23">
        <f t="shared" si="89"/>
        <v>1132.80169210432</v>
      </c>
      <c r="T507" s="23">
        <f t="shared" si="89"/>
        <v>351.05769249394069</v>
      </c>
      <c r="U507" s="23">
        <f t="shared" si="89"/>
        <v>1146.6531975319426</v>
      </c>
      <c r="W507" s="58" t="s">
        <v>68</v>
      </c>
      <c r="X507" s="50">
        <v>5.1980000000000004</v>
      </c>
      <c r="Y507" s="50">
        <v>34.826000000000001</v>
      </c>
      <c r="Z507" s="50">
        <v>61.965000000000003</v>
      </c>
      <c r="AA507" s="50">
        <v>12.972</v>
      </c>
      <c r="AB507" s="50">
        <v>28.541</v>
      </c>
      <c r="AC507" s="50">
        <v>37.244999999999997</v>
      </c>
      <c r="AD507" s="50">
        <v>16.164000000000001</v>
      </c>
      <c r="AE507" s="50">
        <v>19.341999999999999</v>
      </c>
      <c r="AF507" s="50">
        <v>10.375999999999999</v>
      </c>
    </row>
    <row r="508" spans="12:34" ht="15" thickBot="1" x14ac:dyDescent="0.35">
      <c r="L508" s="15">
        <v>2004</v>
      </c>
      <c r="M508" s="23">
        <f t="shared" si="90"/>
        <v>731.10256623720204</v>
      </c>
      <c r="N508" s="23">
        <f t="shared" si="89"/>
        <v>628.28584247480933</v>
      </c>
      <c r="O508" s="23">
        <f t="shared" si="89"/>
        <v>776.48939929219148</v>
      </c>
      <c r="P508" s="23">
        <f t="shared" si="89"/>
        <v>6340.6078040992033</v>
      </c>
      <c r="Q508" s="23">
        <f t="shared" si="89"/>
        <v>502.50644251706905</v>
      </c>
      <c r="R508" s="23">
        <f t="shared" si="89"/>
        <v>1563.7393027207986</v>
      </c>
      <c r="S508" s="23">
        <f t="shared" si="89"/>
        <v>1169.0679164050168</v>
      </c>
      <c r="T508" s="23">
        <f t="shared" si="89"/>
        <v>392.6760120489846</v>
      </c>
      <c r="U508" s="23">
        <f t="shared" si="89"/>
        <v>1262.2693382025284</v>
      </c>
      <c r="W508" s="58" t="s">
        <v>33</v>
      </c>
      <c r="X508" s="50">
        <v>5.6360000000000001</v>
      </c>
      <c r="Y508" s="50">
        <v>37.926000000000002</v>
      </c>
      <c r="Z508" s="50">
        <v>64.528999999999996</v>
      </c>
      <c r="AA508" s="50">
        <v>13.874000000000001</v>
      </c>
      <c r="AB508" s="50">
        <v>31.033000000000001</v>
      </c>
      <c r="AC508" s="50">
        <v>39.963999999999999</v>
      </c>
      <c r="AD508" s="50">
        <v>17.46</v>
      </c>
      <c r="AE508" s="50">
        <v>20.795000000000002</v>
      </c>
      <c r="AF508" s="50">
        <v>11.023999999999999</v>
      </c>
    </row>
    <row r="509" spans="12:34" ht="15" thickBot="1" x14ac:dyDescent="0.35">
      <c r="L509" s="15">
        <v>2005</v>
      </c>
      <c r="M509" s="23">
        <f t="shared" si="90"/>
        <v>811.33699395007454</v>
      </c>
      <c r="N509" s="23">
        <f t="shared" si="89"/>
        <v>631.36277744636357</v>
      </c>
      <c r="O509" s="23">
        <f t="shared" si="89"/>
        <v>746.32798990373533</v>
      </c>
      <c r="P509" s="23">
        <f t="shared" si="89"/>
        <v>6237.6282224764636</v>
      </c>
      <c r="Q509" s="23">
        <f t="shared" si="89"/>
        <v>622.30638646193722</v>
      </c>
      <c r="R509" s="23">
        <f t="shared" si="89"/>
        <v>1531.6468399077712</v>
      </c>
      <c r="S509" s="23">
        <f t="shared" si="89"/>
        <v>1256.7474433700563</v>
      </c>
      <c r="T509" s="23">
        <f t="shared" si="89"/>
        <v>378.79334208925746</v>
      </c>
      <c r="U509" s="23">
        <f t="shared" si="89"/>
        <v>1149.8507252328698</v>
      </c>
      <c r="W509" s="58" t="s">
        <v>34</v>
      </c>
      <c r="X509" s="50">
        <v>5.72</v>
      </c>
      <c r="Y509" s="50">
        <v>39.188000000000002</v>
      </c>
      <c r="Z509" s="50">
        <v>67.364000000000004</v>
      </c>
      <c r="AA509" s="50">
        <v>14.568</v>
      </c>
      <c r="AB509" s="50">
        <v>32.520000000000003</v>
      </c>
      <c r="AC509" s="50">
        <v>42.530999999999999</v>
      </c>
      <c r="AD509" s="50">
        <v>18.295999999999999</v>
      </c>
      <c r="AE509" s="50">
        <v>22.167000000000002</v>
      </c>
      <c r="AF509" s="50">
        <v>11.611000000000001</v>
      </c>
    </row>
    <row r="510" spans="12:34" ht="15" thickBot="1" x14ac:dyDescent="0.35">
      <c r="L510" s="15">
        <v>2006</v>
      </c>
      <c r="M510" s="23">
        <f t="shared" si="90"/>
        <v>897.05486211758603</v>
      </c>
      <c r="N510" s="23">
        <f t="shared" si="89"/>
        <v>661.34700654022981</v>
      </c>
      <c r="O510" s="23">
        <f t="shared" si="89"/>
        <v>719.11630640554131</v>
      </c>
      <c r="P510" s="23">
        <f t="shared" si="89"/>
        <v>6107.1459526252929</v>
      </c>
      <c r="Q510" s="23">
        <f t="shared" si="89"/>
        <v>576.02495843945985</v>
      </c>
      <c r="R510" s="23">
        <f t="shared" si="89"/>
        <v>1495.3964230331592</v>
      </c>
      <c r="S510" s="23">
        <f t="shared" si="89"/>
        <v>1166.1674404416619</v>
      </c>
      <c r="T510" s="23">
        <f t="shared" si="89"/>
        <v>358.95334914137919</v>
      </c>
      <c r="U510" s="23">
        <f t="shared" si="89"/>
        <v>1096.92289751934</v>
      </c>
      <c r="W510" s="58" t="s">
        <v>35</v>
      </c>
      <c r="X510" s="50">
        <v>5.9039999999999999</v>
      </c>
      <c r="Y510" s="50">
        <v>41.460999999999999</v>
      </c>
      <c r="Z510" s="50">
        <v>71.019000000000005</v>
      </c>
      <c r="AA510" s="50">
        <v>15.23</v>
      </c>
      <c r="AB510" s="50">
        <v>34.121000000000002</v>
      </c>
      <c r="AC510" s="50">
        <v>44.732999999999997</v>
      </c>
      <c r="AD510" s="50">
        <v>19.452000000000002</v>
      </c>
      <c r="AE510" s="50">
        <v>23.577000000000002</v>
      </c>
      <c r="AF510" s="50">
        <v>12.218999999999999</v>
      </c>
    </row>
    <row r="511" spans="12:34" ht="15" thickBot="1" x14ac:dyDescent="0.35">
      <c r="L511" s="15">
        <v>2007</v>
      </c>
      <c r="M511" s="23">
        <f t="shared" si="90"/>
        <v>836.98886625889668</v>
      </c>
      <c r="N511" s="23">
        <f t="shared" si="89"/>
        <v>629.2648106040225</v>
      </c>
      <c r="O511" s="23">
        <f t="shared" si="89"/>
        <v>707.59698409495547</v>
      </c>
      <c r="P511" s="23">
        <f t="shared" si="89"/>
        <v>5654.8886545866617</v>
      </c>
      <c r="Q511" s="23">
        <f t="shared" si="89"/>
        <v>557.73835223871527</v>
      </c>
      <c r="R511" s="23">
        <f t="shared" si="89"/>
        <v>1441.6232873507263</v>
      </c>
      <c r="S511" s="23">
        <f t="shared" si="89"/>
        <v>1064.47174805032</v>
      </c>
      <c r="T511" s="23">
        <f t="shared" si="89"/>
        <v>338.03203967760919</v>
      </c>
      <c r="U511" s="23">
        <f t="shared" si="89"/>
        <v>1028.4986888904921</v>
      </c>
      <c r="W511" s="58" t="s">
        <v>36</v>
      </c>
      <c r="X511" s="50">
        <v>6.2830000000000004</v>
      </c>
      <c r="Y511" s="50">
        <v>44.58</v>
      </c>
      <c r="Z511" s="50">
        <v>73.965000000000003</v>
      </c>
      <c r="AA511" s="50">
        <v>16.364000000000001</v>
      </c>
      <c r="AB511" s="50">
        <v>36.539000000000001</v>
      </c>
      <c r="AC511" s="50">
        <v>47.41</v>
      </c>
      <c r="AD511" s="50">
        <v>20.896000000000001</v>
      </c>
      <c r="AE511" s="50">
        <v>24.818000000000001</v>
      </c>
      <c r="AF511" s="50">
        <v>13.015000000000001</v>
      </c>
    </row>
    <row r="512" spans="12:34" ht="15" thickBot="1" x14ac:dyDescent="0.35">
      <c r="L512" s="15">
        <v>2008</v>
      </c>
      <c r="M512" s="23">
        <f t="shared" si="90"/>
        <v>840.64829019648664</v>
      </c>
      <c r="N512" s="23">
        <f t="shared" si="89"/>
        <v>597.17824773275731</v>
      </c>
      <c r="O512" s="23">
        <f t="shared" si="89"/>
        <v>684.7205415109155</v>
      </c>
      <c r="P512" s="23">
        <f t="shared" si="89"/>
        <v>5667.4665300851912</v>
      </c>
      <c r="Q512" s="23">
        <f t="shared" si="89"/>
        <v>549.32295396025688</v>
      </c>
      <c r="R512" s="23">
        <f t="shared" si="89"/>
        <v>1303.9316235301635</v>
      </c>
      <c r="S512" s="23">
        <f t="shared" si="89"/>
        <v>939.29129971254793</v>
      </c>
      <c r="T512" s="23">
        <f t="shared" si="89"/>
        <v>332.90107984044062</v>
      </c>
      <c r="U512" s="23">
        <f t="shared" si="89"/>
        <v>1029.2700140970835</v>
      </c>
      <c r="W512" s="58" t="s">
        <v>37</v>
      </c>
      <c r="X512" s="50">
        <v>6.41</v>
      </c>
      <c r="Y512" s="50">
        <v>46.347999999999999</v>
      </c>
      <c r="Z512" s="50">
        <v>76.694000000000003</v>
      </c>
      <c r="AA512" s="50">
        <v>16.763000000000002</v>
      </c>
      <c r="AB512" s="50">
        <v>37.600999999999999</v>
      </c>
      <c r="AC512" s="50">
        <v>49.713000000000001</v>
      </c>
      <c r="AD512" s="50">
        <v>21.34</v>
      </c>
      <c r="AE512" s="50">
        <v>25.318999999999999</v>
      </c>
      <c r="AF512" s="50">
        <v>13.458</v>
      </c>
    </row>
    <row r="513" spans="12:32" ht="15" thickBot="1" x14ac:dyDescent="0.35">
      <c r="L513" s="15">
        <v>2009</v>
      </c>
      <c r="M513" s="23">
        <f t="shared" si="90"/>
        <v>904.90212329693065</v>
      </c>
      <c r="N513" s="23">
        <f t="shared" si="89"/>
        <v>516.62111848899974</v>
      </c>
      <c r="O513" s="23">
        <f t="shared" si="89"/>
        <v>718.95242197232892</v>
      </c>
      <c r="P513" s="23">
        <f t="shared" si="89"/>
        <v>5503.032295252824</v>
      </c>
      <c r="Q513" s="23">
        <f t="shared" si="89"/>
        <v>488.5164741339924</v>
      </c>
      <c r="R513" s="23">
        <f t="shared" si="89"/>
        <v>1263.4748877191685</v>
      </c>
      <c r="S513" s="23">
        <f t="shared" si="89"/>
        <v>910.08001468901944</v>
      </c>
      <c r="T513" s="23">
        <f t="shared" si="89"/>
        <v>338.55421067679532</v>
      </c>
      <c r="U513" s="23">
        <f t="shared" si="89"/>
        <v>874.82202927615026</v>
      </c>
      <c r="W513" s="58" t="s">
        <v>38</v>
      </c>
      <c r="X513" s="50">
        <v>6.6980000000000004</v>
      </c>
      <c r="Y513" s="50">
        <v>46.286000000000001</v>
      </c>
      <c r="Z513" s="50">
        <v>78.13</v>
      </c>
      <c r="AA513" s="50">
        <v>16.582000000000001</v>
      </c>
      <c r="AB513" s="50">
        <v>37.576000000000001</v>
      </c>
      <c r="AC513" s="50">
        <v>49.593000000000004</v>
      </c>
      <c r="AD513" s="50">
        <v>21.867999999999999</v>
      </c>
      <c r="AE513" s="50">
        <v>25.591000000000001</v>
      </c>
      <c r="AF513" s="50">
        <v>13.444000000000001</v>
      </c>
    </row>
    <row r="514" spans="12:32" ht="15" thickBot="1" x14ac:dyDescent="0.35">
      <c r="L514" s="15">
        <v>2010</v>
      </c>
      <c r="M514" s="23">
        <f t="shared" si="90"/>
        <v>893.92949126584404</v>
      </c>
      <c r="N514" s="23">
        <f t="shared" si="89"/>
        <v>562.17304532718367</v>
      </c>
      <c r="O514" s="23">
        <f t="shared" si="89"/>
        <v>757.50264338045906</v>
      </c>
      <c r="P514" s="23">
        <f t="shared" si="89"/>
        <v>6084.3493570683931</v>
      </c>
      <c r="Q514" s="23">
        <f t="shared" si="89"/>
        <v>520.56657441551999</v>
      </c>
      <c r="R514" s="23">
        <f t="shared" si="89"/>
        <v>1426.7009340560974</v>
      </c>
      <c r="S514" s="23">
        <f t="shared" si="89"/>
        <v>1026.3599233805819</v>
      </c>
      <c r="T514" s="23">
        <f t="shared" si="89"/>
        <v>348.24065243491401</v>
      </c>
      <c r="U514" s="23">
        <f t="shared" si="89"/>
        <v>937.21258209631628</v>
      </c>
      <c r="W514" s="58" t="s">
        <v>39</v>
      </c>
      <c r="X514" s="50">
        <v>6.4409999999999998</v>
      </c>
      <c r="Y514" s="50">
        <v>45.2</v>
      </c>
      <c r="Z514" s="50">
        <v>76.313000000000002</v>
      </c>
      <c r="AA514" s="50">
        <v>16.158000000000001</v>
      </c>
      <c r="AB514" s="50">
        <v>36.634999999999998</v>
      </c>
      <c r="AC514" s="50">
        <v>48.055</v>
      </c>
      <c r="AD514" s="50">
        <v>20.852</v>
      </c>
      <c r="AE514" s="50">
        <v>25.155999999999999</v>
      </c>
      <c r="AF514" s="50">
        <v>13.11</v>
      </c>
    </row>
    <row r="515" spans="12:32" ht="15" thickBot="1" x14ac:dyDescent="0.35">
      <c r="L515" s="15">
        <v>2011</v>
      </c>
      <c r="M515" s="23">
        <f t="shared" si="90"/>
        <v>948.11395921938674</v>
      </c>
      <c r="N515" s="23">
        <f t="shared" si="89"/>
        <v>532.58728859369694</v>
      </c>
      <c r="O515" s="23">
        <f t="shared" si="89"/>
        <v>731.34088548311206</v>
      </c>
      <c r="P515" s="23">
        <f t="shared" si="89"/>
        <v>5516.4795116751675</v>
      </c>
      <c r="Q515" s="23">
        <f t="shared" si="89"/>
        <v>460.6378523807449</v>
      </c>
      <c r="R515" s="23">
        <f t="shared" si="89"/>
        <v>1326.2901755677867</v>
      </c>
      <c r="S515" s="23">
        <f t="shared" si="89"/>
        <v>938.93195338211501</v>
      </c>
      <c r="T515" s="23">
        <f t="shared" si="89"/>
        <v>320.05908441664855</v>
      </c>
      <c r="U515" s="23">
        <f t="shared" si="89"/>
        <v>851.38939328287711</v>
      </c>
      <c r="W515" s="58" t="s">
        <v>40</v>
      </c>
      <c r="X515" s="50">
        <v>7.0129999999999999</v>
      </c>
      <c r="Y515" s="50">
        <v>48.511000000000003</v>
      </c>
      <c r="Z515" s="50">
        <v>80.747</v>
      </c>
      <c r="AA515" s="50">
        <v>17.547999999999998</v>
      </c>
      <c r="AB515" s="50">
        <v>39.466999999999999</v>
      </c>
      <c r="AC515" s="50">
        <v>52.575000000000003</v>
      </c>
      <c r="AD515" s="50">
        <v>22.946999999999999</v>
      </c>
      <c r="AE515" s="50">
        <v>26.948</v>
      </c>
      <c r="AF515" s="50">
        <v>14.242000000000001</v>
      </c>
    </row>
    <row r="516" spans="12:32" ht="15" thickBot="1" x14ac:dyDescent="0.35">
      <c r="L516" s="15">
        <v>2012</v>
      </c>
      <c r="M516" s="23">
        <f t="shared" si="90"/>
        <v>905.14817543081347</v>
      </c>
      <c r="N516" s="23">
        <f t="shared" si="89"/>
        <v>519.2892235615958</v>
      </c>
      <c r="O516" s="23">
        <f t="shared" si="89"/>
        <v>738.94680447617782</v>
      </c>
      <c r="P516" s="23">
        <f t="shared" si="89"/>
        <v>5558.1011553469625</v>
      </c>
      <c r="Q516" s="23">
        <f t="shared" si="89"/>
        <v>416.23882506579571</v>
      </c>
      <c r="R516" s="23">
        <f t="shared" si="89"/>
        <v>1284.0236775587496</v>
      </c>
      <c r="S516" s="23">
        <f t="shared" si="89"/>
        <v>880.67787217676744</v>
      </c>
      <c r="T516" s="23">
        <f t="shared" si="89"/>
        <v>318.4639646992045</v>
      </c>
      <c r="U516" s="23">
        <f t="shared" si="89"/>
        <v>810.4775100679966</v>
      </c>
      <c r="W516" s="58" t="s">
        <v>41</v>
      </c>
      <c r="X516" s="50">
        <v>7.3659999999999997</v>
      </c>
      <c r="Y516" s="50">
        <v>49.802</v>
      </c>
      <c r="Z516" s="50">
        <v>81.981999999999999</v>
      </c>
      <c r="AA516" s="50">
        <v>17.771999999999998</v>
      </c>
      <c r="AB516" s="50">
        <v>40.956000000000003</v>
      </c>
      <c r="AC516" s="50">
        <v>53.978000000000002</v>
      </c>
      <c r="AD516" s="50">
        <v>23.887</v>
      </c>
      <c r="AE516" s="50">
        <v>28.190999999999999</v>
      </c>
      <c r="AF516" s="50">
        <v>14.584</v>
      </c>
    </row>
    <row r="517" spans="12:32" ht="15" thickBot="1" x14ac:dyDescent="0.35">
      <c r="L517" s="15">
        <v>2013</v>
      </c>
      <c r="M517" s="23">
        <f t="shared" si="90"/>
        <v>821.442922263225</v>
      </c>
      <c r="N517" s="23">
        <f t="shared" si="89"/>
        <v>547.80881217550223</v>
      </c>
      <c r="O517" s="23">
        <f t="shared" si="89"/>
        <v>747.18939459224191</v>
      </c>
      <c r="P517" s="23">
        <f t="shared" si="89"/>
        <v>5332.8972659978053</v>
      </c>
      <c r="Q517" s="23">
        <f t="shared" si="89"/>
        <v>442.6308374729565</v>
      </c>
      <c r="R517" s="23">
        <f t="shared" si="89"/>
        <v>1233.8425990244191</v>
      </c>
      <c r="S517" s="23">
        <f t="shared" si="89"/>
        <v>856.53496068652487</v>
      </c>
      <c r="T517" s="23">
        <f t="shared" si="89"/>
        <v>316.96415766955892</v>
      </c>
      <c r="U517" s="23">
        <f t="shared" si="89"/>
        <v>637.54959021699199</v>
      </c>
      <c r="W517" s="58" t="s">
        <v>42</v>
      </c>
      <c r="X517" s="50">
        <v>7.54</v>
      </c>
      <c r="Y517" s="50">
        <v>50.47</v>
      </c>
      <c r="Z517" s="50">
        <v>83.117999999999995</v>
      </c>
      <c r="AA517" s="50">
        <v>17.908000000000001</v>
      </c>
      <c r="AB517" s="50">
        <v>41.304000000000002</v>
      </c>
      <c r="AC517" s="50">
        <v>55.424999999999997</v>
      </c>
      <c r="AD517" s="50">
        <v>23.966000000000001</v>
      </c>
      <c r="AE517" s="50">
        <v>28.939</v>
      </c>
      <c r="AF517" s="50">
        <v>15.117000000000001</v>
      </c>
    </row>
    <row r="518" spans="12:32" ht="15" thickBot="1" x14ac:dyDescent="0.35">
      <c r="L518" s="15">
        <v>2014</v>
      </c>
      <c r="M518" s="23">
        <f t="shared" si="90"/>
        <v>859.16900870483596</v>
      </c>
      <c r="N518" s="23">
        <f t="shared" si="89"/>
        <v>498.24107442104469</v>
      </c>
      <c r="O518" s="23">
        <f t="shared" si="89"/>
        <v>736.65127319224598</v>
      </c>
      <c r="P518" s="23">
        <f t="shared" si="89"/>
        <v>5119.1848060729153</v>
      </c>
      <c r="Q518" s="23">
        <f t="shared" si="89"/>
        <v>412.90899546714297</v>
      </c>
      <c r="R518" s="23">
        <f t="shared" si="89"/>
        <v>1134.1230162784459</v>
      </c>
      <c r="S518" s="23">
        <f t="shared" si="89"/>
        <v>801.51884529770496</v>
      </c>
      <c r="T518" s="23">
        <f t="shared" si="89"/>
        <v>284.3061371283768</v>
      </c>
      <c r="U518" s="23">
        <f t="shared" si="89"/>
        <v>453.24431187745358</v>
      </c>
      <c r="W518" s="58" t="s">
        <v>44</v>
      </c>
      <c r="X518" s="50">
        <v>7.7370000000000001</v>
      </c>
      <c r="Y518" s="50">
        <v>52.048999999999999</v>
      </c>
      <c r="Z518" s="50">
        <v>84.75</v>
      </c>
      <c r="AA518" s="50">
        <v>18.420000000000002</v>
      </c>
      <c r="AB518" s="50">
        <v>42.710999999999999</v>
      </c>
      <c r="AC518" s="50">
        <v>57.137</v>
      </c>
      <c r="AD518" s="50">
        <v>24.504000000000001</v>
      </c>
      <c r="AE518" s="50">
        <v>29.853000000000002</v>
      </c>
      <c r="AF518" s="50">
        <v>15.86</v>
      </c>
    </row>
    <row r="519" spans="12:32" ht="15" thickBot="1" x14ac:dyDescent="0.35">
      <c r="L519" s="15">
        <v>2015</v>
      </c>
      <c r="M519" s="23">
        <f t="shared" si="90"/>
        <v>788.63108533697448</v>
      </c>
      <c r="N519" s="23">
        <f t="shared" si="89"/>
        <v>495.33850438122187</v>
      </c>
      <c r="O519" s="23">
        <f t="shared" si="89"/>
        <v>733.52746759431466</v>
      </c>
      <c r="P519" s="23">
        <f t="shared" si="89"/>
        <v>5075.3768273275209</v>
      </c>
      <c r="Q519" s="23">
        <f t="shared" si="89"/>
        <v>373.91839962640046</v>
      </c>
      <c r="R519" s="23">
        <f t="shared" si="89"/>
        <v>1112.895658966879</v>
      </c>
      <c r="S519" s="23">
        <f t="shared" si="89"/>
        <v>765.6548798131513</v>
      </c>
      <c r="T519" s="23">
        <f t="shared" si="89"/>
        <v>259.83460641871415</v>
      </c>
      <c r="U519" s="23">
        <f t="shared" si="89"/>
        <v>377.72050015502549</v>
      </c>
      <c r="W519" s="58" t="s">
        <v>43</v>
      </c>
      <c r="X519" s="50">
        <v>8.0410000000000004</v>
      </c>
      <c r="Y519" s="50">
        <v>53.884999999999998</v>
      </c>
      <c r="Z519" s="50">
        <v>87.284999999999997</v>
      </c>
      <c r="AA519" s="50">
        <v>18.718</v>
      </c>
      <c r="AB519" s="50">
        <v>43.722000000000001</v>
      </c>
      <c r="AC519" s="50">
        <v>58.651000000000003</v>
      </c>
      <c r="AD519" s="50">
        <v>25.603999999999999</v>
      </c>
      <c r="AE519" s="50">
        <v>31.193999999999999</v>
      </c>
      <c r="AF519" s="50">
        <v>17.04</v>
      </c>
    </row>
    <row r="520" spans="12:32" ht="15" thickBot="1" x14ac:dyDescent="0.35">
      <c r="L520" s="15">
        <v>2016</v>
      </c>
      <c r="M520" s="23">
        <f t="shared" si="90"/>
        <v>770.98928792294009</v>
      </c>
      <c r="N520" s="23">
        <f t="shared" si="90"/>
        <v>518.56345659886892</v>
      </c>
      <c r="O520" s="23">
        <f t="shared" si="90"/>
        <v>671.58851351169756</v>
      </c>
      <c r="P520" s="23">
        <f t="shared" si="90"/>
        <v>5245.2980967646863</v>
      </c>
      <c r="Q520" s="23">
        <f t="shared" si="90"/>
        <v>357.41933258187197</v>
      </c>
      <c r="R520" s="23">
        <f t="shared" si="90"/>
        <v>1159.209500798619</v>
      </c>
      <c r="S520" s="23">
        <f t="shared" si="90"/>
        <v>758.00150330026599</v>
      </c>
      <c r="T520" s="23">
        <f t="shared" si="90"/>
        <v>248.78219583451295</v>
      </c>
      <c r="U520" s="23">
        <f t="shared" si="90"/>
        <v>387.48876805802354</v>
      </c>
      <c r="W520" s="58" t="s">
        <v>45</v>
      </c>
      <c r="X520" s="50">
        <v>8.3539999999999992</v>
      </c>
      <c r="Y520" s="50">
        <v>55.691000000000003</v>
      </c>
      <c r="Z520" s="50">
        <v>91.563999999999993</v>
      </c>
      <c r="AA520" s="50">
        <v>19.120999999999999</v>
      </c>
      <c r="AB520" s="50">
        <v>45.485999999999997</v>
      </c>
      <c r="AC520" s="50">
        <v>60.680999999999997</v>
      </c>
      <c r="AD520" s="50">
        <v>26.831</v>
      </c>
      <c r="AE520" s="50">
        <v>32.375</v>
      </c>
      <c r="AF520" s="50">
        <v>17.065999999999999</v>
      </c>
    </row>
    <row r="521" spans="12:32" ht="15" thickBot="1" x14ac:dyDescent="0.35">
      <c r="L521" s="15">
        <v>2017</v>
      </c>
      <c r="M521" s="23">
        <f t="shared" ref="M521:U522" si="91">M477*1000/X521</f>
        <v>741.5134083953003</v>
      </c>
      <c r="N521" s="23">
        <f t="shared" si="91"/>
        <v>492.5731137244851</v>
      </c>
      <c r="O521" s="23">
        <f t="shared" si="91"/>
        <v>665.1133337395853</v>
      </c>
      <c r="P521" s="23">
        <f t="shared" si="91"/>
        <v>4994.4653053696184</v>
      </c>
      <c r="Q521" s="23">
        <f t="shared" si="91"/>
        <v>350.6538309605026</v>
      </c>
      <c r="R521" s="23">
        <f t="shared" si="91"/>
        <v>1102.7586221144575</v>
      </c>
      <c r="S521" s="23">
        <f t="shared" si="91"/>
        <v>760.55950738565809</v>
      </c>
      <c r="T521" s="23">
        <f t="shared" si="91"/>
        <v>262.76115341950839</v>
      </c>
      <c r="U521" s="23">
        <f t="shared" si="91"/>
        <v>414.42407525567029</v>
      </c>
      <c r="W521" s="58" t="s">
        <v>46</v>
      </c>
      <c r="X521" s="50">
        <v>8.7720000000000002</v>
      </c>
      <c r="Y521" s="50">
        <v>58.167999999999999</v>
      </c>
      <c r="Z521" s="50">
        <v>92.938999999999993</v>
      </c>
      <c r="AA521" s="50">
        <v>19.881</v>
      </c>
      <c r="AB521" s="50">
        <v>47.597000000000001</v>
      </c>
      <c r="AC521" s="50">
        <v>63.24</v>
      </c>
      <c r="AD521" s="50">
        <v>27.812000000000001</v>
      </c>
      <c r="AE521" s="50">
        <v>33.567</v>
      </c>
      <c r="AF521" s="50">
        <v>18.186</v>
      </c>
    </row>
    <row r="522" spans="12:32" ht="15" thickBot="1" x14ac:dyDescent="0.35">
      <c r="L522" s="19">
        <v>2018</v>
      </c>
      <c r="M522" s="23">
        <f t="shared" si="91"/>
        <v>653.58657176702786</v>
      </c>
      <c r="N522" s="23">
        <f t="shared" si="91"/>
        <v>458.01793245348682</v>
      </c>
      <c r="O522" s="23">
        <f t="shared" si="91"/>
        <v>637.97327405348949</v>
      </c>
      <c r="P522" s="23">
        <f t="shared" si="91"/>
        <v>4685.798727773752</v>
      </c>
      <c r="Q522" s="23">
        <f t="shared" si="91"/>
        <v>343.38636458382223</v>
      </c>
      <c r="R522" s="23">
        <f t="shared" si="91"/>
        <v>1100.6935739768617</v>
      </c>
      <c r="S522" s="23">
        <f t="shared" si="91"/>
        <v>761.17904566032792</v>
      </c>
      <c r="T522" s="23">
        <f t="shared" si="91"/>
        <v>306.39263712623728</v>
      </c>
      <c r="U522" s="23">
        <f t="shared" si="91"/>
        <v>430.52143971580455</v>
      </c>
      <c r="W522" s="58" t="s">
        <v>47</v>
      </c>
      <c r="X522" s="50">
        <v>9.0060000000000002</v>
      </c>
      <c r="Y522" s="50">
        <v>61.02</v>
      </c>
      <c r="Z522" s="50">
        <v>96.417000000000002</v>
      </c>
      <c r="AA522" s="50">
        <v>20.882000000000001</v>
      </c>
      <c r="AB522" s="50">
        <v>49.603999999999999</v>
      </c>
      <c r="AC522" s="50">
        <v>65.849999999999994</v>
      </c>
      <c r="AD522" s="50">
        <v>29.045000000000002</v>
      </c>
      <c r="AE522" s="50">
        <v>34.673000000000002</v>
      </c>
      <c r="AF522" s="50">
        <v>19.077000000000002</v>
      </c>
    </row>
    <row r="523" spans="12:32" ht="15" thickBot="1" x14ac:dyDescent="0.35"/>
    <row r="524" spans="12:32" ht="15" thickBot="1" x14ac:dyDescent="0.35">
      <c r="L524" s="24" t="s">
        <v>163</v>
      </c>
      <c r="M524" s="4"/>
      <c r="N524" s="4"/>
      <c r="O524" s="5" t="s">
        <v>70</v>
      </c>
    </row>
    <row r="525" spans="12:32" ht="18.600000000000001" thickBot="1" x14ac:dyDescent="0.35">
      <c r="L525" s="25" t="s">
        <v>2</v>
      </c>
      <c r="M525" s="9" t="s">
        <v>3</v>
      </c>
      <c r="N525" s="9" t="s">
        <v>4</v>
      </c>
      <c r="O525" s="9" t="s">
        <v>5</v>
      </c>
      <c r="P525" s="9" t="s">
        <v>6</v>
      </c>
      <c r="Q525" s="9" t="s">
        <v>7</v>
      </c>
      <c r="R525" s="9" t="s">
        <v>8</v>
      </c>
      <c r="S525" s="9" t="s">
        <v>9</v>
      </c>
      <c r="T525" s="9" t="s">
        <v>10</v>
      </c>
      <c r="U525" s="10" t="s">
        <v>11</v>
      </c>
    </row>
    <row r="526" spans="12:32" x14ac:dyDescent="0.3">
      <c r="L526" s="11">
        <v>2000</v>
      </c>
      <c r="M526">
        <v>4.7969999999999997</v>
      </c>
      <c r="N526">
        <v>33.533999999999999</v>
      </c>
      <c r="O526">
        <v>57.66</v>
      </c>
      <c r="P526">
        <v>12.379</v>
      </c>
      <c r="Q526">
        <v>27.129000000000001</v>
      </c>
      <c r="R526">
        <v>35.247999999999998</v>
      </c>
      <c r="S526">
        <v>15.241</v>
      </c>
      <c r="T526">
        <v>17.975000000000001</v>
      </c>
      <c r="U526">
        <v>9.5380000000000003</v>
      </c>
      <c r="V526" s="60">
        <f t="shared" ref="V526:V544" si="92">SUM(M526:U526)</f>
        <v>213.501</v>
      </c>
    </row>
    <row r="527" spans="12:32" x14ac:dyDescent="0.3">
      <c r="L527" s="15">
        <v>2001</v>
      </c>
      <c r="M527">
        <v>4.96</v>
      </c>
      <c r="N527">
        <v>34.118000000000002</v>
      </c>
      <c r="O527">
        <v>59.843000000000004</v>
      </c>
      <c r="P527">
        <v>12.584</v>
      </c>
      <c r="Q527">
        <v>28.084</v>
      </c>
      <c r="R527">
        <v>36.472000000000001</v>
      </c>
      <c r="S527">
        <v>15.683</v>
      </c>
      <c r="T527">
        <v>18.7</v>
      </c>
      <c r="U527">
        <v>9.9749999999999996</v>
      </c>
      <c r="V527" s="60">
        <f t="shared" si="92"/>
        <v>220.41899999999998</v>
      </c>
    </row>
    <row r="528" spans="12:32" x14ac:dyDescent="0.3">
      <c r="L528" s="15">
        <v>2002</v>
      </c>
      <c r="M528">
        <v>5.3360000000000003</v>
      </c>
      <c r="N528">
        <v>35.718000000000004</v>
      </c>
      <c r="O528">
        <v>62.665999999999997</v>
      </c>
      <c r="P528">
        <v>13.29</v>
      </c>
      <c r="Q528">
        <v>29.338999999999999</v>
      </c>
      <c r="R528">
        <v>38.414000000000001</v>
      </c>
      <c r="S528">
        <v>16.542000000000002</v>
      </c>
      <c r="T528">
        <v>19.989999999999998</v>
      </c>
      <c r="U528">
        <v>10.464</v>
      </c>
      <c r="V528" s="60">
        <f t="shared" si="92"/>
        <v>231.75899999999999</v>
      </c>
    </row>
    <row r="529" spans="12:22" x14ac:dyDescent="0.3">
      <c r="L529" s="15">
        <v>2003</v>
      </c>
      <c r="M529">
        <v>5.1980000000000004</v>
      </c>
      <c r="N529">
        <v>34.826000000000001</v>
      </c>
      <c r="O529">
        <v>61.965000000000003</v>
      </c>
      <c r="P529">
        <v>12.972</v>
      </c>
      <c r="Q529">
        <v>28.541</v>
      </c>
      <c r="R529">
        <v>37.244999999999997</v>
      </c>
      <c r="S529">
        <v>16.164000000000001</v>
      </c>
      <c r="T529">
        <v>19.341999999999999</v>
      </c>
      <c r="U529">
        <v>10.375999999999999</v>
      </c>
      <c r="V529" s="60">
        <f t="shared" si="92"/>
        <v>226.62899999999999</v>
      </c>
    </row>
    <row r="530" spans="12:22" x14ac:dyDescent="0.3">
      <c r="L530" s="15">
        <v>2004</v>
      </c>
      <c r="M530">
        <v>5.6360000000000001</v>
      </c>
      <c r="N530">
        <v>37.926000000000002</v>
      </c>
      <c r="O530">
        <v>64.528999999999996</v>
      </c>
      <c r="P530">
        <v>13.874000000000001</v>
      </c>
      <c r="Q530">
        <v>31.033000000000001</v>
      </c>
      <c r="R530">
        <v>39.963999999999999</v>
      </c>
      <c r="S530">
        <v>17.46</v>
      </c>
      <c r="T530">
        <v>20.795000000000002</v>
      </c>
      <c r="U530">
        <v>11.023999999999999</v>
      </c>
      <c r="V530" s="60">
        <f t="shared" si="92"/>
        <v>242.24099999999999</v>
      </c>
    </row>
    <row r="531" spans="12:22" x14ac:dyDescent="0.3">
      <c r="L531" s="15">
        <v>2005</v>
      </c>
      <c r="M531">
        <v>5.72</v>
      </c>
      <c r="N531">
        <v>39.188000000000002</v>
      </c>
      <c r="O531">
        <v>67.364000000000004</v>
      </c>
      <c r="P531">
        <v>14.568</v>
      </c>
      <c r="Q531">
        <v>32.520000000000003</v>
      </c>
      <c r="R531">
        <v>42.530999999999999</v>
      </c>
      <c r="S531">
        <v>18.295999999999999</v>
      </c>
      <c r="T531">
        <v>22.167000000000002</v>
      </c>
      <c r="U531">
        <v>11.611000000000001</v>
      </c>
      <c r="V531" s="60">
        <f t="shared" si="92"/>
        <v>253.965</v>
      </c>
    </row>
    <row r="532" spans="12:22" x14ac:dyDescent="0.3">
      <c r="L532" s="15">
        <v>2006</v>
      </c>
      <c r="M532">
        <v>5.9039999999999999</v>
      </c>
      <c r="N532">
        <v>41.460999999999999</v>
      </c>
      <c r="O532">
        <v>71.019000000000005</v>
      </c>
      <c r="P532">
        <v>15.23</v>
      </c>
      <c r="Q532">
        <v>34.121000000000002</v>
      </c>
      <c r="R532">
        <v>44.732999999999997</v>
      </c>
      <c r="S532">
        <v>19.452000000000002</v>
      </c>
      <c r="T532">
        <v>23.577000000000002</v>
      </c>
      <c r="U532">
        <v>12.218999999999999</v>
      </c>
      <c r="V532" s="60">
        <f t="shared" si="92"/>
        <v>267.71600000000001</v>
      </c>
    </row>
    <row r="533" spans="12:22" x14ac:dyDescent="0.3">
      <c r="L533" s="15">
        <v>2007</v>
      </c>
      <c r="M533">
        <v>6.2830000000000004</v>
      </c>
      <c r="N533">
        <v>44.58</v>
      </c>
      <c r="O533">
        <v>73.965000000000003</v>
      </c>
      <c r="P533">
        <v>16.364000000000001</v>
      </c>
      <c r="Q533">
        <v>36.539000000000001</v>
      </c>
      <c r="R533">
        <v>47.41</v>
      </c>
      <c r="S533">
        <v>20.896000000000001</v>
      </c>
      <c r="T533">
        <v>24.818000000000001</v>
      </c>
      <c r="U533">
        <v>13.015000000000001</v>
      </c>
      <c r="V533" s="60">
        <f t="shared" si="92"/>
        <v>283.86999999999995</v>
      </c>
    </row>
    <row r="534" spans="12:22" x14ac:dyDescent="0.3">
      <c r="L534" s="15">
        <v>2008</v>
      </c>
      <c r="M534">
        <v>6.41</v>
      </c>
      <c r="N534">
        <v>46.347999999999999</v>
      </c>
      <c r="O534">
        <v>76.694000000000003</v>
      </c>
      <c r="P534">
        <v>16.763000000000002</v>
      </c>
      <c r="Q534">
        <v>37.600999999999999</v>
      </c>
      <c r="R534">
        <v>49.713000000000001</v>
      </c>
      <c r="S534">
        <v>21.34</v>
      </c>
      <c r="T534">
        <v>25.318999999999999</v>
      </c>
      <c r="U534">
        <v>13.458</v>
      </c>
      <c r="V534" s="60">
        <f t="shared" si="92"/>
        <v>293.64600000000002</v>
      </c>
    </row>
    <row r="535" spans="12:22" x14ac:dyDescent="0.3">
      <c r="L535" s="15">
        <v>2009</v>
      </c>
      <c r="M535">
        <v>6.6980000000000004</v>
      </c>
      <c r="N535">
        <v>46.286000000000001</v>
      </c>
      <c r="O535">
        <v>78.13</v>
      </c>
      <c r="P535">
        <v>16.582000000000001</v>
      </c>
      <c r="Q535">
        <v>37.576000000000001</v>
      </c>
      <c r="R535">
        <v>49.593000000000004</v>
      </c>
      <c r="S535">
        <v>21.867999999999999</v>
      </c>
      <c r="T535">
        <v>25.591000000000001</v>
      </c>
      <c r="U535">
        <v>13.444000000000001</v>
      </c>
      <c r="V535" s="60">
        <f t="shared" si="92"/>
        <v>295.76800000000003</v>
      </c>
    </row>
    <row r="536" spans="12:22" x14ac:dyDescent="0.3">
      <c r="L536" s="15">
        <v>2010</v>
      </c>
      <c r="M536">
        <v>6.4409999999999998</v>
      </c>
      <c r="N536">
        <v>45.2</v>
      </c>
      <c r="O536">
        <v>76.313000000000002</v>
      </c>
      <c r="P536">
        <v>16.158000000000001</v>
      </c>
      <c r="Q536">
        <v>36.634999999999998</v>
      </c>
      <c r="R536">
        <v>48.055</v>
      </c>
      <c r="S536">
        <v>20.852</v>
      </c>
      <c r="T536">
        <v>25.155999999999999</v>
      </c>
      <c r="U536">
        <v>13.11</v>
      </c>
      <c r="V536" s="60">
        <f t="shared" si="92"/>
        <v>287.92</v>
      </c>
    </row>
    <row r="537" spans="12:22" x14ac:dyDescent="0.3">
      <c r="L537" s="15">
        <v>2011</v>
      </c>
      <c r="M537">
        <v>7.0129999999999999</v>
      </c>
      <c r="N537">
        <v>48.511000000000003</v>
      </c>
      <c r="O537">
        <v>80.747</v>
      </c>
      <c r="P537">
        <v>17.547999999999998</v>
      </c>
      <c r="Q537">
        <v>39.466999999999999</v>
      </c>
      <c r="R537">
        <v>52.575000000000003</v>
      </c>
      <c r="S537">
        <v>22.946999999999999</v>
      </c>
      <c r="T537">
        <v>26.948</v>
      </c>
      <c r="U537">
        <v>14.242000000000001</v>
      </c>
      <c r="V537" s="60">
        <f t="shared" si="92"/>
        <v>309.99799999999999</v>
      </c>
    </row>
    <row r="538" spans="12:22" x14ac:dyDescent="0.3">
      <c r="L538" s="15">
        <v>2012</v>
      </c>
      <c r="M538">
        <v>7.3659999999999997</v>
      </c>
      <c r="N538">
        <v>49.802</v>
      </c>
      <c r="O538">
        <v>81.981999999999999</v>
      </c>
      <c r="P538">
        <v>17.771999999999998</v>
      </c>
      <c r="Q538">
        <v>40.956000000000003</v>
      </c>
      <c r="R538">
        <v>53.978000000000002</v>
      </c>
      <c r="S538">
        <v>23.887</v>
      </c>
      <c r="T538">
        <v>28.190999999999999</v>
      </c>
      <c r="U538">
        <v>14.584</v>
      </c>
      <c r="V538" s="60">
        <f t="shared" si="92"/>
        <v>318.51799999999997</v>
      </c>
    </row>
    <row r="539" spans="12:22" x14ac:dyDescent="0.3">
      <c r="L539" s="15">
        <v>2013</v>
      </c>
      <c r="M539">
        <v>7.54</v>
      </c>
      <c r="N539">
        <v>50.47</v>
      </c>
      <c r="O539">
        <v>83.117999999999995</v>
      </c>
      <c r="P539">
        <v>17.908000000000001</v>
      </c>
      <c r="Q539">
        <v>41.304000000000002</v>
      </c>
      <c r="R539">
        <v>55.424999999999997</v>
      </c>
      <c r="S539">
        <v>23.966000000000001</v>
      </c>
      <c r="T539">
        <v>28.939</v>
      </c>
      <c r="U539">
        <v>15.117000000000001</v>
      </c>
      <c r="V539" s="60">
        <f t="shared" si="92"/>
        <v>323.78700000000003</v>
      </c>
    </row>
    <row r="540" spans="12:22" x14ac:dyDescent="0.3">
      <c r="L540" s="15">
        <v>2014</v>
      </c>
      <c r="M540">
        <v>7.7370000000000001</v>
      </c>
      <c r="N540">
        <v>52.048999999999999</v>
      </c>
      <c r="O540">
        <v>84.75</v>
      </c>
      <c r="P540">
        <v>18.420000000000002</v>
      </c>
      <c r="Q540">
        <v>42.710999999999999</v>
      </c>
      <c r="R540">
        <v>57.137</v>
      </c>
      <c r="S540">
        <v>24.504000000000001</v>
      </c>
      <c r="T540">
        <v>29.853000000000002</v>
      </c>
      <c r="U540">
        <v>15.86</v>
      </c>
      <c r="V540" s="60">
        <f t="shared" si="92"/>
        <v>333.02100000000007</v>
      </c>
    </row>
    <row r="541" spans="12:22" x14ac:dyDescent="0.3">
      <c r="L541" s="15">
        <v>2015</v>
      </c>
      <c r="M541">
        <v>8.0410000000000004</v>
      </c>
      <c r="N541">
        <v>53.884999999999998</v>
      </c>
      <c r="O541">
        <v>87.284999999999997</v>
      </c>
      <c r="P541">
        <v>18.718</v>
      </c>
      <c r="Q541">
        <v>43.722000000000001</v>
      </c>
      <c r="R541">
        <v>58.651000000000003</v>
      </c>
      <c r="S541">
        <v>25.603999999999999</v>
      </c>
      <c r="T541">
        <v>31.193999999999999</v>
      </c>
      <c r="U541">
        <v>17.04</v>
      </c>
      <c r="V541" s="60">
        <f t="shared" si="92"/>
        <v>344.14000000000004</v>
      </c>
    </row>
    <row r="542" spans="12:22" x14ac:dyDescent="0.3">
      <c r="L542" s="15">
        <v>2016</v>
      </c>
      <c r="M542">
        <v>8.3539999999999992</v>
      </c>
      <c r="N542">
        <v>55.691000000000003</v>
      </c>
      <c r="O542">
        <v>91.563999999999993</v>
      </c>
      <c r="P542">
        <v>19.120999999999999</v>
      </c>
      <c r="Q542">
        <v>45.485999999999997</v>
      </c>
      <c r="R542">
        <v>60.680999999999997</v>
      </c>
      <c r="S542">
        <v>26.831</v>
      </c>
      <c r="T542">
        <v>32.375</v>
      </c>
      <c r="U542">
        <v>17.065999999999999</v>
      </c>
      <c r="V542" s="60">
        <f t="shared" si="92"/>
        <v>357.16899999999998</v>
      </c>
    </row>
    <row r="543" spans="12:22" x14ac:dyDescent="0.3">
      <c r="L543" s="15">
        <v>2017</v>
      </c>
      <c r="M543">
        <v>8.7720000000000002</v>
      </c>
      <c r="N543">
        <v>58.167999999999999</v>
      </c>
      <c r="O543">
        <v>92.938999999999993</v>
      </c>
      <c r="P543">
        <v>19.881</v>
      </c>
      <c r="Q543">
        <v>47.597000000000001</v>
      </c>
      <c r="R543">
        <v>63.24</v>
      </c>
      <c r="S543">
        <v>27.812000000000001</v>
      </c>
      <c r="T543">
        <v>33.567</v>
      </c>
      <c r="U543">
        <v>18.186</v>
      </c>
      <c r="V543" s="60">
        <f t="shared" si="92"/>
        <v>370.16199999999998</v>
      </c>
    </row>
    <row r="544" spans="12:22" ht="15" thickBot="1" x14ac:dyDescent="0.35">
      <c r="L544" s="19">
        <v>2018</v>
      </c>
      <c r="M544">
        <v>9.0060000000000002</v>
      </c>
      <c r="N544">
        <v>61.02</v>
      </c>
      <c r="O544">
        <v>96.417000000000002</v>
      </c>
      <c r="P544">
        <v>20.882000000000001</v>
      </c>
      <c r="Q544">
        <v>49.603999999999999</v>
      </c>
      <c r="R544">
        <v>65.849999999999994</v>
      </c>
      <c r="S544">
        <v>29.045000000000002</v>
      </c>
      <c r="T544">
        <v>34.673000000000002</v>
      </c>
      <c r="U544">
        <v>19.077000000000002</v>
      </c>
      <c r="V544" s="60">
        <f t="shared" si="92"/>
        <v>385.57400000000001</v>
      </c>
    </row>
    <row r="545" spans="12:44" x14ac:dyDescent="0.3">
      <c r="M545" s="60">
        <f>SUM(M526:M544)</f>
        <v>127.212</v>
      </c>
      <c r="N545" s="60">
        <f t="shared" ref="N545:U545" si="93">SUM(N526:N544)</f>
        <v>868.78100000000006</v>
      </c>
      <c r="O545" s="60">
        <f t="shared" si="93"/>
        <v>1448.95</v>
      </c>
      <c r="P545" s="60">
        <f t="shared" si="93"/>
        <v>311.01400000000007</v>
      </c>
      <c r="Q545" s="60">
        <f t="shared" si="93"/>
        <v>709.96500000000003</v>
      </c>
      <c r="R545" s="60">
        <f t="shared" si="93"/>
        <v>936.91499999999996</v>
      </c>
      <c r="S545" s="60">
        <f t="shared" si="93"/>
        <v>408.39000000000004</v>
      </c>
      <c r="T545" s="60">
        <f t="shared" si="93"/>
        <v>489.17</v>
      </c>
      <c r="U545" s="60">
        <f t="shared" si="93"/>
        <v>259.40600000000001</v>
      </c>
      <c r="V545" s="60">
        <f>SUM(M545:U545)</f>
        <v>5559.8030000000008</v>
      </c>
    </row>
    <row r="546" spans="12:44" ht="15" thickBot="1" x14ac:dyDescent="0.35"/>
    <row r="547" spans="12:44" ht="15" thickBot="1" x14ac:dyDescent="0.35">
      <c r="L547" s="24" t="s">
        <v>71</v>
      </c>
      <c r="M547" s="4"/>
      <c r="N547" s="4"/>
      <c r="O547" s="5" t="s">
        <v>72</v>
      </c>
      <c r="W547" s="24" t="s">
        <v>69</v>
      </c>
      <c r="X547" s="4"/>
      <c r="Y547" s="4"/>
      <c r="Z547" s="5" t="s">
        <v>73</v>
      </c>
      <c r="AH547" s="307" t="s">
        <v>74</v>
      </c>
      <c r="AI547" s="61" t="s">
        <v>75</v>
      </c>
      <c r="AJ547" s="61" t="s">
        <v>76</v>
      </c>
      <c r="AK547" s="61" t="s">
        <v>77</v>
      </c>
      <c r="AL547" s="61" t="s">
        <v>78</v>
      </c>
      <c r="AM547" s="61" t="s">
        <v>79</v>
      </c>
      <c r="AN547" s="61" t="s">
        <v>80</v>
      </c>
      <c r="AO547" s="61" t="s">
        <v>81</v>
      </c>
      <c r="AP547" s="61" t="s">
        <v>82</v>
      </c>
      <c r="AQ547" s="61" t="s">
        <v>83</v>
      </c>
      <c r="AR547" s="62" t="s">
        <v>84</v>
      </c>
    </row>
    <row r="548" spans="12:44" ht="18.600000000000001" thickBot="1" x14ac:dyDescent="0.35">
      <c r="L548" s="63" t="s">
        <v>2</v>
      </c>
      <c r="M548" s="64" t="s">
        <v>3</v>
      </c>
      <c r="N548" s="64" t="s">
        <v>4</v>
      </c>
      <c r="O548" s="64" t="s">
        <v>5</v>
      </c>
      <c r="P548" s="64" t="s">
        <v>6</v>
      </c>
      <c r="Q548" s="64" t="s">
        <v>7</v>
      </c>
      <c r="R548" s="64" t="s">
        <v>8</v>
      </c>
      <c r="S548" s="64" t="s">
        <v>9</v>
      </c>
      <c r="T548" s="64" t="s">
        <v>10</v>
      </c>
      <c r="U548" s="65" t="s">
        <v>11</v>
      </c>
      <c r="W548" s="63" t="s">
        <v>2</v>
      </c>
      <c r="X548" s="64" t="s">
        <v>3</v>
      </c>
      <c r="Y548" s="64" t="s">
        <v>4</v>
      </c>
      <c r="Z548" s="64" t="s">
        <v>5</v>
      </c>
      <c r="AA548" s="64" t="s">
        <v>6</v>
      </c>
      <c r="AB548" s="64" t="s">
        <v>7</v>
      </c>
      <c r="AC548" s="64" t="s">
        <v>8</v>
      </c>
      <c r="AD548" s="64" t="s">
        <v>9</v>
      </c>
      <c r="AE548" s="64" t="s">
        <v>10</v>
      </c>
      <c r="AF548" s="65" t="s">
        <v>11</v>
      </c>
      <c r="AH548" s="308"/>
      <c r="AI548" s="64" t="s">
        <v>85</v>
      </c>
      <c r="AJ548" s="64" t="s">
        <v>3</v>
      </c>
      <c r="AK548" s="64" t="s">
        <v>4</v>
      </c>
      <c r="AL548" s="64" t="s">
        <v>5</v>
      </c>
      <c r="AM548" s="64" t="s">
        <v>6</v>
      </c>
      <c r="AN548" s="64" t="s">
        <v>7</v>
      </c>
      <c r="AO548" s="64" t="s">
        <v>8</v>
      </c>
      <c r="AP548" s="64" t="s">
        <v>9</v>
      </c>
      <c r="AQ548" s="64" t="s">
        <v>10</v>
      </c>
      <c r="AR548" s="65" t="s">
        <v>11</v>
      </c>
    </row>
    <row r="549" spans="12:44" x14ac:dyDescent="0.3">
      <c r="L549" s="67">
        <v>2000</v>
      </c>
      <c r="M549" s="68">
        <f>X549/AI549</f>
        <v>5.9946119722785744E-4</v>
      </c>
      <c r="N549" s="68">
        <f t="shared" ref="N549:U564" si="94">Y549/AJ549</f>
        <v>0.12140059226864959</v>
      </c>
      <c r="O549" s="68">
        <f t="shared" si="94"/>
        <v>0.10283647466719933</v>
      </c>
      <c r="P549" s="68">
        <f t="shared" si="94"/>
        <v>8.0640590769359057E-3</v>
      </c>
      <c r="Q549" s="68">
        <f t="shared" si="94"/>
        <v>1.9801683898586532E-2</v>
      </c>
      <c r="R549" s="68">
        <f t="shared" si="94"/>
        <v>6.8729111988987124E-2</v>
      </c>
      <c r="S549" s="68">
        <f t="shared" si="94"/>
        <v>1.2884109795169621E-2</v>
      </c>
      <c r="T549" s="68">
        <f t="shared" si="94"/>
        <v>2.6930493108940023E-2</v>
      </c>
      <c r="U549" s="68">
        <f t="shared" si="94"/>
        <v>2.7379250558320845E-2</v>
      </c>
      <c r="W549" s="67">
        <v>2000</v>
      </c>
      <c r="X549" s="59">
        <v>4797</v>
      </c>
      <c r="Y549" s="59">
        <v>33534</v>
      </c>
      <c r="Z549" s="59">
        <v>57660</v>
      </c>
      <c r="AA549" s="59">
        <v>12379</v>
      </c>
      <c r="AB549" s="59">
        <v>27129</v>
      </c>
      <c r="AC549" s="59">
        <v>35248</v>
      </c>
      <c r="AD549" s="59">
        <v>15241</v>
      </c>
      <c r="AE549" s="59">
        <v>17975</v>
      </c>
      <c r="AF549" s="59">
        <v>9538</v>
      </c>
      <c r="AH549" s="58" t="s">
        <v>65</v>
      </c>
      <c r="AI549" s="69">
        <f>SUM(AJ549:AR549)</f>
        <v>8002186</v>
      </c>
      <c r="AJ549" s="69">
        <v>276226</v>
      </c>
      <c r="AK549" s="69">
        <v>560696</v>
      </c>
      <c r="AL549" s="69">
        <v>1535083</v>
      </c>
      <c r="AM549" s="69">
        <v>1370035</v>
      </c>
      <c r="AN549" s="69">
        <v>512854</v>
      </c>
      <c r="AO549" s="69">
        <v>1182930</v>
      </c>
      <c r="AP549" s="69">
        <v>667459</v>
      </c>
      <c r="AQ549" s="69">
        <v>348366</v>
      </c>
      <c r="AR549" s="69">
        <v>1548537</v>
      </c>
    </row>
    <row r="550" spans="12:44" x14ac:dyDescent="0.3">
      <c r="L550" s="15">
        <v>2001</v>
      </c>
      <c r="M550" s="68">
        <f t="shared" ref="M550:U567" si="95">X550/AI550</f>
        <v>6.1838092414535646E-4</v>
      </c>
      <c r="N550" s="68">
        <f t="shared" si="94"/>
        <v>0.1236356520604734</v>
      </c>
      <c r="O550" s="68">
        <f t="shared" si="94"/>
        <v>0.10694442707002329</v>
      </c>
      <c r="P550" s="68">
        <f t="shared" si="94"/>
        <v>8.1745285225046389E-3</v>
      </c>
      <c r="Q550" s="68">
        <f t="shared" si="94"/>
        <v>2.0452483151680755E-2</v>
      </c>
      <c r="R550" s="68">
        <f t="shared" si="94"/>
        <v>7.083991290684101E-2</v>
      </c>
      <c r="S550" s="68">
        <f t="shared" si="94"/>
        <v>1.3263241041202056E-2</v>
      </c>
      <c r="T550" s="68">
        <f t="shared" si="94"/>
        <v>2.7848433041644576E-2</v>
      </c>
      <c r="U550" s="68">
        <f t="shared" si="94"/>
        <v>2.8489499584438877E-2</v>
      </c>
      <c r="W550" s="15">
        <v>2001</v>
      </c>
      <c r="X550" s="59">
        <v>4960</v>
      </c>
      <c r="Y550" s="59">
        <v>34118</v>
      </c>
      <c r="Z550" s="59">
        <v>59843</v>
      </c>
      <c r="AA550" s="59">
        <v>12584</v>
      </c>
      <c r="AB550" s="59">
        <v>28084</v>
      </c>
      <c r="AC550" s="59">
        <v>36472</v>
      </c>
      <c r="AD550" s="59">
        <v>15683</v>
      </c>
      <c r="AE550" s="59">
        <v>18700</v>
      </c>
      <c r="AF550" s="59">
        <v>9975</v>
      </c>
      <c r="AH550" s="58" t="s">
        <v>66</v>
      </c>
      <c r="AI550" s="69">
        <f t="shared" ref="AI550:AI567" si="96">SUM(AJ550:AR550)</f>
        <v>8020946</v>
      </c>
      <c r="AJ550" s="69">
        <v>275956</v>
      </c>
      <c r="AK550" s="69">
        <v>559571</v>
      </c>
      <c r="AL550" s="69">
        <v>1539416</v>
      </c>
      <c r="AM550" s="69">
        <v>1373134</v>
      </c>
      <c r="AN550" s="69">
        <v>514851</v>
      </c>
      <c r="AO550" s="69">
        <v>1182441</v>
      </c>
      <c r="AP550" s="69">
        <v>671492</v>
      </c>
      <c r="AQ550" s="69">
        <v>350129</v>
      </c>
      <c r="AR550" s="69">
        <v>1553956</v>
      </c>
    </row>
    <row r="551" spans="12:44" x14ac:dyDescent="0.3">
      <c r="L551" s="15">
        <v>2002</v>
      </c>
      <c r="M551" s="68">
        <f t="shared" si="95"/>
        <v>6.6173589098719688E-4</v>
      </c>
      <c r="N551" s="68">
        <f t="shared" si="94"/>
        <v>0.12909824955814264</v>
      </c>
      <c r="O551" s="68">
        <f t="shared" si="94"/>
        <v>0.11191696149360728</v>
      </c>
      <c r="P551" s="68">
        <f t="shared" si="94"/>
        <v>8.6037961580068718E-3</v>
      </c>
      <c r="Q551" s="68">
        <f t="shared" si="94"/>
        <v>2.1294061120538364E-2</v>
      </c>
      <c r="R551" s="68">
        <f t="shared" si="94"/>
        <v>7.4294555652257996E-2</v>
      </c>
      <c r="S551" s="68">
        <f t="shared" si="94"/>
        <v>1.392287123237863E-2</v>
      </c>
      <c r="T551" s="68">
        <f t="shared" si="94"/>
        <v>2.9584091188262263E-2</v>
      </c>
      <c r="U551" s="68">
        <f t="shared" si="94"/>
        <v>2.9678875923919518E-2</v>
      </c>
      <c r="W551" s="15">
        <v>2002</v>
      </c>
      <c r="X551" s="59">
        <v>5336</v>
      </c>
      <c r="Y551" s="59">
        <v>35718</v>
      </c>
      <c r="Z551" s="59">
        <v>62666</v>
      </c>
      <c r="AA551" s="59">
        <v>13290</v>
      </c>
      <c r="AB551" s="59">
        <v>29339</v>
      </c>
      <c r="AC551" s="59">
        <v>38414</v>
      </c>
      <c r="AD551" s="59">
        <v>16542</v>
      </c>
      <c r="AE551" s="59">
        <v>19990</v>
      </c>
      <c r="AF551" s="59">
        <v>10464</v>
      </c>
      <c r="AH551" s="58" t="s">
        <v>67</v>
      </c>
      <c r="AI551" s="69">
        <f t="shared" si="96"/>
        <v>8063640</v>
      </c>
      <c r="AJ551" s="69">
        <v>276673</v>
      </c>
      <c r="AK551" s="69">
        <v>559933</v>
      </c>
      <c r="AL551" s="69">
        <v>1544667</v>
      </c>
      <c r="AM551" s="69">
        <v>1377802</v>
      </c>
      <c r="AN551" s="69">
        <v>517050</v>
      </c>
      <c r="AO551" s="69">
        <v>1188117</v>
      </c>
      <c r="AP551" s="69">
        <v>675701</v>
      </c>
      <c r="AQ551" s="69">
        <v>352574</v>
      </c>
      <c r="AR551" s="69">
        <v>1571123</v>
      </c>
    </row>
    <row r="552" spans="12:44" x14ac:dyDescent="0.3">
      <c r="L552" s="15">
        <v>2003</v>
      </c>
      <c r="M552" s="68">
        <f t="shared" si="95"/>
        <v>6.4170676716698318E-4</v>
      </c>
      <c r="N552" s="68">
        <f t="shared" si="94"/>
        <v>0.12593385453204214</v>
      </c>
      <c r="O552" s="68">
        <f t="shared" si="94"/>
        <v>0.11092454123800846</v>
      </c>
      <c r="P552" s="68">
        <f t="shared" si="94"/>
        <v>8.3729810639727505E-3</v>
      </c>
      <c r="Q552" s="68">
        <f t="shared" si="94"/>
        <v>2.0644006793332812E-2</v>
      </c>
      <c r="R552" s="68">
        <f t="shared" si="94"/>
        <v>7.2028915998174375E-2</v>
      </c>
      <c r="S552" s="68">
        <f t="shared" si="94"/>
        <v>1.3591016677667397E-2</v>
      </c>
      <c r="T552" s="68">
        <f t="shared" si="94"/>
        <v>2.8466849263455964E-2</v>
      </c>
      <c r="U552" s="68">
        <f t="shared" si="94"/>
        <v>2.9260726724101464E-2</v>
      </c>
      <c r="W552" s="15">
        <v>2003</v>
      </c>
      <c r="X552" s="59">
        <v>5198</v>
      </c>
      <c r="Y552" s="59">
        <v>34826</v>
      </c>
      <c r="Z552" s="59">
        <v>61965</v>
      </c>
      <c r="AA552" s="59">
        <v>12972</v>
      </c>
      <c r="AB552" s="59">
        <v>28541</v>
      </c>
      <c r="AC552" s="59">
        <v>37245</v>
      </c>
      <c r="AD552" s="59">
        <v>16164</v>
      </c>
      <c r="AE552" s="59">
        <v>19342</v>
      </c>
      <c r="AF552" s="59">
        <v>10376</v>
      </c>
      <c r="AH552" s="58" t="s">
        <v>68</v>
      </c>
      <c r="AI552" s="69">
        <f t="shared" si="96"/>
        <v>8100273</v>
      </c>
      <c r="AJ552" s="69">
        <v>276542</v>
      </c>
      <c r="AK552" s="69">
        <v>558623</v>
      </c>
      <c r="AL552" s="69">
        <v>1549269</v>
      </c>
      <c r="AM552" s="69">
        <v>1382532</v>
      </c>
      <c r="AN552" s="69">
        <v>517084</v>
      </c>
      <c r="AO552" s="69">
        <v>1189315</v>
      </c>
      <c r="AP552" s="69">
        <v>679457</v>
      </c>
      <c r="AQ552" s="69">
        <v>354605</v>
      </c>
      <c r="AR552" s="69">
        <v>1592846</v>
      </c>
    </row>
    <row r="553" spans="12:44" x14ac:dyDescent="0.3">
      <c r="L553" s="15">
        <v>2004</v>
      </c>
      <c r="M553" s="68">
        <f t="shared" si="95"/>
        <v>6.9216450377540366E-4</v>
      </c>
      <c r="N553" s="68">
        <f t="shared" si="94"/>
        <v>0.1370198560652042</v>
      </c>
      <c r="O553" s="68">
        <f t="shared" si="94"/>
        <v>0.1156379810259737</v>
      </c>
      <c r="P553" s="68">
        <f t="shared" si="94"/>
        <v>8.9090606700995504E-3</v>
      </c>
      <c r="Q553" s="68">
        <f t="shared" si="94"/>
        <v>2.2366319564565605E-2</v>
      </c>
      <c r="R553" s="68">
        <f t="shared" si="94"/>
        <v>7.6899542227977777E-2</v>
      </c>
      <c r="S553" s="68">
        <f t="shared" si="94"/>
        <v>1.4645586863596407E-2</v>
      </c>
      <c r="T553" s="68">
        <f t="shared" si="94"/>
        <v>3.0418100781260286E-2</v>
      </c>
      <c r="U553" s="68">
        <f t="shared" si="94"/>
        <v>3.087367112146706E-2</v>
      </c>
      <c r="W553" s="15">
        <v>2004</v>
      </c>
      <c r="X553" s="59">
        <v>5636</v>
      </c>
      <c r="Y553" s="59">
        <v>37926</v>
      </c>
      <c r="Z553" s="59">
        <v>64529</v>
      </c>
      <c r="AA553" s="59">
        <v>13874</v>
      </c>
      <c r="AB553" s="59">
        <v>31033</v>
      </c>
      <c r="AC553" s="59">
        <v>39964</v>
      </c>
      <c r="AD553" s="59">
        <v>17460</v>
      </c>
      <c r="AE553" s="59">
        <v>20795</v>
      </c>
      <c r="AF553" s="59">
        <v>11024</v>
      </c>
      <c r="AH553" s="58" t="s">
        <v>33</v>
      </c>
      <c r="AI553" s="69">
        <f t="shared" si="96"/>
        <v>8142573</v>
      </c>
      <c r="AJ553" s="69">
        <v>276792</v>
      </c>
      <c r="AK553" s="69">
        <v>558026</v>
      </c>
      <c r="AL553" s="69">
        <v>1557291</v>
      </c>
      <c r="AM553" s="69">
        <v>1387488</v>
      </c>
      <c r="AN553" s="69">
        <v>519691</v>
      </c>
      <c r="AO553" s="69">
        <v>1192168</v>
      </c>
      <c r="AP553" s="69">
        <v>683639</v>
      </c>
      <c r="AQ553" s="69">
        <v>357068</v>
      </c>
      <c r="AR553" s="69">
        <v>1610410</v>
      </c>
    </row>
    <row r="554" spans="12:44" x14ac:dyDescent="0.3">
      <c r="L554" s="15">
        <v>2005</v>
      </c>
      <c r="M554" s="68">
        <f t="shared" si="95"/>
        <v>6.9744538679504216E-4</v>
      </c>
      <c r="N554" s="68">
        <f t="shared" si="94"/>
        <v>0.14094780456925821</v>
      </c>
      <c r="O554" s="68">
        <f t="shared" si="94"/>
        <v>0.12052400496666822</v>
      </c>
      <c r="P554" s="68">
        <f t="shared" si="94"/>
        <v>9.2851966507515541E-3</v>
      </c>
      <c r="Q554" s="68">
        <f t="shared" si="94"/>
        <v>2.3316407667169036E-2</v>
      </c>
      <c r="R554" s="68">
        <f t="shared" si="94"/>
        <v>8.1419456361307804E-2</v>
      </c>
      <c r="S554" s="68">
        <f t="shared" si="94"/>
        <v>1.5287688631160279E-2</v>
      </c>
      <c r="T554" s="68">
        <f t="shared" si="94"/>
        <v>3.2174862182380824E-2</v>
      </c>
      <c r="U554" s="68">
        <f t="shared" si="94"/>
        <v>3.2247940586689776E-2</v>
      </c>
      <c r="W554" s="15">
        <v>2005</v>
      </c>
      <c r="X554" s="59">
        <v>5720</v>
      </c>
      <c r="Y554" s="59">
        <v>39188</v>
      </c>
      <c r="Z554" s="59">
        <v>67364</v>
      </c>
      <c r="AA554" s="59">
        <v>14568</v>
      </c>
      <c r="AB554" s="59">
        <v>32520</v>
      </c>
      <c r="AC554" s="59">
        <v>42531</v>
      </c>
      <c r="AD554" s="59">
        <v>18296</v>
      </c>
      <c r="AE554" s="59">
        <v>22167</v>
      </c>
      <c r="AF554" s="59">
        <v>11611</v>
      </c>
      <c r="AH554" s="58" t="s">
        <v>34</v>
      </c>
      <c r="AI554" s="69">
        <f t="shared" si="96"/>
        <v>8201359</v>
      </c>
      <c r="AJ554" s="69">
        <v>278032</v>
      </c>
      <c r="AK554" s="69">
        <v>558926</v>
      </c>
      <c r="AL554" s="69">
        <v>1568949</v>
      </c>
      <c r="AM554" s="69">
        <v>1394726</v>
      </c>
      <c r="AN554" s="69">
        <v>522369</v>
      </c>
      <c r="AO554" s="69">
        <v>1196780</v>
      </c>
      <c r="AP554" s="69">
        <v>688954</v>
      </c>
      <c r="AQ554" s="69">
        <v>360054</v>
      </c>
      <c r="AR554" s="69">
        <v>1632569</v>
      </c>
    </row>
    <row r="555" spans="12:44" x14ac:dyDescent="0.3">
      <c r="L555" s="15">
        <v>2006</v>
      </c>
      <c r="M555" s="68">
        <f t="shared" si="95"/>
        <v>7.1526373290617807E-4</v>
      </c>
      <c r="N555" s="68">
        <f t="shared" si="94"/>
        <v>0.14853812064042532</v>
      </c>
      <c r="O555" s="68">
        <f t="shared" si="94"/>
        <v>0.1269835877391704</v>
      </c>
      <c r="P555" s="68">
        <f t="shared" si="94"/>
        <v>9.6361849818506918E-3</v>
      </c>
      <c r="Q555" s="68">
        <f t="shared" si="94"/>
        <v>2.4367147591886521E-2</v>
      </c>
      <c r="R555" s="68">
        <f t="shared" si="94"/>
        <v>8.5218699992379784E-2</v>
      </c>
      <c r="S555" s="68">
        <f t="shared" si="94"/>
        <v>1.6198472087364493E-2</v>
      </c>
      <c r="T555" s="68">
        <f t="shared" si="94"/>
        <v>3.3960242159558549E-2</v>
      </c>
      <c r="U555" s="68">
        <f t="shared" si="94"/>
        <v>3.3695502302622506E-2</v>
      </c>
      <c r="W555" s="15">
        <v>2006</v>
      </c>
      <c r="X555" s="59">
        <v>5904</v>
      </c>
      <c r="Y555" s="59">
        <v>41461</v>
      </c>
      <c r="Z555" s="59">
        <v>71019</v>
      </c>
      <c r="AA555" s="59">
        <v>15230</v>
      </c>
      <c r="AB555" s="59">
        <v>34121</v>
      </c>
      <c r="AC555" s="59">
        <v>44733</v>
      </c>
      <c r="AD555" s="59">
        <v>19452</v>
      </c>
      <c r="AE555" s="59">
        <v>23577</v>
      </c>
      <c r="AF555" s="59">
        <v>12219</v>
      </c>
      <c r="AH555" s="58" t="s">
        <v>35</v>
      </c>
      <c r="AI555" s="69">
        <f t="shared" si="96"/>
        <v>8254298</v>
      </c>
      <c r="AJ555" s="69">
        <v>279127</v>
      </c>
      <c r="AK555" s="69">
        <v>559277</v>
      </c>
      <c r="AL555" s="69">
        <v>1580501</v>
      </c>
      <c r="AM555" s="69">
        <v>1400287</v>
      </c>
      <c r="AN555" s="69">
        <v>524920</v>
      </c>
      <c r="AO555" s="69">
        <v>1200854</v>
      </c>
      <c r="AP555" s="69">
        <v>694253</v>
      </c>
      <c r="AQ555" s="69">
        <v>362630</v>
      </c>
      <c r="AR555" s="69">
        <v>1652449</v>
      </c>
    </row>
    <row r="556" spans="12:44" x14ac:dyDescent="0.3">
      <c r="L556" s="15">
        <v>2007</v>
      </c>
      <c r="M556" s="68">
        <f t="shared" si="95"/>
        <v>7.5854305646370923E-4</v>
      </c>
      <c r="N556" s="68">
        <f t="shared" si="94"/>
        <v>0.1591790389270947</v>
      </c>
      <c r="O556" s="68">
        <f t="shared" si="94"/>
        <v>0.13222367816544003</v>
      </c>
      <c r="P556" s="68">
        <f t="shared" si="94"/>
        <v>1.0301107853807865E-2</v>
      </c>
      <c r="Q556" s="68">
        <f t="shared" si="94"/>
        <v>2.6031176999037519E-2</v>
      </c>
      <c r="R556" s="68">
        <f t="shared" si="94"/>
        <v>9.0124855526491882E-2</v>
      </c>
      <c r="S556" s="68">
        <f t="shared" si="94"/>
        <v>1.7377376644825748E-2</v>
      </c>
      <c r="T556" s="68">
        <f t="shared" si="94"/>
        <v>3.5593966608964037E-2</v>
      </c>
      <c r="U556" s="68">
        <f t="shared" si="94"/>
        <v>3.5729090315124265E-2</v>
      </c>
      <c r="W556" s="15">
        <v>2007</v>
      </c>
      <c r="X556" s="59">
        <v>6283</v>
      </c>
      <c r="Y556" s="59">
        <v>44580</v>
      </c>
      <c r="Z556" s="59">
        <v>73965</v>
      </c>
      <c r="AA556" s="59">
        <v>16364</v>
      </c>
      <c r="AB556" s="59">
        <v>36539</v>
      </c>
      <c r="AC556" s="59">
        <v>47410</v>
      </c>
      <c r="AD556" s="59">
        <v>20896</v>
      </c>
      <c r="AE556" s="59">
        <v>24818</v>
      </c>
      <c r="AF556" s="59">
        <v>13015</v>
      </c>
      <c r="AH556" s="58" t="s">
        <v>36</v>
      </c>
      <c r="AI556" s="69">
        <f t="shared" si="96"/>
        <v>8282984</v>
      </c>
      <c r="AJ556" s="69">
        <v>280062</v>
      </c>
      <c r="AK556" s="69">
        <v>559393</v>
      </c>
      <c r="AL556" s="69">
        <v>1588567</v>
      </c>
      <c r="AM556" s="69">
        <v>1403663</v>
      </c>
      <c r="AN556" s="69">
        <v>526048</v>
      </c>
      <c r="AO556" s="69">
        <v>1202483</v>
      </c>
      <c r="AP556" s="69">
        <v>697253</v>
      </c>
      <c r="AQ556" s="69">
        <v>364269</v>
      </c>
      <c r="AR556" s="69">
        <v>1661246</v>
      </c>
    </row>
    <row r="557" spans="12:44" x14ac:dyDescent="0.3">
      <c r="L557" s="15">
        <v>2008</v>
      </c>
      <c r="M557" s="68">
        <f t="shared" si="95"/>
        <v>7.7154651986178601E-4</v>
      </c>
      <c r="N557" s="68">
        <f t="shared" si="94"/>
        <v>0.16495300327073034</v>
      </c>
      <c r="O557" s="68">
        <f t="shared" si="94"/>
        <v>0.13702330650420302</v>
      </c>
      <c r="P557" s="68">
        <f t="shared" si="94"/>
        <v>1.0506404563325798E-2</v>
      </c>
      <c r="Q557" s="68">
        <f t="shared" si="94"/>
        <v>2.6747770959806853E-2</v>
      </c>
      <c r="R557" s="68">
        <f t="shared" si="94"/>
        <v>9.4521469966384247E-2</v>
      </c>
      <c r="S557" s="68">
        <f t="shared" si="94"/>
        <v>1.7728655205902461E-2</v>
      </c>
      <c r="T557" s="68">
        <f t="shared" si="94"/>
        <v>3.6191301165829033E-2</v>
      </c>
      <c r="U557" s="68">
        <f t="shared" si="94"/>
        <v>3.6812937321173592E-2</v>
      </c>
      <c r="W557" s="15">
        <v>2008</v>
      </c>
      <c r="X557" s="59">
        <v>6410</v>
      </c>
      <c r="Y557" s="59">
        <v>46348</v>
      </c>
      <c r="Z557" s="59">
        <v>76694</v>
      </c>
      <c r="AA557" s="59">
        <v>16763</v>
      </c>
      <c r="AB557" s="59">
        <v>37601</v>
      </c>
      <c r="AC557" s="59">
        <v>49713</v>
      </c>
      <c r="AD557" s="59">
        <v>21340</v>
      </c>
      <c r="AE557" s="59">
        <v>25319</v>
      </c>
      <c r="AF557" s="59">
        <v>13458</v>
      </c>
      <c r="AH557" s="58" t="s">
        <v>37</v>
      </c>
      <c r="AI557" s="69">
        <f t="shared" si="96"/>
        <v>8307989</v>
      </c>
      <c r="AJ557" s="69">
        <v>280977</v>
      </c>
      <c r="AK557" s="69">
        <v>559715</v>
      </c>
      <c r="AL557" s="69">
        <v>1595503</v>
      </c>
      <c r="AM557" s="69">
        <v>1405762</v>
      </c>
      <c r="AN557" s="69">
        <v>525944</v>
      </c>
      <c r="AO557" s="69">
        <v>1203701</v>
      </c>
      <c r="AP557" s="69">
        <v>699588</v>
      </c>
      <c r="AQ557" s="69">
        <v>365578</v>
      </c>
      <c r="AR557" s="69">
        <v>1671221</v>
      </c>
    </row>
    <row r="558" spans="12:44" x14ac:dyDescent="0.3">
      <c r="L558" s="15">
        <v>2009</v>
      </c>
      <c r="M558" s="68">
        <f t="shared" si="95"/>
        <v>8.0359899090618207E-4</v>
      </c>
      <c r="N558" s="68">
        <f t="shared" si="94"/>
        <v>0.16368375080010042</v>
      </c>
      <c r="O558" s="68">
        <f t="shared" si="94"/>
        <v>0.1396520228362248</v>
      </c>
      <c r="P558" s="68">
        <f t="shared" si="94"/>
        <v>1.0344625373840113E-2</v>
      </c>
      <c r="Q558" s="68">
        <f t="shared" si="94"/>
        <v>2.6675772511942548E-2</v>
      </c>
      <c r="R558" s="68">
        <f t="shared" si="94"/>
        <v>9.4158143455749868E-2</v>
      </c>
      <c r="S558" s="68">
        <f t="shared" si="94"/>
        <v>1.8150805738735634E-2</v>
      </c>
      <c r="T558" s="68">
        <f t="shared" si="94"/>
        <v>3.6428366040239031E-2</v>
      </c>
      <c r="U558" s="68">
        <f t="shared" si="94"/>
        <v>3.6626563794080469E-2</v>
      </c>
      <c r="W558" s="15">
        <v>2009</v>
      </c>
      <c r="X558" s="59">
        <v>6698</v>
      </c>
      <c r="Y558" s="59">
        <v>46286</v>
      </c>
      <c r="Z558" s="59">
        <v>78130</v>
      </c>
      <c r="AA558" s="59">
        <v>16582</v>
      </c>
      <c r="AB558" s="59">
        <v>37576</v>
      </c>
      <c r="AC558" s="59">
        <v>49593</v>
      </c>
      <c r="AD558" s="59">
        <v>21868</v>
      </c>
      <c r="AE558" s="59">
        <v>25591</v>
      </c>
      <c r="AF558" s="59">
        <v>13444</v>
      </c>
      <c r="AH558" s="58" t="s">
        <v>38</v>
      </c>
      <c r="AI558" s="69">
        <f t="shared" si="96"/>
        <v>8335003</v>
      </c>
      <c r="AJ558" s="69">
        <v>282777</v>
      </c>
      <c r="AK558" s="69">
        <v>559462</v>
      </c>
      <c r="AL558" s="69">
        <v>1602958</v>
      </c>
      <c r="AM558" s="69">
        <v>1408619</v>
      </c>
      <c r="AN558" s="69">
        <v>526699</v>
      </c>
      <c r="AO558" s="69">
        <v>1204795</v>
      </c>
      <c r="AP558" s="69">
        <v>702502</v>
      </c>
      <c r="AQ558" s="69">
        <v>367056</v>
      </c>
      <c r="AR558" s="69">
        <v>1680135</v>
      </c>
    </row>
    <row r="559" spans="12:44" x14ac:dyDescent="0.3">
      <c r="L559" s="15">
        <v>2010</v>
      </c>
      <c r="M559" s="68">
        <f t="shared" si="95"/>
        <v>7.7122549419317852E-4</v>
      </c>
      <c r="N559" s="68">
        <f t="shared" si="94"/>
        <v>0.15932491355213485</v>
      </c>
      <c r="O559" s="68">
        <f t="shared" si="94"/>
        <v>0.13676213893239761</v>
      </c>
      <c r="P559" s="68">
        <f t="shared" si="94"/>
        <v>1.006166647051461E-2</v>
      </c>
      <c r="Q559" s="68">
        <f t="shared" si="94"/>
        <v>2.5996041874666934E-2</v>
      </c>
      <c r="R559" s="68">
        <f t="shared" si="94"/>
        <v>9.1232699865206088E-2</v>
      </c>
      <c r="S559" s="68">
        <f t="shared" si="94"/>
        <v>1.7303918110941913E-2</v>
      </c>
      <c r="T559" s="68">
        <f t="shared" si="94"/>
        <v>3.5699384953353522E-2</v>
      </c>
      <c r="U559" s="68">
        <f t="shared" si="94"/>
        <v>3.5589603817941941E-2</v>
      </c>
      <c r="W559" s="15">
        <v>2010</v>
      </c>
      <c r="X559" s="59">
        <v>6441</v>
      </c>
      <c r="Y559" s="59">
        <v>45200</v>
      </c>
      <c r="Z559" s="59">
        <v>76313</v>
      </c>
      <c r="AA559" s="59">
        <v>16158</v>
      </c>
      <c r="AB559" s="59">
        <v>36635</v>
      </c>
      <c r="AC559" s="59">
        <v>48055</v>
      </c>
      <c r="AD559" s="59">
        <v>20852</v>
      </c>
      <c r="AE559" s="59">
        <v>25156</v>
      </c>
      <c r="AF559" s="59">
        <v>13110</v>
      </c>
      <c r="AH559" s="58" t="s">
        <v>39</v>
      </c>
      <c r="AI559" s="69">
        <f t="shared" si="96"/>
        <v>8351643</v>
      </c>
      <c r="AJ559" s="69">
        <v>283697</v>
      </c>
      <c r="AK559" s="69">
        <v>557998</v>
      </c>
      <c r="AL559" s="69">
        <v>1605897</v>
      </c>
      <c r="AM559" s="69">
        <v>1409253</v>
      </c>
      <c r="AN559" s="69">
        <v>526730</v>
      </c>
      <c r="AO559" s="69">
        <v>1205045</v>
      </c>
      <c r="AP559" s="69">
        <v>704662</v>
      </c>
      <c r="AQ559" s="69">
        <v>368366</v>
      </c>
      <c r="AR559" s="69">
        <v>1689995</v>
      </c>
    </row>
    <row r="560" spans="12:44" x14ac:dyDescent="0.3">
      <c r="L560" s="15">
        <v>2011</v>
      </c>
      <c r="M560" s="68">
        <f t="shared" si="95"/>
        <v>8.3735673713374449E-4</v>
      </c>
      <c r="N560" s="68">
        <f t="shared" si="94"/>
        <v>0.17046464802639671</v>
      </c>
      <c r="O560" s="68">
        <f t="shared" si="94"/>
        <v>0.14504111596894659</v>
      </c>
      <c r="P560" s="68">
        <f t="shared" si="94"/>
        <v>1.0902940960835652E-2</v>
      </c>
      <c r="Q560" s="68">
        <f t="shared" si="94"/>
        <v>2.7986373776611059E-2</v>
      </c>
      <c r="R560" s="68">
        <f t="shared" si="94"/>
        <v>9.9595367181550556E-2</v>
      </c>
      <c r="S560" s="68">
        <f t="shared" si="94"/>
        <v>1.9017728165912625E-2</v>
      </c>
      <c r="T560" s="68">
        <f t="shared" si="94"/>
        <v>3.8088130744561612E-2</v>
      </c>
      <c r="U560" s="68">
        <f t="shared" si="94"/>
        <v>3.8564852423503923E-2</v>
      </c>
      <c r="W560" s="15">
        <v>2011</v>
      </c>
      <c r="X560" s="59">
        <v>7013</v>
      </c>
      <c r="Y560" s="59">
        <v>48511</v>
      </c>
      <c r="Z560" s="59">
        <v>80747</v>
      </c>
      <c r="AA560" s="59">
        <v>17548</v>
      </c>
      <c r="AB560" s="59">
        <v>39467</v>
      </c>
      <c r="AC560" s="59">
        <v>52575</v>
      </c>
      <c r="AD560" s="59">
        <v>22947</v>
      </c>
      <c r="AE560" s="59">
        <v>26948</v>
      </c>
      <c r="AF560" s="59">
        <v>14242</v>
      </c>
      <c r="AH560" s="58" t="s">
        <v>40</v>
      </c>
      <c r="AI560" s="69">
        <f t="shared" si="96"/>
        <v>8375164</v>
      </c>
      <c r="AJ560" s="69">
        <v>284581</v>
      </c>
      <c r="AK560" s="69">
        <v>556718</v>
      </c>
      <c r="AL560" s="69">
        <v>1609474</v>
      </c>
      <c r="AM560" s="69">
        <v>1410222</v>
      </c>
      <c r="AN560" s="69">
        <v>527886</v>
      </c>
      <c r="AO560" s="69">
        <v>1206611</v>
      </c>
      <c r="AP560" s="69">
        <v>707517</v>
      </c>
      <c r="AQ560" s="69">
        <v>369300</v>
      </c>
      <c r="AR560" s="69">
        <v>1702855</v>
      </c>
    </row>
    <row r="561" spans="2:44" x14ac:dyDescent="0.3">
      <c r="L561" s="15">
        <v>2012</v>
      </c>
      <c r="M561" s="68">
        <f t="shared" si="95"/>
        <v>8.7605780173715384E-4</v>
      </c>
      <c r="N561" s="68">
        <f t="shared" si="94"/>
        <v>0.17426569902933006</v>
      </c>
      <c r="O561" s="68">
        <f t="shared" si="94"/>
        <v>0.14744248031120791</v>
      </c>
      <c r="P561" s="68">
        <f t="shared" si="94"/>
        <v>1.1008049155907102E-2</v>
      </c>
      <c r="Q561" s="68">
        <f t="shared" si="94"/>
        <v>2.8967384462176754E-2</v>
      </c>
      <c r="R561" s="68">
        <f t="shared" si="94"/>
        <v>0.10190219443311736</v>
      </c>
      <c r="S561" s="68">
        <f t="shared" si="94"/>
        <v>1.9762620212195624E-2</v>
      </c>
      <c r="T561" s="68">
        <f t="shared" si="94"/>
        <v>3.9617415304793131E-2</v>
      </c>
      <c r="U561" s="68">
        <f t="shared" si="94"/>
        <v>3.9317815413316942E-2</v>
      </c>
      <c r="W561" s="15">
        <v>2012</v>
      </c>
      <c r="X561" s="59">
        <v>7366</v>
      </c>
      <c r="Y561" s="59">
        <v>49802</v>
      </c>
      <c r="Z561" s="59">
        <v>81982</v>
      </c>
      <c r="AA561" s="59">
        <v>17772</v>
      </c>
      <c r="AB561" s="59">
        <v>40956</v>
      </c>
      <c r="AC561" s="59">
        <v>53978</v>
      </c>
      <c r="AD561" s="59">
        <v>23887</v>
      </c>
      <c r="AE561" s="59">
        <v>28191</v>
      </c>
      <c r="AF561" s="59">
        <v>14584</v>
      </c>
      <c r="AH561" s="58" t="s">
        <v>41</v>
      </c>
      <c r="AI561" s="69">
        <f t="shared" si="96"/>
        <v>8408121</v>
      </c>
      <c r="AJ561" s="69">
        <v>285782</v>
      </c>
      <c r="AK561" s="69">
        <v>556027</v>
      </c>
      <c r="AL561" s="69">
        <v>1614455</v>
      </c>
      <c r="AM561" s="69">
        <v>1413866</v>
      </c>
      <c r="AN561" s="69">
        <v>529704</v>
      </c>
      <c r="AO561" s="69">
        <v>1208696</v>
      </c>
      <c r="AP561" s="69">
        <v>711581</v>
      </c>
      <c r="AQ561" s="69">
        <v>370926</v>
      </c>
      <c r="AR561" s="69">
        <v>1717084</v>
      </c>
    </row>
    <row r="562" spans="2:44" x14ac:dyDescent="0.3">
      <c r="L562" s="15">
        <v>2013</v>
      </c>
      <c r="M562" s="68">
        <f t="shared" si="95"/>
        <v>8.9211132224149478E-4</v>
      </c>
      <c r="N562" s="68">
        <f t="shared" si="94"/>
        <v>0.17604319633333448</v>
      </c>
      <c r="O562" s="68">
        <f t="shared" si="94"/>
        <v>0.14963463570686605</v>
      </c>
      <c r="P562" s="68">
        <f t="shared" si="94"/>
        <v>1.1063937051462011E-2</v>
      </c>
      <c r="Q562" s="68">
        <f t="shared" si="94"/>
        <v>2.9118123536303893E-2</v>
      </c>
      <c r="R562" s="68">
        <f t="shared" si="94"/>
        <v>0.10420230946534861</v>
      </c>
      <c r="S562" s="68">
        <f t="shared" si="94"/>
        <v>1.9790729918387807E-2</v>
      </c>
      <c r="T562" s="68">
        <f t="shared" si="94"/>
        <v>4.0423921060277583E-2</v>
      </c>
      <c r="U562" s="68">
        <f t="shared" si="94"/>
        <v>4.0571331953849002E-2</v>
      </c>
      <c r="W562" s="15">
        <v>2013</v>
      </c>
      <c r="X562" s="59">
        <v>7540</v>
      </c>
      <c r="Y562" s="59">
        <v>50470</v>
      </c>
      <c r="Z562" s="59">
        <v>83118</v>
      </c>
      <c r="AA562" s="59">
        <v>17908</v>
      </c>
      <c r="AB562" s="59">
        <v>41304</v>
      </c>
      <c r="AC562" s="59">
        <v>55425</v>
      </c>
      <c r="AD562" s="59">
        <v>23966</v>
      </c>
      <c r="AE562" s="59">
        <v>28939</v>
      </c>
      <c r="AF562" s="59">
        <v>15117</v>
      </c>
      <c r="AH562" s="58" t="s">
        <v>42</v>
      </c>
      <c r="AI562" s="69">
        <f t="shared" si="96"/>
        <v>8451860</v>
      </c>
      <c r="AJ562" s="69">
        <v>286691</v>
      </c>
      <c r="AK562" s="69">
        <v>555473</v>
      </c>
      <c r="AL562" s="69">
        <v>1618592</v>
      </c>
      <c r="AM562" s="69">
        <v>1418498</v>
      </c>
      <c r="AN562" s="69">
        <v>531898</v>
      </c>
      <c r="AO562" s="69">
        <v>1210971</v>
      </c>
      <c r="AP562" s="69">
        <v>715888</v>
      </c>
      <c r="AQ562" s="69">
        <v>372603</v>
      </c>
      <c r="AR562" s="69">
        <v>1741246</v>
      </c>
    </row>
    <row r="563" spans="2:44" x14ac:dyDescent="0.3">
      <c r="L563" s="15">
        <v>2014</v>
      </c>
      <c r="M563" s="68">
        <f t="shared" si="95"/>
        <v>9.0940228162767606E-4</v>
      </c>
      <c r="N563" s="68">
        <f t="shared" si="94"/>
        <v>0.18109291062432153</v>
      </c>
      <c r="O563" s="68">
        <f t="shared" si="94"/>
        <v>0.1524606885286599</v>
      </c>
      <c r="P563" s="68">
        <f t="shared" si="94"/>
        <v>1.1332002448499986E-2</v>
      </c>
      <c r="Q563" s="68">
        <f t="shared" si="94"/>
        <v>2.9963758101109707E-2</v>
      </c>
      <c r="R563" s="68">
        <f t="shared" si="94"/>
        <v>0.10694405450427687</v>
      </c>
      <c r="S563" s="68">
        <f t="shared" si="94"/>
        <v>2.0163818683624549E-2</v>
      </c>
      <c r="T563" s="68">
        <f t="shared" si="94"/>
        <v>4.1345469352028562E-2</v>
      </c>
      <c r="U563" s="68">
        <f t="shared" si="94"/>
        <v>4.2261552645743737E-2</v>
      </c>
      <c r="W563" s="15">
        <v>2014</v>
      </c>
      <c r="X563" s="59">
        <v>7737</v>
      </c>
      <c r="Y563" s="59">
        <v>52049</v>
      </c>
      <c r="Z563" s="59">
        <v>84750</v>
      </c>
      <c r="AA563" s="59">
        <v>18420</v>
      </c>
      <c r="AB563" s="59">
        <v>42711</v>
      </c>
      <c r="AC563" s="59">
        <v>57137</v>
      </c>
      <c r="AD563" s="59">
        <v>24504</v>
      </c>
      <c r="AE563" s="59">
        <v>29853</v>
      </c>
      <c r="AF563" s="59">
        <v>15860</v>
      </c>
      <c r="AH563" s="58" t="s">
        <v>44</v>
      </c>
      <c r="AI563" s="69">
        <f t="shared" si="96"/>
        <v>8507786</v>
      </c>
      <c r="AJ563" s="69">
        <v>287416</v>
      </c>
      <c r="AK563" s="69">
        <v>555881</v>
      </c>
      <c r="AL563" s="69">
        <v>1625485</v>
      </c>
      <c r="AM563" s="69">
        <v>1425422</v>
      </c>
      <c r="AN563" s="69">
        <v>534270</v>
      </c>
      <c r="AO563" s="69">
        <v>1215246</v>
      </c>
      <c r="AP563" s="69">
        <v>722038</v>
      </c>
      <c r="AQ563" s="69">
        <v>375282</v>
      </c>
      <c r="AR563" s="69">
        <v>1766746</v>
      </c>
    </row>
    <row r="564" spans="2:44" x14ac:dyDescent="0.3">
      <c r="L564" s="15">
        <v>2015</v>
      </c>
      <c r="M564" s="68">
        <f t="shared" si="95"/>
        <v>9.3664173692353315E-4</v>
      </c>
      <c r="N564" s="68">
        <f t="shared" si="94"/>
        <v>0.18686970272857162</v>
      </c>
      <c r="O564" s="68">
        <f t="shared" si="94"/>
        <v>0.15652543482276232</v>
      </c>
      <c r="P564" s="68">
        <f t="shared" si="94"/>
        <v>1.1435881958335217E-2</v>
      </c>
      <c r="Q564" s="68">
        <f t="shared" si="94"/>
        <v>3.0420573720247888E-2</v>
      </c>
      <c r="R564" s="68">
        <f t="shared" si="94"/>
        <v>0.10890033885716938</v>
      </c>
      <c r="S564" s="68">
        <f t="shared" si="94"/>
        <v>2.0959912244079341E-2</v>
      </c>
      <c r="T564" s="68">
        <f t="shared" si="94"/>
        <v>4.2800339175605703E-2</v>
      </c>
      <c r="U564" s="68">
        <f t="shared" si="94"/>
        <v>4.5008874989434539E-2</v>
      </c>
      <c r="W564" s="15">
        <v>2015</v>
      </c>
      <c r="X564" s="59">
        <v>8041</v>
      </c>
      <c r="Y564" s="59">
        <v>53885</v>
      </c>
      <c r="Z564" s="59">
        <v>87285</v>
      </c>
      <c r="AA564" s="59">
        <v>18718</v>
      </c>
      <c r="AB564" s="59">
        <v>43722</v>
      </c>
      <c r="AC564" s="59">
        <v>58651</v>
      </c>
      <c r="AD564" s="59">
        <v>25604</v>
      </c>
      <c r="AE564" s="59">
        <v>31194</v>
      </c>
      <c r="AF564" s="59">
        <v>17040</v>
      </c>
      <c r="AH564" s="58" t="s">
        <v>43</v>
      </c>
      <c r="AI564" s="69">
        <f t="shared" si="96"/>
        <v>8584926</v>
      </c>
      <c r="AJ564" s="69">
        <v>288356</v>
      </c>
      <c r="AK564" s="69">
        <v>557641</v>
      </c>
      <c r="AL564" s="69">
        <v>1636778</v>
      </c>
      <c r="AM564" s="69">
        <v>1437251</v>
      </c>
      <c r="AN564" s="69">
        <v>538575</v>
      </c>
      <c r="AO564" s="69">
        <v>1221570</v>
      </c>
      <c r="AP564" s="69">
        <v>728826</v>
      </c>
      <c r="AQ564" s="69">
        <v>378592</v>
      </c>
      <c r="AR564" s="69">
        <v>1797337</v>
      </c>
    </row>
    <row r="565" spans="2:44" x14ac:dyDescent="0.3">
      <c r="L565" s="15">
        <v>2016</v>
      </c>
      <c r="M565" s="68">
        <f t="shared" si="95"/>
        <v>9.6017790301237711E-4</v>
      </c>
      <c r="N565" s="68">
        <f t="shared" si="95"/>
        <v>0.19137077292610932</v>
      </c>
      <c r="O565" s="68">
        <f t="shared" si="95"/>
        <v>0.16336653095014647</v>
      </c>
      <c r="P565" s="68">
        <f t="shared" si="95"/>
        <v>1.1562619618780049E-2</v>
      </c>
      <c r="Q565" s="68">
        <f t="shared" si="95"/>
        <v>3.1284475098146566E-2</v>
      </c>
      <c r="R565" s="68">
        <f t="shared" si="95"/>
        <v>0.11117503183313027</v>
      </c>
      <c r="S565" s="68">
        <f t="shared" si="95"/>
        <v>2.177819696561397E-2</v>
      </c>
      <c r="T565" s="68">
        <f t="shared" si="95"/>
        <v>4.3800963012369798E-2</v>
      </c>
      <c r="U565" s="68">
        <f t="shared" si="95"/>
        <v>4.4425701619432142E-2</v>
      </c>
      <c r="W565" s="15">
        <v>2016</v>
      </c>
      <c r="X565" s="59">
        <v>8354</v>
      </c>
      <c r="Y565" s="59">
        <v>55691</v>
      </c>
      <c r="Z565" s="59">
        <v>91564</v>
      </c>
      <c r="AA565" s="59">
        <v>19121</v>
      </c>
      <c r="AB565" s="59">
        <v>45486</v>
      </c>
      <c r="AC565" s="59">
        <v>60681</v>
      </c>
      <c r="AD565" s="59">
        <v>26831</v>
      </c>
      <c r="AE565" s="59">
        <v>32375</v>
      </c>
      <c r="AF565" s="59">
        <v>17066</v>
      </c>
      <c r="AH565" s="58" t="s">
        <v>45</v>
      </c>
      <c r="AI565" s="69">
        <f t="shared" si="96"/>
        <v>8700471</v>
      </c>
      <c r="AJ565" s="69">
        <v>291011</v>
      </c>
      <c r="AK565" s="69">
        <v>560482</v>
      </c>
      <c r="AL565" s="69">
        <v>1653691</v>
      </c>
      <c r="AM565" s="69">
        <v>1453948</v>
      </c>
      <c r="AN565" s="69">
        <v>545815</v>
      </c>
      <c r="AO565" s="69">
        <v>1232012</v>
      </c>
      <c r="AP565" s="69">
        <v>739139</v>
      </c>
      <c r="AQ565" s="69">
        <v>384147</v>
      </c>
      <c r="AR565" s="69">
        <v>1840226</v>
      </c>
    </row>
    <row r="566" spans="2:44" x14ac:dyDescent="0.3">
      <c r="L566" s="15">
        <v>2017</v>
      </c>
      <c r="M566" s="68">
        <f t="shared" si="95"/>
        <v>9.9990140051169139E-4</v>
      </c>
      <c r="N566" s="68">
        <f t="shared" si="95"/>
        <v>0.19924505552472752</v>
      </c>
      <c r="O566" s="68">
        <f t="shared" si="95"/>
        <v>0.16564393122512597</v>
      </c>
      <c r="P566" s="68">
        <f t="shared" si="95"/>
        <v>1.1935142845307797E-2</v>
      </c>
      <c r="Q566" s="68">
        <f t="shared" si="95"/>
        <v>3.2488421857349091E-2</v>
      </c>
      <c r="R566" s="68">
        <f t="shared" si="95"/>
        <v>0.11513610055656398</v>
      </c>
      <c r="S566" s="68">
        <f t="shared" si="95"/>
        <v>2.2478012572557299E-2</v>
      </c>
      <c r="T566" s="68">
        <f t="shared" si="95"/>
        <v>4.4986752046832217E-2</v>
      </c>
      <c r="U566" s="68">
        <f t="shared" si="95"/>
        <v>4.678046672428695E-2</v>
      </c>
      <c r="W566" s="15">
        <v>2017</v>
      </c>
      <c r="X566" s="59">
        <v>8772</v>
      </c>
      <c r="Y566" s="59">
        <v>58168</v>
      </c>
      <c r="Z566" s="59">
        <v>92939</v>
      </c>
      <c r="AA566" s="59">
        <v>19881</v>
      </c>
      <c r="AB566" s="59">
        <v>47597</v>
      </c>
      <c r="AC566" s="59">
        <v>63240</v>
      </c>
      <c r="AD566" s="59">
        <v>27812</v>
      </c>
      <c r="AE566" s="59">
        <v>33567</v>
      </c>
      <c r="AF566" s="59">
        <v>18186</v>
      </c>
      <c r="AH566" s="58" t="s">
        <v>46</v>
      </c>
      <c r="AI566" s="69">
        <f t="shared" si="96"/>
        <v>8772865</v>
      </c>
      <c r="AJ566" s="69">
        <v>291942</v>
      </c>
      <c r="AK566" s="69">
        <v>561077</v>
      </c>
      <c r="AL566" s="69">
        <v>1665753</v>
      </c>
      <c r="AM566" s="69">
        <v>1465045</v>
      </c>
      <c r="AN566" s="69">
        <v>549263</v>
      </c>
      <c r="AO566" s="69">
        <v>1237298</v>
      </c>
      <c r="AP566" s="69">
        <v>746153</v>
      </c>
      <c r="AQ566" s="69">
        <v>388752</v>
      </c>
      <c r="AR566" s="69">
        <v>1867582</v>
      </c>
    </row>
    <row r="567" spans="2:44" ht="15" thickBot="1" x14ac:dyDescent="0.35">
      <c r="L567" s="19">
        <v>2018</v>
      </c>
      <c r="M567" s="68">
        <f t="shared" si="95"/>
        <v>1.0208260529861542E-3</v>
      </c>
      <c r="N567" s="68">
        <f t="shared" si="95"/>
        <v>0.20849064662167935</v>
      </c>
      <c r="O567" s="68">
        <f t="shared" si="95"/>
        <v>0.17189756426302108</v>
      </c>
      <c r="P567" s="68">
        <f t="shared" si="95"/>
        <v>1.2499191939990471E-2</v>
      </c>
      <c r="Q567" s="68">
        <f t="shared" si="95"/>
        <v>3.3662328919580667E-2</v>
      </c>
      <c r="R567" s="68">
        <f t="shared" si="95"/>
        <v>0.11916848088689581</v>
      </c>
      <c r="S567" s="68">
        <f t="shared" si="95"/>
        <v>2.3419345371040803E-2</v>
      </c>
      <c r="T567" s="68">
        <f t="shared" si="95"/>
        <v>4.6160502702558774E-2</v>
      </c>
      <c r="U567" s="68">
        <f t="shared" si="95"/>
        <v>4.8697991785388813E-2</v>
      </c>
      <c r="W567" s="19">
        <v>2018</v>
      </c>
      <c r="X567" s="59">
        <v>9006</v>
      </c>
      <c r="Y567" s="59">
        <v>61020</v>
      </c>
      <c r="Z567" s="59">
        <v>96417</v>
      </c>
      <c r="AA567" s="59">
        <v>20882</v>
      </c>
      <c r="AB567" s="59">
        <v>49604</v>
      </c>
      <c r="AC567" s="59">
        <v>65850</v>
      </c>
      <c r="AD567" s="59">
        <v>29045</v>
      </c>
      <c r="AE567" s="59">
        <v>34673</v>
      </c>
      <c r="AF567" s="59">
        <v>19077</v>
      </c>
      <c r="AH567" s="58" t="s">
        <v>47</v>
      </c>
      <c r="AI567" s="69">
        <f t="shared" si="96"/>
        <v>8822267</v>
      </c>
      <c r="AJ567" s="69">
        <v>292675</v>
      </c>
      <c r="AK567" s="69">
        <v>560898</v>
      </c>
      <c r="AL567" s="69">
        <v>1670668</v>
      </c>
      <c r="AM567" s="69">
        <v>1473576</v>
      </c>
      <c r="AN567" s="69">
        <v>552579</v>
      </c>
      <c r="AO567" s="69">
        <v>1240214</v>
      </c>
      <c r="AP567" s="69">
        <v>751140</v>
      </c>
      <c r="AQ567" s="69">
        <v>391741</v>
      </c>
      <c r="AR567" s="69">
        <v>1888776</v>
      </c>
    </row>
    <row r="569" spans="2:44" s="2" customFormat="1" ht="15" thickBot="1" x14ac:dyDescent="0.35">
      <c r="B569" s="1"/>
      <c r="C569" s="1"/>
      <c r="D569" s="1"/>
      <c r="E569" s="1"/>
      <c r="F569" s="1"/>
      <c r="G569" s="1"/>
      <c r="H569" s="1"/>
    </row>
    <row r="570" spans="2:44" s="2" customFormat="1" ht="21" customHeight="1" x14ac:dyDescent="0.3">
      <c r="B570" s="309" t="s">
        <v>86</v>
      </c>
      <c r="C570" s="310"/>
      <c r="D570" s="310"/>
      <c r="E570" s="310"/>
      <c r="F570" s="310"/>
      <c r="G570" s="310"/>
      <c r="H570" s="311"/>
    </row>
    <row r="571" spans="2:44" s="2" customFormat="1" ht="15" thickBot="1" x14ac:dyDescent="0.35">
      <c r="B571" s="312"/>
      <c r="C571" s="313"/>
      <c r="D571" s="313"/>
      <c r="E571" s="313"/>
      <c r="F571" s="313"/>
      <c r="G571" s="313"/>
      <c r="H571" s="314"/>
    </row>
    <row r="572" spans="2:44" s="2" customFormat="1" x14ac:dyDescent="0.3"/>
    <row r="573" spans="2:44" ht="15" thickBot="1" x14ac:dyDescent="0.35"/>
    <row r="574" spans="2:44" ht="15" thickBot="1" x14ac:dyDescent="0.35">
      <c r="L574" s="24" t="s">
        <v>87</v>
      </c>
      <c r="M574" s="4"/>
      <c r="N574" s="4"/>
      <c r="O574" s="5" t="s">
        <v>28</v>
      </c>
      <c r="Q574" t="s">
        <v>175</v>
      </c>
      <c r="R574" t="s">
        <v>214</v>
      </c>
      <c r="T574" t="s">
        <v>207</v>
      </c>
    </row>
    <row r="575" spans="2:44" ht="18.600000000000001" thickBot="1" x14ac:dyDescent="0.35">
      <c r="L575" s="25" t="s">
        <v>2</v>
      </c>
      <c r="M575" s="9" t="s">
        <v>3</v>
      </c>
      <c r="N575" s="9" t="s">
        <v>4</v>
      </c>
      <c r="O575" s="9" t="s">
        <v>5</v>
      </c>
      <c r="P575" s="9" t="s">
        <v>6</v>
      </c>
      <c r="Q575" s="9" t="s">
        <v>7</v>
      </c>
      <c r="R575" s="9" t="s">
        <v>8</v>
      </c>
      <c r="S575" s="9" t="s">
        <v>9</v>
      </c>
      <c r="T575" s="9" t="s">
        <v>10</v>
      </c>
      <c r="U575" s="10" t="s">
        <v>11</v>
      </c>
    </row>
    <row r="576" spans="2:44" x14ac:dyDescent="0.3">
      <c r="L576" s="11">
        <v>2000</v>
      </c>
      <c r="M576" s="12">
        <v>351.83494560975112</v>
      </c>
      <c r="N576" s="13">
        <v>700.10194025739554</v>
      </c>
      <c r="O576" s="13">
        <v>1785.1603777052403</v>
      </c>
      <c r="P576" s="13">
        <v>1419.6610553662508</v>
      </c>
      <c r="Q576" s="13">
        <v>912.24261565628728</v>
      </c>
      <c r="R576" s="13">
        <v>1516.0785690531366</v>
      </c>
      <c r="S576" s="13">
        <v>1234.72439653694</v>
      </c>
      <c r="T576" s="13">
        <v>447.49522203479529</v>
      </c>
      <c r="U576" s="14">
        <v>3143.6915770890046</v>
      </c>
    </row>
    <row r="577" spans="12:21" x14ac:dyDescent="0.3">
      <c r="L577" s="15">
        <v>2001</v>
      </c>
      <c r="M577" s="16">
        <v>354.4045984385499</v>
      </c>
      <c r="N577" s="17">
        <v>705.21518711839758</v>
      </c>
      <c r="O577" s="17">
        <v>1798.198429984214</v>
      </c>
      <c r="P577" s="17">
        <v>1435.4210961989234</v>
      </c>
      <c r="Q577" s="17">
        <v>918.90524779991767</v>
      </c>
      <c r="R577" s="17">
        <v>1527.1513622257901</v>
      </c>
      <c r="S577" s="17">
        <v>1243.7422984762982</v>
      </c>
      <c r="T577" s="17">
        <v>450.76353684412379</v>
      </c>
      <c r="U577" s="18">
        <v>3121.2915334155527</v>
      </c>
    </row>
    <row r="578" spans="12:21" x14ac:dyDescent="0.3">
      <c r="L578" s="15">
        <v>2002</v>
      </c>
      <c r="M578" s="16">
        <v>332.41630514891676</v>
      </c>
      <c r="N578" s="17">
        <v>661.46158337007773</v>
      </c>
      <c r="O578" s="17">
        <v>1686.6329631543406</v>
      </c>
      <c r="P578" s="17">
        <v>1338.433287468534</v>
      </c>
      <c r="Q578" s="17">
        <v>861.8936904357405</v>
      </c>
      <c r="R578" s="17">
        <v>1432.4024447505963</v>
      </c>
      <c r="S578" s="17">
        <v>1166.5769045843758</v>
      </c>
      <c r="T578" s="17">
        <v>422.79685442502</v>
      </c>
      <c r="U578" s="18">
        <v>3350.3233904695358</v>
      </c>
    </row>
    <row r="579" spans="12:21" x14ac:dyDescent="0.3">
      <c r="L579" s="15">
        <v>2003</v>
      </c>
      <c r="M579" s="16">
        <v>341.14373404915017</v>
      </c>
      <c r="N579" s="17">
        <v>678.82793649319535</v>
      </c>
      <c r="O579" s="17">
        <v>1730.914693739503</v>
      </c>
      <c r="P579" s="17">
        <v>1375.6088543589249</v>
      </c>
      <c r="Q579" s="17">
        <v>884.52229133865922</v>
      </c>
      <c r="R579" s="17">
        <v>1470.0094763535767</v>
      </c>
      <c r="S579" s="17">
        <v>1197.2048155313239</v>
      </c>
      <c r="T579" s="17">
        <v>433.89718082021187</v>
      </c>
      <c r="U579" s="18">
        <v>3485.832266520516</v>
      </c>
    </row>
    <row r="580" spans="12:21" x14ac:dyDescent="0.3">
      <c r="L580" s="15">
        <v>2004</v>
      </c>
      <c r="M580" s="16">
        <v>302.91219067756089</v>
      </c>
      <c r="N580" s="17">
        <v>602.7525550466554</v>
      </c>
      <c r="O580" s="17">
        <v>1536.9332906494824</v>
      </c>
      <c r="P580" s="17">
        <v>1287.9317446332448</v>
      </c>
      <c r="Q580" s="17">
        <v>785.39500577175102</v>
      </c>
      <c r="R580" s="17">
        <v>1305.2673883638793</v>
      </c>
      <c r="S580" s="17">
        <v>1063.0355980979853</v>
      </c>
      <c r="T580" s="17">
        <v>385.27087691469075</v>
      </c>
      <c r="U580" s="18">
        <v>3418.5023315194207</v>
      </c>
    </row>
    <row r="581" spans="12:21" x14ac:dyDescent="0.3">
      <c r="L581" s="15">
        <v>2005</v>
      </c>
      <c r="M581" s="16">
        <v>354.62869062410454</v>
      </c>
      <c r="N581" s="17">
        <v>766.41495925267202</v>
      </c>
      <c r="O581" s="17">
        <v>1787.1520023802873</v>
      </c>
      <c r="P581" s="17">
        <v>1802.7730882735209</v>
      </c>
      <c r="Q581" s="17">
        <v>1070.5778521707678</v>
      </c>
      <c r="R581" s="17">
        <v>1774.8536682739802</v>
      </c>
      <c r="S581" s="17">
        <v>1190.1940778867238</v>
      </c>
      <c r="T581" s="17">
        <v>555.76603119840354</v>
      </c>
      <c r="U581" s="18">
        <v>3272.3949896115291</v>
      </c>
    </row>
    <row r="582" spans="12:21" x14ac:dyDescent="0.3">
      <c r="L582" s="15">
        <v>2006</v>
      </c>
      <c r="M582" s="16">
        <v>358.89164881259615</v>
      </c>
      <c r="N582" s="17">
        <v>775.6279615074493</v>
      </c>
      <c r="O582" s="17">
        <v>1808.6351887779203</v>
      </c>
      <c r="P582" s="17">
        <v>1824.4440542777738</v>
      </c>
      <c r="Q582" s="17">
        <v>1083.4471679988169</v>
      </c>
      <c r="R582" s="17">
        <v>1796.1890175521996</v>
      </c>
      <c r="S582" s="17">
        <v>1204.5012891315107</v>
      </c>
      <c r="T582" s="17">
        <v>542.13175873705381</v>
      </c>
      <c r="U582" s="18">
        <v>3231.1008321541372</v>
      </c>
    </row>
    <row r="583" spans="12:21" x14ac:dyDescent="0.3">
      <c r="L583" s="15">
        <v>2007</v>
      </c>
      <c r="M583" s="16">
        <v>343.82947170751305</v>
      </c>
      <c r="N583" s="17">
        <v>743.07594821170358</v>
      </c>
      <c r="O583" s="17">
        <v>1732.7293168469648</v>
      </c>
      <c r="P583" s="17">
        <v>1747.8747065240264</v>
      </c>
      <c r="Q583" s="17">
        <v>1037.9764160813759</v>
      </c>
      <c r="R583" s="17">
        <v>1720.8054939007382</v>
      </c>
      <c r="S583" s="17">
        <v>1153.9500662200151</v>
      </c>
      <c r="T583" s="17">
        <v>574.08745081933409</v>
      </c>
      <c r="U583" s="18">
        <v>3304.3552507527711</v>
      </c>
    </row>
    <row r="584" spans="12:21" x14ac:dyDescent="0.3">
      <c r="L584" s="15">
        <v>2008</v>
      </c>
      <c r="M584" s="16">
        <v>409.61781837336605</v>
      </c>
      <c r="N584" s="17">
        <v>815.08171085790832</v>
      </c>
      <c r="O584" s="17">
        <v>2078.3424400749141</v>
      </c>
      <c r="P584" s="17">
        <v>1741.6261467404643</v>
      </c>
      <c r="Q584" s="17">
        <v>1062.0628641783935</v>
      </c>
      <c r="R584" s="17">
        <v>1765.0685461670328</v>
      </c>
      <c r="S584" s="17">
        <v>1437.5067625113563</v>
      </c>
      <c r="T584" s="17">
        <v>570.55898828831573</v>
      </c>
      <c r="U584" s="18">
        <v>3485.2968420089942</v>
      </c>
    </row>
    <row r="585" spans="12:21" x14ac:dyDescent="0.3">
      <c r="L585" s="15">
        <v>2009</v>
      </c>
      <c r="M585" s="16">
        <v>304.78905796155669</v>
      </c>
      <c r="N585" s="17">
        <v>658.70274914070637</v>
      </c>
      <c r="O585" s="17">
        <v>1535.985072953297</v>
      </c>
      <c r="P585" s="17">
        <v>1549.4107663041541</v>
      </c>
      <c r="Q585" s="17">
        <v>920.11848918198018</v>
      </c>
      <c r="R585" s="17">
        <v>1525.4151507618324</v>
      </c>
      <c r="S585" s="17">
        <v>1022.9238112463676</v>
      </c>
      <c r="T585" s="17">
        <v>527.17989012349221</v>
      </c>
      <c r="U585" s="18">
        <v>3496.385095016266</v>
      </c>
    </row>
    <row r="586" spans="12:21" x14ac:dyDescent="0.3">
      <c r="L586" s="15">
        <v>2010</v>
      </c>
      <c r="M586" s="16">
        <v>318.27478263350167</v>
      </c>
      <c r="N586" s="17">
        <v>676.12792198319983</v>
      </c>
      <c r="O586" s="17">
        <v>1607.75291347235</v>
      </c>
      <c r="P586" s="17">
        <v>1568.3824222135431</v>
      </c>
      <c r="Q586" s="17">
        <v>975.26532515508666</v>
      </c>
      <c r="R586" s="17">
        <v>1559.7181679207099</v>
      </c>
      <c r="S586" s="17">
        <v>1059.6627840790445</v>
      </c>
      <c r="T586" s="17">
        <v>544.82298483218426</v>
      </c>
      <c r="U586" s="18">
        <v>3505.7267000977422</v>
      </c>
    </row>
    <row r="587" spans="12:21" x14ac:dyDescent="0.3">
      <c r="L587" s="15">
        <v>2011</v>
      </c>
      <c r="M587" s="16">
        <v>357.24597764350187</v>
      </c>
      <c r="N587" s="17">
        <v>673.02443252458033</v>
      </c>
      <c r="O587" s="17">
        <v>1599.9473570611108</v>
      </c>
      <c r="P587" s="17">
        <v>1565.4660174041112</v>
      </c>
      <c r="Q587" s="17">
        <v>969.76030571247452</v>
      </c>
      <c r="R587" s="17">
        <v>1538.7146730731538</v>
      </c>
      <c r="S587" s="17">
        <v>1050.7322301232712</v>
      </c>
      <c r="T587" s="17">
        <v>527.01859567917597</v>
      </c>
      <c r="U587" s="18">
        <v>3416.4252411759899</v>
      </c>
    </row>
    <row r="588" spans="12:21" x14ac:dyDescent="0.3">
      <c r="L588" s="15">
        <v>2012</v>
      </c>
      <c r="M588" s="16">
        <v>239.51826233214533</v>
      </c>
      <c r="N588" s="17">
        <v>727.51533118551174</v>
      </c>
      <c r="O588" s="17">
        <v>1889.960648365759</v>
      </c>
      <c r="P588" s="17">
        <v>1860.5670355780751</v>
      </c>
      <c r="Q588" s="17">
        <v>671.4762353085224</v>
      </c>
      <c r="R588" s="17">
        <v>1551.8221001609243</v>
      </c>
      <c r="S588" s="17">
        <v>1001.4356172393608</v>
      </c>
      <c r="T588" s="17">
        <v>527.56966986133216</v>
      </c>
      <c r="U588" s="18">
        <v>3536.5650574147107</v>
      </c>
    </row>
    <row r="589" spans="12:21" x14ac:dyDescent="0.3">
      <c r="L589" s="15">
        <v>2013</v>
      </c>
      <c r="M589" s="16">
        <v>237.73236791748025</v>
      </c>
      <c r="N589" s="17">
        <v>692.69509570988146</v>
      </c>
      <c r="O589" s="17">
        <v>1832.2991053058167</v>
      </c>
      <c r="P589" s="17">
        <v>1930.0343983338946</v>
      </c>
      <c r="Q589" s="17">
        <v>642.44559840762849</v>
      </c>
      <c r="R589" s="17">
        <v>1498.2494976419011</v>
      </c>
      <c r="S589" s="17">
        <v>968.6028011853017</v>
      </c>
      <c r="T589" s="17">
        <v>488.48675602765417</v>
      </c>
      <c r="U589" s="18">
        <v>3714.6296009080138</v>
      </c>
    </row>
    <row r="590" spans="12:21" x14ac:dyDescent="0.3">
      <c r="L590" s="15">
        <v>2014</v>
      </c>
      <c r="M590" s="16">
        <v>235.45836772936028</v>
      </c>
      <c r="N590" s="17">
        <v>699.82158870411945</v>
      </c>
      <c r="O590" s="17">
        <v>1874.77557391865</v>
      </c>
      <c r="P590" s="17">
        <v>2021.5377438017904</v>
      </c>
      <c r="Q590" s="17">
        <v>627.96014535388258</v>
      </c>
      <c r="R590" s="17">
        <v>1546.7333244295555</v>
      </c>
      <c r="S590" s="17">
        <v>973.6882983713524</v>
      </c>
      <c r="T590" s="17">
        <v>480.88546835158309</v>
      </c>
      <c r="U590" s="18">
        <v>3796.9125421955218</v>
      </c>
    </row>
    <row r="591" spans="12:21" x14ac:dyDescent="0.3">
      <c r="L591" s="15">
        <v>2015</v>
      </c>
      <c r="M591" s="16">
        <v>240.99617292642796</v>
      </c>
      <c r="N591" s="17">
        <v>685.68422494009837</v>
      </c>
      <c r="O591" s="17">
        <v>1851.7126362156719</v>
      </c>
      <c r="P591" s="17">
        <v>1912.3533320000693</v>
      </c>
      <c r="Q591" s="17">
        <v>611.72017430942435</v>
      </c>
      <c r="R591" s="17">
        <v>1499.9289505917727</v>
      </c>
      <c r="S591" s="17">
        <v>955.10153951557186</v>
      </c>
      <c r="T591" s="17">
        <v>573.52826409007332</v>
      </c>
      <c r="U591" s="18">
        <v>4082.8665562962251</v>
      </c>
    </row>
    <row r="592" spans="12:21" x14ac:dyDescent="0.3">
      <c r="L592" s="15">
        <v>2016</v>
      </c>
      <c r="M592" s="16">
        <v>236.82195656107871</v>
      </c>
      <c r="N592" s="17">
        <v>632.79644464085652</v>
      </c>
      <c r="O592" s="17">
        <v>1677.4808273640469</v>
      </c>
      <c r="P592" s="17">
        <v>1788.8041906661551</v>
      </c>
      <c r="Q592" s="17">
        <v>521.84013903444475</v>
      </c>
      <c r="R592" s="17">
        <v>1319.2838714957245</v>
      </c>
      <c r="S592" s="17">
        <v>882.11049641721229</v>
      </c>
      <c r="T592" s="17">
        <v>551.39536239109759</v>
      </c>
      <c r="U592" s="18">
        <v>4063.04052563922</v>
      </c>
    </row>
    <row r="593" spans="12:21" x14ac:dyDescent="0.3">
      <c r="L593" s="15">
        <v>2017</v>
      </c>
      <c r="M593" s="16">
        <v>260.4506905470322</v>
      </c>
      <c r="N593" s="17">
        <v>735.04162753240814</v>
      </c>
      <c r="O593" s="17">
        <v>1928.4462471706754</v>
      </c>
      <c r="P593" s="17">
        <v>1973.9760556320209</v>
      </c>
      <c r="Q593" s="17">
        <v>568.39836183096372</v>
      </c>
      <c r="R593" s="17">
        <v>1502.2524932842286</v>
      </c>
      <c r="S593" s="17">
        <v>992.57355020130126</v>
      </c>
      <c r="T593" s="17">
        <v>463.496250388139</v>
      </c>
      <c r="U593" s="18">
        <v>3790.9946708749176</v>
      </c>
    </row>
    <row r="594" spans="12:21" ht="15" thickBot="1" x14ac:dyDescent="0.35">
      <c r="L594" s="19">
        <v>2018</v>
      </c>
      <c r="M594" s="20">
        <v>276.02115367035293</v>
      </c>
      <c r="N594" s="21">
        <v>756.2325405211617</v>
      </c>
      <c r="O594" s="21">
        <v>1988.3383999492107</v>
      </c>
      <c r="P594" s="21">
        <v>2033.7333404150952</v>
      </c>
      <c r="Q594" s="21">
        <v>578.41910452121499</v>
      </c>
      <c r="R594" s="21">
        <v>1531.9330671811858</v>
      </c>
      <c r="S594" s="21">
        <v>1003.0442193925267</v>
      </c>
      <c r="T594" s="21">
        <v>238.13907975386371</v>
      </c>
      <c r="U594" s="22">
        <v>3849.04737645872</v>
      </c>
    </row>
    <row r="595" spans="12:21" ht="15" thickBot="1" x14ac:dyDescent="0.35"/>
    <row r="596" spans="12:21" ht="15" thickBot="1" x14ac:dyDescent="0.35">
      <c r="L596" s="24" t="s">
        <v>88</v>
      </c>
      <c r="M596" s="4"/>
      <c r="N596" s="4"/>
      <c r="O596" s="5" t="s">
        <v>28</v>
      </c>
      <c r="Q596" t="s">
        <v>175</v>
      </c>
      <c r="R596" t="s">
        <v>213</v>
      </c>
      <c r="T596" t="s">
        <v>207</v>
      </c>
    </row>
    <row r="597" spans="12:21" ht="18.600000000000001" thickBot="1" x14ac:dyDescent="0.35">
      <c r="L597" s="25" t="s">
        <v>2</v>
      </c>
      <c r="M597" s="9" t="s">
        <v>3</v>
      </c>
      <c r="N597" s="9" t="s">
        <v>4</v>
      </c>
      <c r="O597" s="9" t="s">
        <v>5</v>
      </c>
      <c r="P597" s="9" t="s">
        <v>6</v>
      </c>
      <c r="Q597" s="9" t="s">
        <v>7</v>
      </c>
      <c r="R597" s="9" t="s">
        <v>8</v>
      </c>
      <c r="S597" s="9" t="s">
        <v>9</v>
      </c>
      <c r="T597" s="9" t="s">
        <v>10</v>
      </c>
      <c r="U597" s="10" t="s">
        <v>11</v>
      </c>
    </row>
    <row r="598" spans="12:21" x14ac:dyDescent="0.3">
      <c r="L598" s="11">
        <v>2000</v>
      </c>
      <c r="M598" s="12">
        <v>531.8306927936477</v>
      </c>
      <c r="N598" s="13">
        <v>1142.9522915776026</v>
      </c>
      <c r="O598" s="13">
        <v>2816.3730920065282</v>
      </c>
      <c r="P598" s="13">
        <v>2246.5240588467004</v>
      </c>
      <c r="Q598" s="13">
        <v>1041.1268485952412</v>
      </c>
      <c r="R598" s="13">
        <v>2173.7025132380422</v>
      </c>
      <c r="S598" s="13">
        <v>1285.5880503619792</v>
      </c>
      <c r="T598" s="13">
        <v>675.44620580760568</v>
      </c>
      <c r="U598" s="14">
        <v>2433.5636272562074</v>
      </c>
    </row>
    <row r="599" spans="12:21" x14ac:dyDescent="0.3">
      <c r="L599" s="15">
        <v>2001</v>
      </c>
      <c r="M599" s="16">
        <v>572.94241752069092</v>
      </c>
      <c r="N599" s="17">
        <v>1225.0838671436095</v>
      </c>
      <c r="O599" s="17">
        <v>3071.3942227343291</v>
      </c>
      <c r="P599" s="17">
        <v>2456.9795659543247</v>
      </c>
      <c r="Q599" s="17">
        <v>1137.5353387111113</v>
      </c>
      <c r="R599" s="17">
        <v>2384.9550460483715</v>
      </c>
      <c r="S599" s="17">
        <v>1413.2401728023544</v>
      </c>
      <c r="T599" s="17">
        <v>712.72130549562405</v>
      </c>
      <c r="U599" s="18">
        <v>2627.5308000141886</v>
      </c>
    </row>
    <row r="600" spans="12:21" x14ac:dyDescent="0.3">
      <c r="L600" s="15">
        <v>2002</v>
      </c>
      <c r="M600" s="16">
        <v>586.54565813771762</v>
      </c>
      <c r="N600" s="17">
        <v>1248.0972207314646</v>
      </c>
      <c r="O600" s="17">
        <v>3180.7408831859275</v>
      </c>
      <c r="P600" s="17">
        <v>2551.2355527767736</v>
      </c>
      <c r="Q600" s="17">
        <v>1180.0924401065377</v>
      </c>
      <c r="R600" s="17">
        <v>2483.7746902429403</v>
      </c>
      <c r="S600" s="17">
        <v>1474.3963616033175</v>
      </c>
      <c r="T600" s="17">
        <v>715.05953246945592</v>
      </c>
      <c r="U600" s="18">
        <v>2695.6239920520229</v>
      </c>
    </row>
    <row r="601" spans="12:21" x14ac:dyDescent="0.3">
      <c r="L601" s="15">
        <v>2003</v>
      </c>
      <c r="M601" s="16">
        <v>592.67547905798824</v>
      </c>
      <c r="N601" s="17">
        <v>1259.5971917852826</v>
      </c>
      <c r="O601" s="17">
        <v>3361.9691792837439</v>
      </c>
      <c r="P601" s="17">
        <v>2689.8651525710966</v>
      </c>
      <c r="Q601" s="17">
        <v>1240.3808053238427</v>
      </c>
      <c r="R601" s="17">
        <v>2599.4537262988865</v>
      </c>
      <c r="S601" s="17">
        <v>1551.7118717352021</v>
      </c>
      <c r="T601" s="17">
        <v>697.18740327805074</v>
      </c>
      <c r="U601" s="18">
        <v>2645.6998140944638</v>
      </c>
    </row>
    <row r="602" spans="12:21" x14ac:dyDescent="0.3">
      <c r="L602" s="15">
        <v>2004</v>
      </c>
      <c r="M602" s="16">
        <v>593.29373472604573</v>
      </c>
      <c r="N602" s="17">
        <v>1250.9864636436023</v>
      </c>
      <c r="O602" s="17">
        <v>3286.119730619489</v>
      </c>
      <c r="P602" s="17">
        <v>2648.4226088742839</v>
      </c>
      <c r="Q602" s="17">
        <v>1223.0330881341438</v>
      </c>
      <c r="R602" s="17">
        <v>2592.0335126776736</v>
      </c>
      <c r="S602" s="17">
        <v>1543.4851145650684</v>
      </c>
      <c r="T602" s="17">
        <v>695.74478686988209</v>
      </c>
      <c r="U602" s="18">
        <v>2737.4166969234325</v>
      </c>
    </row>
    <row r="603" spans="12:21" x14ac:dyDescent="0.3">
      <c r="L603" s="15">
        <v>2005</v>
      </c>
      <c r="M603" s="16">
        <v>586.36389645520057</v>
      </c>
      <c r="N603" s="17">
        <v>1265.852060237864</v>
      </c>
      <c r="O603" s="17">
        <v>3124.0678151144739</v>
      </c>
      <c r="P603" s="17">
        <v>2615.3003464722251</v>
      </c>
      <c r="Q603" s="17">
        <v>1150.110587834678</v>
      </c>
      <c r="R603" s="17">
        <v>2552.5578671702401</v>
      </c>
      <c r="S603" s="17">
        <v>1542.6365385569104</v>
      </c>
      <c r="T603" s="17">
        <v>751.68178028677733</v>
      </c>
      <c r="U603" s="18">
        <v>2830.4227530952312</v>
      </c>
    </row>
    <row r="604" spans="12:21" x14ac:dyDescent="0.3">
      <c r="L604" s="15">
        <v>2006</v>
      </c>
      <c r="M604" s="16">
        <v>583.8860100284528</v>
      </c>
      <c r="N604" s="17">
        <v>1259.8021920783769</v>
      </c>
      <c r="O604" s="17">
        <v>3051.209217407596</v>
      </c>
      <c r="P604" s="17">
        <v>2597.6081079559744</v>
      </c>
      <c r="Q604" s="17">
        <v>1118.5693775845352</v>
      </c>
      <c r="R604" s="17">
        <v>2549.2576491521577</v>
      </c>
      <c r="S604" s="17">
        <v>1525.1702860439846</v>
      </c>
      <c r="T604" s="17">
        <v>777.46575599889002</v>
      </c>
      <c r="U604" s="18">
        <v>2980.0011377916221</v>
      </c>
    </row>
    <row r="605" spans="12:21" x14ac:dyDescent="0.3">
      <c r="L605" s="15">
        <v>2007</v>
      </c>
      <c r="M605" s="16">
        <v>585.59122425683654</v>
      </c>
      <c r="N605" s="17">
        <v>1257.1596936198412</v>
      </c>
      <c r="O605" s="17">
        <v>3143.7196191098428</v>
      </c>
      <c r="P605" s="17">
        <v>2603.5118098657867</v>
      </c>
      <c r="Q605" s="17">
        <v>1143.9246119682855</v>
      </c>
      <c r="R605" s="17">
        <v>2567.4408486774973</v>
      </c>
      <c r="S605" s="17">
        <v>1499.9924658378932</v>
      </c>
      <c r="T605" s="17">
        <v>768.46730270801049</v>
      </c>
      <c r="U605" s="18">
        <v>2915.3973607497696</v>
      </c>
    </row>
    <row r="606" spans="12:21" x14ac:dyDescent="0.3">
      <c r="L606" s="15">
        <v>2008</v>
      </c>
      <c r="M606" s="16">
        <v>601.2342173482956</v>
      </c>
      <c r="N606" s="17">
        <v>1280.1862048715936</v>
      </c>
      <c r="O606" s="17">
        <v>3180.0096443864172</v>
      </c>
      <c r="P606" s="17">
        <v>2625.2657562674649</v>
      </c>
      <c r="Q606" s="17">
        <v>1158.8228264519332</v>
      </c>
      <c r="R606" s="17">
        <v>2600.6719363924021</v>
      </c>
      <c r="S606" s="17">
        <v>1510.709467789726</v>
      </c>
      <c r="T606" s="17">
        <v>786.01883108368656</v>
      </c>
      <c r="U606" s="18">
        <v>2875.2770365219708</v>
      </c>
    </row>
    <row r="607" spans="12:21" x14ac:dyDescent="0.3">
      <c r="L607" s="15">
        <v>2009</v>
      </c>
      <c r="M607" s="16">
        <v>638.35074491450325</v>
      </c>
      <c r="N607" s="17">
        <v>1331.2094688308771</v>
      </c>
      <c r="O607" s="17">
        <v>3327.3342303728541</v>
      </c>
      <c r="P607" s="17">
        <v>2780.5760644552934</v>
      </c>
      <c r="Q607" s="17">
        <v>1217.5833785100203</v>
      </c>
      <c r="R607" s="17">
        <v>2646.0000323634231</v>
      </c>
      <c r="S607" s="17">
        <v>1525.9740834871959</v>
      </c>
      <c r="T607" s="17">
        <v>833.12125805917731</v>
      </c>
      <c r="U607" s="18">
        <v>2934.4972574150629</v>
      </c>
    </row>
    <row r="608" spans="12:21" x14ac:dyDescent="0.3">
      <c r="L608" s="15">
        <v>2010</v>
      </c>
      <c r="M608" s="16">
        <v>655.46562070313485</v>
      </c>
      <c r="N608" s="17">
        <v>1358.6047877243727</v>
      </c>
      <c r="O608" s="17">
        <v>3439.0619484376189</v>
      </c>
      <c r="P608" s="17">
        <v>2861.5771834065831</v>
      </c>
      <c r="Q608" s="17">
        <v>1248.1176692749577</v>
      </c>
      <c r="R608" s="17">
        <v>2702.4356513277216</v>
      </c>
      <c r="S608" s="17">
        <v>1543.6643378870294</v>
      </c>
      <c r="T608" s="17">
        <v>847.07472849483304</v>
      </c>
      <c r="U608" s="18">
        <v>3002.9033089148493</v>
      </c>
    </row>
    <row r="609" spans="12:21" x14ac:dyDescent="0.3">
      <c r="L609" s="15">
        <v>2011</v>
      </c>
      <c r="M609" s="16">
        <v>633.66882338201356</v>
      </c>
      <c r="N609" s="17">
        <v>1266.5008410717387</v>
      </c>
      <c r="O609" s="17">
        <v>3335.8544520218807</v>
      </c>
      <c r="P609" s="17">
        <v>2818.4883669087499</v>
      </c>
      <c r="Q609" s="17">
        <v>1144.5219776068739</v>
      </c>
      <c r="R609" s="17">
        <v>2754.2173915234898</v>
      </c>
      <c r="S609" s="17">
        <v>1528.0498001737872</v>
      </c>
      <c r="T609" s="17">
        <v>821.51968545606201</v>
      </c>
      <c r="U609" s="18">
        <v>2972.1992250352896</v>
      </c>
    </row>
    <row r="610" spans="12:21" x14ac:dyDescent="0.3">
      <c r="L610" s="15">
        <v>2012</v>
      </c>
      <c r="M610" s="16">
        <v>647.79612781822084</v>
      </c>
      <c r="N610" s="17">
        <v>1284.2352177296216</v>
      </c>
      <c r="O610" s="17">
        <v>3371.1446946234032</v>
      </c>
      <c r="P610" s="17">
        <v>2880.1731745827183</v>
      </c>
      <c r="Q610" s="17">
        <v>1190.5475754934118</v>
      </c>
      <c r="R610" s="17">
        <v>2749.33774067373</v>
      </c>
      <c r="S610" s="17">
        <v>1589.0415358985383</v>
      </c>
      <c r="T610" s="17">
        <v>841.85039971011815</v>
      </c>
      <c r="U610" s="18">
        <v>2998.1604064918579</v>
      </c>
    </row>
    <row r="611" spans="12:21" x14ac:dyDescent="0.3">
      <c r="L611" s="15">
        <v>2013</v>
      </c>
      <c r="M611" s="16">
        <v>626.12253409995412</v>
      </c>
      <c r="N611" s="17">
        <v>1324.2229304339364</v>
      </c>
      <c r="O611" s="17">
        <v>3456.8129956499693</v>
      </c>
      <c r="P611" s="17">
        <v>2844.9569647584444</v>
      </c>
      <c r="Q611" s="17">
        <v>1230.6112737015064</v>
      </c>
      <c r="R611" s="17">
        <v>2601.5347239406901</v>
      </c>
      <c r="S611" s="17">
        <v>1649.8015146846365</v>
      </c>
      <c r="T611" s="17">
        <v>907.31534329200758</v>
      </c>
      <c r="U611" s="18">
        <v>3009.1976372881986</v>
      </c>
    </row>
    <row r="612" spans="12:21" x14ac:dyDescent="0.3">
      <c r="L612" s="15">
        <v>2014</v>
      </c>
      <c r="M612" s="16">
        <v>595.06363355953033</v>
      </c>
      <c r="N612" s="17">
        <v>1236.9000639103488</v>
      </c>
      <c r="O612" s="17">
        <v>3239.9608465496444</v>
      </c>
      <c r="P612" s="17">
        <v>2672.8558562725811</v>
      </c>
      <c r="Q612" s="17">
        <v>1148.6352169829474</v>
      </c>
      <c r="R612" s="17">
        <v>2485.5175033629721</v>
      </c>
      <c r="S612" s="17">
        <v>1533.8337234609214</v>
      </c>
      <c r="T612" s="17">
        <v>859.58246587029782</v>
      </c>
      <c r="U612" s="18">
        <v>2933.811058822927</v>
      </c>
    </row>
    <row r="613" spans="12:21" x14ac:dyDescent="0.3">
      <c r="L613" s="15">
        <v>2015</v>
      </c>
      <c r="M613" s="16">
        <v>655.49990803040293</v>
      </c>
      <c r="N613" s="17">
        <v>1291.5330077567571</v>
      </c>
      <c r="O613" s="17">
        <v>3319.0982318095325</v>
      </c>
      <c r="P613" s="17">
        <v>2813.3135047241603</v>
      </c>
      <c r="Q613" s="17">
        <v>1234.3796628065591</v>
      </c>
      <c r="R613" s="17">
        <v>2575.1898499765175</v>
      </c>
      <c r="S613" s="17">
        <v>1619.5905095781029</v>
      </c>
      <c r="T613" s="17">
        <v>853.87517002471304</v>
      </c>
      <c r="U613" s="18">
        <v>2901.4126689897639</v>
      </c>
    </row>
    <row r="614" spans="12:21" x14ac:dyDescent="0.3">
      <c r="L614" s="15">
        <v>2016</v>
      </c>
      <c r="M614" s="16">
        <v>675.31676665559451</v>
      </c>
      <c r="N614" s="17">
        <v>1333.3173666273724</v>
      </c>
      <c r="O614" s="17">
        <v>3489.0529477313266</v>
      </c>
      <c r="P614" s="17">
        <v>2955.5584609686243</v>
      </c>
      <c r="Q614" s="17">
        <v>1278.2972192500686</v>
      </c>
      <c r="R614" s="17">
        <v>2684.8726119473899</v>
      </c>
      <c r="S614" s="17">
        <v>1670.9824595561613</v>
      </c>
      <c r="T614" s="17">
        <v>843.7677882314515</v>
      </c>
      <c r="U614" s="18">
        <v>2950.988254393777</v>
      </c>
    </row>
    <row r="615" spans="12:21" x14ac:dyDescent="0.3">
      <c r="L615" s="15">
        <v>2017</v>
      </c>
      <c r="M615" s="16">
        <v>687.13110349443559</v>
      </c>
      <c r="N615" s="17">
        <v>1339.6336861494112</v>
      </c>
      <c r="O615" s="17">
        <v>3441.7536395027414</v>
      </c>
      <c r="P615" s="17">
        <v>2975.8040421026967</v>
      </c>
      <c r="Q615" s="17">
        <v>1181.1350911287143</v>
      </c>
      <c r="R615" s="17">
        <v>2744.9593326937679</v>
      </c>
      <c r="S615" s="17">
        <v>1672.4442630173605</v>
      </c>
      <c r="T615" s="17">
        <v>897.70769608707519</v>
      </c>
      <c r="U615" s="18">
        <v>3041.6717659057604</v>
      </c>
    </row>
    <row r="616" spans="12:21" ht="15" thickBot="1" x14ac:dyDescent="0.35">
      <c r="L616" s="19">
        <v>2018</v>
      </c>
      <c r="M616" s="20">
        <v>686.97174503166684</v>
      </c>
      <c r="N616" s="21">
        <v>1324.6889812332968</v>
      </c>
      <c r="O616" s="21">
        <v>3339.2717384824164</v>
      </c>
      <c r="P616" s="21">
        <v>2948.0687726877045</v>
      </c>
      <c r="Q616" s="21">
        <v>1155.3485029558578</v>
      </c>
      <c r="R616" s="21">
        <v>2713.4094502374746</v>
      </c>
      <c r="S616" s="21">
        <v>1644.8549139277827</v>
      </c>
      <c r="T616" s="21">
        <v>895.49774376926428</v>
      </c>
      <c r="U616" s="22">
        <v>3004.6377023048613</v>
      </c>
    </row>
    <row r="617" spans="12:21" ht="15" thickBot="1" x14ac:dyDescent="0.35"/>
    <row r="618" spans="12:21" ht="15" thickBot="1" x14ac:dyDescent="0.35">
      <c r="L618" s="24" t="s">
        <v>89</v>
      </c>
      <c r="M618" s="4"/>
      <c r="N618" s="4"/>
      <c r="O618" s="5" t="s">
        <v>28</v>
      </c>
      <c r="Q618" t="s">
        <v>175</v>
      </c>
      <c r="R618" t="s">
        <v>215</v>
      </c>
      <c r="T618" t="s">
        <v>207</v>
      </c>
    </row>
    <row r="619" spans="12:21" ht="18.600000000000001" thickBot="1" x14ac:dyDescent="0.35">
      <c r="L619" s="25" t="s">
        <v>2</v>
      </c>
      <c r="M619" s="9" t="s">
        <v>3</v>
      </c>
      <c r="N619" s="9" t="s">
        <v>4</v>
      </c>
      <c r="O619" s="9" t="s">
        <v>5</v>
      </c>
      <c r="P619" s="9" t="s">
        <v>6</v>
      </c>
      <c r="Q619" s="9" t="s">
        <v>7</v>
      </c>
      <c r="R619" s="9" t="s">
        <v>8</v>
      </c>
      <c r="S619" s="9" t="s">
        <v>9</v>
      </c>
      <c r="T619" s="9" t="s">
        <v>10</v>
      </c>
      <c r="U619" s="10" t="s">
        <v>11</v>
      </c>
    </row>
    <row r="620" spans="12:21" x14ac:dyDescent="0.3">
      <c r="L620" s="11">
        <v>2000</v>
      </c>
      <c r="M620" s="12">
        <v>38.64709374519289</v>
      </c>
      <c r="N620" s="13">
        <v>66.703663953324309</v>
      </c>
      <c r="O620" s="13">
        <v>232.95138774085785</v>
      </c>
      <c r="P620" s="13">
        <v>188.35606521150675</v>
      </c>
      <c r="Q620" s="13">
        <v>52.176348944370879</v>
      </c>
      <c r="R620" s="13">
        <v>164.7907641473648</v>
      </c>
      <c r="S620" s="13">
        <v>52.861374524076091</v>
      </c>
      <c r="T620" s="13">
        <v>26.947614863936497</v>
      </c>
      <c r="U620" s="14">
        <v>24.548043181202075</v>
      </c>
    </row>
    <row r="621" spans="12:21" x14ac:dyDescent="0.3">
      <c r="L621" s="15">
        <v>2001</v>
      </c>
      <c r="M621" s="16">
        <v>38.637738183507864</v>
      </c>
      <c r="N621" s="17">
        <v>66.687516549153457</v>
      </c>
      <c r="O621" s="17">
        <v>232.89499563303229</v>
      </c>
      <c r="P621" s="17">
        <v>188.31046859307915</v>
      </c>
      <c r="Q621" s="17">
        <v>52.163718264965411</v>
      </c>
      <c r="R621" s="17">
        <v>164.75087213972071</v>
      </c>
      <c r="S621" s="17">
        <v>52.848578015925284</v>
      </c>
      <c r="T621" s="17">
        <v>26.941091473722828</v>
      </c>
      <c r="U621" s="18">
        <v>24.542100671430379</v>
      </c>
    </row>
    <row r="622" spans="12:21" x14ac:dyDescent="0.3">
      <c r="L622" s="15">
        <v>2002</v>
      </c>
      <c r="M622" s="16">
        <v>40.194404389257443</v>
      </c>
      <c r="N622" s="17">
        <v>69.374273285906327</v>
      </c>
      <c r="O622" s="17">
        <v>242.27804407826673</v>
      </c>
      <c r="P622" s="17">
        <v>195.89726213817437</v>
      </c>
      <c r="Q622" s="17">
        <v>54.265329311752147</v>
      </c>
      <c r="R622" s="17">
        <v>171.38847897399302</v>
      </c>
      <c r="S622" s="17">
        <v>54.977781206562014</v>
      </c>
      <c r="T622" s="17">
        <v>28.026514394805041</v>
      </c>
      <c r="U622" s="18">
        <v>25.530871249870366</v>
      </c>
    </row>
    <row r="623" spans="12:21" x14ac:dyDescent="0.3">
      <c r="L623" s="15">
        <v>2003</v>
      </c>
      <c r="M623" s="16">
        <v>40.240323545314062</v>
      </c>
      <c r="N623" s="17">
        <v>69.453528299874947</v>
      </c>
      <c r="O623" s="17">
        <v>242.55482895626579</v>
      </c>
      <c r="P623" s="17">
        <v>196.12106037795104</v>
      </c>
      <c r="Q623" s="17">
        <v>54.327323466485709</v>
      </c>
      <c r="R623" s="17">
        <v>171.58427772836933</v>
      </c>
      <c r="S623" s="17">
        <v>55.040589285279196</v>
      </c>
      <c r="T623" s="17">
        <v>28.058532629874655</v>
      </c>
      <c r="U623" s="18">
        <v>25.560038395869864</v>
      </c>
    </row>
    <row r="624" spans="12:21" x14ac:dyDescent="0.3">
      <c r="L624" s="15">
        <v>2004</v>
      </c>
      <c r="M624" s="16">
        <v>40.17751393397814</v>
      </c>
      <c r="N624" s="17">
        <v>69.34512089322196</v>
      </c>
      <c r="O624" s="17">
        <v>242.17623422361558</v>
      </c>
      <c r="P624" s="17">
        <v>195.8149423726309</v>
      </c>
      <c r="Q624" s="17">
        <v>54.242525985471204</v>
      </c>
      <c r="R624" s="17">
        <v>171.31645826654668</v>
      </c>
      <c r="S624" s="17">
        <v>54.954678494407545</v>
      </c>
      <c r="T624" s="17">
        <v>28.014737118957495</v>
      </c>
      <c r="U624" s="18">
        <v>25.520142690867189</v>
      </c>
    </row>
    <row r="625" spans="12:21" x14ac:dyDescent="0.3">
      <c r="L625" s="15">
        <v>2005</v>
      </c>
      <c r="M625" s="16">
        <v>42.477304325809918</v>
      </c>
      <c r="N625" s="17">
        <v>73.314486519296054</v>
      </c>
      <c r="O625" s="17">
        <v>256.03857965177446</v>
      </c>
      <c r="P625" s="17">
        <v>207.0235334214868</v>
      </c>
      <c r="Q625" s="17">
        <v>57.347407992234047</v>
      </c>
      <c r="R625" s="17">
        <v>181.12273810087103</v>
      </c>
      <c r="S625" s="17">
        <v>58.100324633571979</v>
      </c>
      <c r="T625" s="17">
        <v>29.618321237221831</v>
      </c>
      <c r="U625" s="18">
        <v>26.980934392789731</v>
      </c>
    </row>
    <row r="626" spans="12:21" x14ac:dyDescent="0.3">
      <c r="L626" s="15">
        <v>2006</v>
      </c>
      <c r="M626" s="16">
        <v>44.777094717641681</v>
      </c>
      <c r="N626" s="17">
        <v>77.283852145370091</v>
      </c>
      <c r="O626" s="17">
        <v>269.90092507993336</v>
      </c>
      <c r="P626" s="17">
        <v>218.2321244703426</v>
      </c>
      <c r="Q626" s="17">
        <v>60.452289998996868</v>
      </c>
      <c r="R626" s="17">
        <v>190.92901793519525</v>
      </c>
      <c r="S626" s="17">
        <v>61.245970772736371</v>
      </c>
      <c r="T626" s="17">
        <v>31.221905355486165</v>
      </c>
      <c r="U626" s="18">
        <v>28.441726094712255</v>
      </c>
    </row>
    <row r="627" spans="12:21" x14ac:dyDescent="0.3">
      <c r="L627" s="15">
        <v>2007</v>
      </c>
      <c r="M627" s="16">
        <v>47.076885109473452</v>
      </c>
      <c r="N627" s="17">
        <v>81.253217771444156</v>
      </c>
      <c r="O627" s="17">
        <v>283.76327050809221</v>
      </c>
      <c r="P627" s="17">
        <v>229.44071551919845</v>
      </c>
      <c r="Q627" s="17">
        <v>63.55717200575971</v>
      </c>
      <c r="R627" s="17">
        <v>200.73529776951952</v>
      </c>
      <c r="S627" s="17">
        <v>64.391616911900783</v>
      </c>
      <c r="T627" s="17">
        <v>32.825489473750487</v>
      </c>
      <c r="U627" s="18">
        <v>29.902517796634793</v>
      </c>
    </row>
    <row r="628" spans="12:21" x14ac:dyDescent="0.3">
      <c r="L628" s="15">
        <v>2008</v>
      </c>
      <c r="M628" s="16">
        <v>49.376675501305236</v>
      </c>
      <c r="N628" s="17">
        <v>85.222583397518235</v>
      </c>
      <c r="O628" s="17">
        <v>297.62561593625117</v>
      </c>
      <c r="P628" s="17">
        <v>240.64930656805433</v>
      </c>
      <c r="Q628" s="17">
        <v>66.662054012522546</v>
      </c>
      <c r="R628" s="17">
        <v>210.54157760384385</v>
      </c>
      <c r="S628" s="17">
        <v>67.53726305106521</v>
      </c>
      <c r="T628" s="17">
        <v>34.429073592014838</v>
      </c>
      <c r="U628" s="18">
        <v>31.363309498557328</v>
      </c>
    </row>
    <row r="629" spans="12:21" x14ac:dyDescent="0.3">
      <c r="L629" s="15">
        <v>2009</v>
      </c>
      <c r="M629" s="16">
        <v>51.676465893136999</v>
      </c>
      <c r="N629" s="17">
        <v>89.191949023592286</v>
      </c>
      <c r="O629" s="17">
        <v>311.48796136440995</v>
      </c>
      <c r="P629" s="17">
        <v>251.85789761691015</v>
      </c>
      <c r="Q629" s="17">
        <v>69.766936019285382</v>
      </c>
      <c r="R629" s="17">
        <v>220.34785743816812</v>
      </c>
      <c r="S629" s="17">
        <v>70.682909190229608</v>
      </c>
      <c r="T629" s="17">
        <v>36.03265771027916</v>
      </c>
      <c r="U629" s="18">
        <v>32.824101200479859</v>
      </c>
    </row>
    <row r="630" spans="12:21" x14ac:dyDescent="0.3">
      <c r="L630" s="15">
        <v>2010</v>
      </c>
      <c r="M630" s="16">
        <v>52.948565737767531</v>
      </c>
      <c r="N630" s="17">
        <v>91.387553203062197</v>
      </c>
      <c r="O630" s="17">
        <v>319.15574166647917</v>
      </c>
      <c r="P630" s="17">
        <v>258.0577873905255</v>
      </c>
      <c r="Q630" s="17">
        <v>71.484362064905653</v>
      </c>
      <c r="R630" s="17">
        <v>225.77207657481367</v>
      </c>
      <c r="S630" s="17">
        <v>72.422883397925332</v>
      </c>
      <c r="T630" s="17">
        <v>36.919659897496437</v>
      </c>
      <c r="U630" s="18">
        <v>33.632119576264579</v>
      </c>
    </row>
    <row r="631" spans="12:21" x14ac:dyDescent="0.3">
      <c r="L631" s="15">
        <v>2011</v>
      </c>
      <c r="M631" s="16">
        <v>51.797523667392625</v>
      </c>
      <c r="N631" s="17">
        <v>89.400890920908665</v>
      </c>
      <c r="O631" s="17">
        <v>312.21765598764864</v>
      </c>
      <c r="P631" s="17">
        <v>252.44790229287338</v>
      </c>
      <c r="Q631" s="17">
        <v>69.930372698732342</v>
      </c>
      <c r="R631" s="17">
        <v>220.86404639812176</v>
      </c>
      <c r="S631" s="17">
        <v>70.848491637028062</v>
      </c>
      <c r="T631" s="17">
        <v>36.117068152586533</v>
      </c>
      <c r="U631" s="18">
        <v>32.900995248178255</v>
      </c>
    </row>
    <row r="632" spans="12:21" x14ac:dyDescent="0.3">
      <c r="L632" s="15">
        <v>2012</v>
      </c>
      <c r="M632" s="16">
        <v>52.722168022289232</v>
      </c>
      <c r="N632" s="17">
        <v>90.996797892129052</v>
      </c>
      <c r="O632" s="17">
        <v>317.79109411109636</v>
      </c>
      <c r="P632" s="17">
        <v>256.95438274277836</v>
      </c>
      <c r="Q632" s="17">
        <v>71.17870890814082</v>
      </c>
      <c r="R632" s="17">
        <v>224.80671931455325</v>
      </c>
      <c r="S632" s="17">
        <v>72.113217307424478</v>
      </c>
      <c r="T632" s="17">
        <v>36.466342934056073</v>
      </c>
      <c r="U632" s="18">
        <v>33.219168580434591</v>
      </c>
    </row>
    <row r="633" spans="12:21" x14ac:dyDescent="0.3">
      <c r="L633" s="15">
        <v>2013</v>
      </c>
      <c r="M633" s="16">
        <v>53.154301821950654</v>
      </c>
      <c r="N633" s="17">
        <v>91.742647190540382</v>
      </c>
      <c r="O633" s="17">
        <v>320.39584801535028</v>
      </c>
      <c r="P633" s="17">
        <v>259.06049252391159</v>
      </c>
      <c r="Q633" s="17">
        <v>71.762120537238971</v>
      </c>
      <c r="R633" s="17">
        <v>226.64933287638073</v>
      </c>
      <c r="S633" s="17">
        <v>72.704288573456125</v>
      </c>
      <c r="T633" s="17">
        <v>36.348995840497089</v>
      </c>
      <c r="U633" s="18">
        <v>33.112270751650136</v>
      </c>
    </row>
    <row r="634" spans="12:21" x14ac:dyDescent="0.3">
      <c r="L634" s="15">
        <v>2014</v>
      </c>
      <c r="M634" s="16">
        <v>50.022514758195314</v>
      </c>
      <c r="N634" s="17">
        <v>86.33728156974027</v>
      </c>
      <c r="O634" s="17">
        <v>301.51851282888708</v>
      </c>
      <c r="P634" s="17">
        <v>243.79696217157746</v>
      </c>
      <c r="Q634" s="17">
        <v>67.533983339256508</v>
      </c>
      <c r="R634" s="17">
        <v>213.29542878243399</v>
      </c>
      <c r="S634" s="17">
        <v>68.42063997627227</v>
      </c>
      <c r="T634" s="17">
        <v>35.093324581856656</v>
      </c>
      <c r="U634" s="18">
        <v>31.968411733546422</v>
      </c>
    </row>
    <row r="635" spans="12:21" x14ac:dyDescent="0.3">
      <c r="L635" s="15">
        <v>2015</v>
      </c>
      <c r="M635" s="16">
        <v>51.877584879604079</v>
      </c>
      <c r="N635" s="17">
        <v>89.539074046145927</v>
      </c>
      <c r="O635" s="17">
        <v>312.70023743638166</v>
      </c>
      <c r="P635" s="17">
        <v>252.83810019514357</v>
      </c>
      <c r="Q635" s="17">
        <v>70.03846107848986</v>
      </c>
      <c r="R635" s="17">
        <v>221.20542648806793</v>
      </c>
      <c r="S635" s="17">
        <v>70.957999113876497</v>
      </c>
      <c r="T635" s="17">
        <v>35.812135242522253</v>
      </c>
      <c r="U635" s="18">
        <v>32.623215330310828</v>
      </c>
    </row>
    <row r="636" spans="12:21" x14ac:dyDescent="0.3">
      <c r="L636" s="15">
        <v>2016</v>
      </c>
      <c r="M636" s="16">
        <v>54.120667621135411</v>
      </c>
      <c r="N636" s="17">
        <v>93.410564057712946</v>
      </c>
      <c r="O636" s="17">
        <v>326.2207686541343</v>
      </c>
      <c r="P636" s="17">
        <v>263.77031263844617</v>
      </c>
      <c r="Q636" s="17">
        <v>73.06678368936646</v>
      </c>
      <c r="R636" s="17">
        <v>230.76990555238805</v>
      </c>
      <c r="S636" s="17">
        <v>74.026080705479444</v>
      </c>
      <c r="T636" s="17">
        <v>36.140192114871581</v>
      </c>
      <c r="U636" s="18">
        <v>32.92206011894919</v>
      </c>
    </row>
    <row r="637" spans="12:21" x14ac:dyDescent="0.3">
      <c r="L637" s="15">
        <v>2017</v>
      </c>
      <c r="M637" s="16">
        <v>54.122953960165468</v>
      </c>
      <c r="N637" s="17">
        <v>93.414510206713175</v>
      </c>
      <c r="O637" s="17">
        <v>326.23454991938041</v>
      </c>
      <c r="P637" s="17">
        <v>263.78145567099295</v>
      </c>
      <c r="Q637" s="17">
        <v>73.069870411069871</v>
      </c>
      <c r="R637" s="17">
        <v>230.77965447577014</v>
      </c>
      <c r="S637" s="17">
        <v>74.02920795288783</v>
      </c>
      <c r="T637" s="17">
        <v>37.095051290245074</v>
      </c>
      <c r="U637" s="18">
        <v>33.791893103700829</v>
      </c>
    </row>
    <row r="638" spans="12:21" ht="15" thickBot="1" x14ac:dyDescent="0.35">
      <c r="L638" s="19">
        <v>2018</v>
      </c>
      <c r="M638" s="20">
        <v>53.159765633947373</v>
      </c>
      <c r="N638" s="21">
        <v>91.75207755758781</v>
      </c>
      <c r="O638" s="21">
        <v>320.42878199469124</v>
      </c>
      <c r="P638" s="21">
        <v>259.08712174823415</v>
      </c>
      <c r="Q638" s="21">
        <v>71.769497075386596</v>
      </c>
      <c r="R638" s="21">
        <v>226.67263050802239</v>
      </c>
      <c r="S638" s="21">
        <v>72.711761958497476</v>
      </c>
      <c r="T638" s="21">
        <v>36.909891415728751</v>
      </c>
      <c r="U638" s="22">
        <v>33.623220936683346</v>
      </c>
    </row>
    <row r="639" spans="12:21" ht="15" thickBot="1" x14ac:dyDescent="0.35"/>
    <row r="640" spans="12:21" ht="15" thickBot="1" x14ac:dyDescent="0.35">
      <c r="L640" s="24" t="s">
        <v>90</v>
      </c>
      <c r="M640" s="4"/>
      <c r="N640" s="4"/>
      <c r="O640" s="5" t="s">
        <v>28</v>
      </c>
      <c r="Q640" t="s">
        <v>175</v>
      </c>
      <c r="R640" t="s">
        <v>216</v>
      </c>
      <c r="T640" t="s">
        <v>207</v>
      </c>
    </row>
    <row r="641" spans="12:22" ht="18.600000000000001" thickBot="1" x14ac:dyDescent="0.35">
      <c r="L641" s="25" t="s">
        <v>2</v>
      </c>
      <c r="M641" s="9" t="s">
        <v>3</v>
      </c>
      <c r="N641" s="9" t="s">
        <v>4</v>
      </c>
      <c r="O641" s="9" t="s">
        <v>5</v>
      </c>
      <c r="P641" s="9" t="s">
        <v>6</v>
      </c>
      <c r="Q641" s="9" t="s">
        <v>7</v>
      </c>
      <c r="R641" s="9" t="s">
        <v>8</v>
      </c>
      <c r="S641" s="9" t="s">
        <v>9</v>
      </c>
      <c r="T641" s="9" t="s">
        <v>10</v>
      </c>
      <c r="U641" s="10" t="s">
        <v>11</v>
      </c>
    </row>
    <row r="642" spans="12:22" x14ac:dyDescent="0.3">
      <c r="L642" s="11">
        <v>2000</v>
      </c>
      <c r="M642" s="12">
        <v>256.13000069651827</v>
      </c>
      <c r="N642" s="13">
        <v>1621.1063142211576</v>
      </c>
      <c r="O642" s="13">
        <v>3680.6988830594391</v>
      </c>
      <c r="P642" s="13">
        <v>6742.8714976956571</v>
      </c>
      <c r="Q642" s="13">
        <v>879.92038202758101</v>
      </c>
      <c r="R642" s="13">
        <v>4162.2234724044829</v>
      </c>
      <c r="S642" s="13">
        <v>1705.9628402058136</v>
      </c>
      <c r="T642" s="13">
        <v>633.91326783987222</v>
      </c>
      <c r="U642" s="14">
        <v>971.05224579841411</v>
      </c>
      <c r="V642" s="152">
        <f>SUM(M642:U642)</f>
        <v>20653.878903948935</v>
      </c>
    </row>
    <row r="643" spans="12:22" x14ac:dyDescent="0.3">
      <c r="L643" s="15">
        <v>2001</v>
      </c>
      <c r="M643" s="16">
        <v>313.87593674471265</v>
      </c>
      <c r="N643" s="17">
        <v>1653.369097136298</v>
      </c>
      <c r="O643" s="17">
        <v>3813.5136026785958</v>
      </c>
      <c r="P643" s="17">
        <v>7010.6921964351695</v>
      </c>
      <c r="Q643" s="17">
        <v>981.05648929967663</v>
      </c>
      <c r="R643" s="17">
        <v>4361.3056903550514</v>
      </c>
      <c r="S643" s="17">
        <v>1837.7063156336358</v>
      </c>
      <c r="T643" s="17">
        <v>697.64222670671438</v>
      </c>
      <c r="U643" s="18">
        <v>946.34066344651319</v>
      </c>
      <c r="V643" s="152">
        <f t="shared" ref="V643:V660" si="97">SUM(M643:U643)</f>
        <v>21615.502218436366</v>
      </c>
    </row>
    <row r="644" spans="12:22" x14ac:dyDescent="0.3">
      <c r="L644" s="15">
        <v>2002</v>
      </c>
      <c r="M644" s="16">
        <v>335.77252603752578</v>
      </c>
      <c r="N644" s="17">
        <v>1715.7195764613089</v>
      </c>
      <c r="O644" s="17">
        <v>3743.5326313412997</v>
      </c>
      <c r="P644" s="17">
        <v>7149.4586688698273</v>
      </c>
      <c r="Q644" s="17">
        <v>957.65532727165419</v>
      </c>
      <c r="R644" s="17">
        <v>4363.8362771153497</v>
      </c>
      <c r="S644" s="17">
        <v>1870.5331606621385</v>
      </c>
      <c r="T644" s="17">
        <v>690.12980102755796</v>
      </c>
      <c r="U644" s="18">
        <v>892.72872769961464</v>
      </c>
      <c r="V644" s="152">
        <f t="shared" si="97"/>
        <v>21719.366696486279</v>
      </c>
    </row>
    <row r="645" spans="12:22" x14ac:dyDescent="0.3">
      <c r="L645" s="15">
        <v>2003</v>
      </c>
      <c r="M645" s="16">
        <v>364.30611857760562</v>
      </c>
      <c r="N645" s="17">
        <v>1815.515798294354</v>
      </c>
      <c r="O645" s="17">
        <v>3874.8008645492355</v>
      </c>
      <c r="P645" s="17">
        <v>7587.2975403007304</v>
      </c>
      <c r="Q645" s="17">
        <v>1121.5057441429863</v>
      </c>
      <c r="R645" s="17">
        <v>4011.7384294208223</v>
      </c>
      <c r="S645" s="17">
        <v>1946.5374179457692</v>
      </c>
      <c r="T645" s="17">
        <v>712.74538046237751</v>
      </c>
      <c r="U645" s="18">
        <v>986.97002065641288</v>
      </c>
      <c r="V645" s="152">
        <f t="shared" si="97"/>
        <v>22421.417314350289</v>
      </c>
    </row>
    <row r="646" spans="12:22" x14ac:dyDescent="0.3">
      <c r="L646" s="15">
        <v>2004</v>
      </c>
      <c r="M646" s="16">
        <v>350.97593590290234</v>
      </c>
      <c r="N646" s="17">
        <v>1962.9488299706138</v>
      </c>
      <c r="O646" s="17">
        <v>4319.1950129672186</v>
      </c>
      <c r="P646" s="17">
        <v>7684.9064143036467</v>
      </c>
      <c r="Q646" s="17">
        <v>1185.3222755124946</v>
      </c>
      <c r="R646" s="17">
        <v>4667.2434340740856</v>
      </c>
      <c r="S646" s="17">
        <v>2057.3768680547951</v>
      </c>
      <c r="T646" s="17">
        <v>876.99574744184201</v>
      </c>
      <c r="U646" s="18">
        <v>1099.5851187944058</v>
      </c>
      <c r="V646" s="152">
        <f t="shared" si="97"/>
        <v>24204.549637022006</v>
      </c>
    </row>
    <row r="647" spans="12:22" x14ac:dyDescent="0.3">
      <c r="L647" s="15">
        <v>2005</v>
      </c>
      <c r="M647" s="16">
        <v>320.28313645596091</v>
      </c>
      <c r="N647" s="17">
        <v>2069.816660769759</v>
      </c>
      <c r="O647" s="17">
        <v>4280.846897222511</v>
      </c>
      <c r="P647" s="17">
        <v>7418.7063986185958</v>
      </c>
      <c r="Q647" s="17">
        <v>1295.1089523027492</v>
      </c>
      <c r="R647" s="17">
        <v>4509.4120351387128</v>
      </c>
      <c r="S647" s="17">
        <v>2193.2690168004242</v>
      </c>
      <c r="T647" s="17">
        <v>909.32490611275421</v>
      </c>
      <c r="U647" s="18">
        <v>1158.8391085770825</v>
      </c>
      <c r="V647" s="152">
        <f t="shared" si="97"/>
        <v>24155.607111998546</v>
      </c>
    </row>
    <row r="648" spans="12:22" x14ac:dyDescent="0.3">
      <c r="L648" s="15">
        <v>2006</v>
      </c>
      <c r="M648" s="16">
        <v>361.95779739075846</v>
      </c>
      <c r="N648" s="17">
        <v>2148.9127818126631</v>
      </c>
      <c r="O648" s="17">
        <v>4605.9208209117496</v>
      </c>
      <c r="P648" s="17">
        <v>7627.657662510841</v>
      </c>
      <c r="Q648" s="17">
        <v>1411.5283140083347</v>
      </c>
      <c r="R648" s="17">
        <v>4623.6571368088335</v>
      </c>
      <c r="S648" s="17">
        <v>2189.2236134030181</v>
      </c>
      <c r="T648" s="17">
        <v>941.32873664363638</v>
      </c>
      <c r="U648" s="18">
        <v>1161.7122702241502</v>
      </c>
      <c r="V648" s="152">
        <f t="shared" si="97"/>
        <v>25071.899133713985</v>
      </c>
    </row>
    <row r="649" spans="12:22" x14ac:dyDescent="0.3">
      <c r="L649" s="15">
        <v>2007</v>
      </c>
      <c r="M649" s="16">
        <v>336.29058602626776</v>
      </c>
      <c r="N649" s="17">
        <v>2304.5656343784726</v>
      </c>
      <c r="O649" s="17">
        <v>4769.346726179223</v>
      </c>
      <c r="P649" s="17">
        <v>7945.5890457646728</v>
      </c>
      <c r="Q649" s="17">
        <v>1419.2076574421533</v>
      </c>
      <c r="R649" s="17">
        <v>4660.754498253159</v>
      </c>
      <c r="S649" s="17">
        <v>2250.7142577502245</v>
      </c>
      <c r="T649" s="17">
        <v>935.36256083368482</v>
      </c>
      <c r="U649" s="18">
        <v>1151.1896750073524</v>
      </c>
      <c r="V649" s="152">
        <f t="shared" si="97"/>
        <v>25773.020641635208</v>
      </c>
    </row>
    <row r="650" spans="12:22" x14ac:dyDescent="0.3">
      <c r="L650" s="15">
        <v>2008</v>
      </c>
      <c r="M650" s="16">
        <v>354.69923514172478</v>
      </c>
      <c r="N650" s="17">
        <v>2227.5148492206526</v>
      </c>
      <c r="O650" s="17">
        <v>4627.6231963177288</v>
      </c>
      <c r="P650" s="17">
        <v>7738.608792320576</v>
      </c>
      <c r="Q650" s="17">
        <v>1466.0939872844936</v>
      </c>
      <c r="R650" s="17">
        <v>4240.2691375262948</v>
      </c>
      <c r="S650" s="17">
        <v>2123.109193679516</v>
      </c>
      <c r="T650" s="17">
        <v>951.39043562078177</v>
      </c>
      <c r="U650" s="18">
        <v>1159.8451643764724</v>
      </c>
      <c r="V650" s="152">
        <f t="shared" si="97"/>
        <v>24889.153991488241</v>
      </c>
    </row>
    <row r="651" spans="12:22" x14ac:dyDescent="0.3">
      <c r="L651" s="15">
        <v>2009</v>
      </c>
      <c r="M651" s="16">
        <v>465.47452386714474</v>
      </c>
      <c r="N651" s="17">
        <v>2006.6854307006752</v>
      </c>
      <c r="O651" s="17">
        <v>4648.3234842330594</v>
      </c>
      <c r="P651" s="17">
        <v>7298.9434215719411</v>
      </c>
      <c r="Q651" s="17">
        <v>1314.5032540003187</v>
      </c>
      <c r="R651" s="17">
        <v>4253.4024937763215</v>
      </c>
      <c r="S651" s="17">
        <v>1957.7776123345268</v>
      </c>
      <c r="T651" s="17">
        <v>932.75085872745001</v>
      </c>
      <c r="U651" s="18">
        <v>1116.6061709347196</v>
      </c>
      <c r="V651" s="152">
        <f t="shared" si="97"/>
        <v>23994.467250146157</v>
      </c>
    </row>
    <row r="652" spans="12:22" x14ac:dyDescent="0.3">
      <c r="L652" s="15">
        <v>2010</v>
      </c>
      <c r="M652" s="16">
        <v>494.89200248718407</v>
      </c>
      <c r="N652" s="17">
        <v>2361.7782284851119</v>
      </c>
      <c r="O652" s="17">
        <v>4964.9514921733753</v>
      </c>
      <c r="P652" s="17">
        <v>7911.0040085347937</v>
      </c>
      <c r="Q652" s="17">
        <v>1385.7301195984373</v>
      </c>
      <c r="R652" s="17">
        <v>4644.6502286664909</v>
      </c>
      <c r="S652" s="17">
        <v>2069.2320848476984</v>
      </c>
      <c r="T652" s="17">
        <v>980.85878832867957</v>
      </c>
      <c r="U652" s="18">
        <v>1176.4628113919248</v>
      </c>
      <c r="V652" s="152">
        <f t="shared" si="97"/>
        <v>25989.559764513695</v>
      </c>
    </row>
    <row r="653" spans="12:22" x14ac:dyDescent="0.3">
      <c r="L653" s="15">
        <v>2011</v>
      </c>
      <c r="M653" s="16">
        <v>503.86369519909806</v>
      </c>
      <c r="N653" s="17">
        <v>2353.4100991786731</v>
      </c>
      <c r="O653" s="17">
        <v>5005.9746900410819</v>
      </c>
      <c r="P653" s="17">
        <v>8120.072902007586</v>
      </c>
      <c r="Q653" s="17">
        <v>1385.0798799984991</v>
      </c>
      <c r="R653" s="17">
        <v>4869.9897639987239</v>
      </c>
      <c r="S653" s="17">
        <v>2145.4195631037355</v>
      </c>
      <c r="T653" s="17">
        <v>997.92587512108264</v>
      </c>
      <c r="U653" s="18">
        <v>1182.2216840825736</v>
      </c>
      <c r="V653" s="152">
        <f t="shared" si="97"/>
        <v>26563.958152731058</v>
      </c>
    </row>
    <row r="654" spans="12:22" x14ac:dyDescent="0.3">
      <c r="L654" s="15">
        <v>2012</v>
      </c>
      <c r="M654" s="16">
        <v>566.16135265684966</v>
      </c>
      <c r="N654" s="17">
        <v>2357.832924383692</v>
      </c>
      <c r="O654" s="17">
        <v>5128.9761541237585</v>
      </c>
      <c r="P654" s="17">
        <v>8185.9792620183016</v>
      </c>
      <c r="Q654" s="17">
        <v>1380.8707828707527</v>
      </c>
      <c r="R654" s="17">
        <v>4892.9615587184408</v>
      </c>
      <c r="S654" s="17">
        <v>2191.6885736479285</v>
      </c>
      <c r="T654" s="17">
        <v>996.06646152846179</v>
      </c>
      <c r="U654" s="18">
        <v>1136.4082711087706</v>
      </c>
      <c r="V654" s="152">
        <f t="shared" si="97"/>
        <v>26836.945341056959</v>
      </c>
    </row>
    <row r="655" spans="12:22" x14ac:dyDescent="0.3">
      <c r="L655" s="15">
        <v>2013</v>
      </c>
      <c r="M655" s="16">
        <v>497.38076873932886</v>
      </c>
      <c r="N655" s="17">
        <v>2343.3873802864096</v>
      </c>
      <c r="O655" s="17">
        <v>5416.5512455045246</v>
      </c>
      <c r="P655" s="17">
        <v>8272.880870976458</v>
      </c>
      <c r="Q655" s="17">
        <v>1460.1795163900888</v>
      </c>
      <c r="R655" s="17">
        <v>5095.7056448712019</v>
      </c>
      <c r="S655" s="17">
        <v>2222.2089506643874</v>
      </c>
      <c r="T655" s="17">
        <v>1015.3015958129311</v>
      </c>
      <c r="U655" s="18">
        <v>941.94446061479903</v>
      </c>
      <c r="V655" s="152">
        <f t="shared" si="97"/>
        <v>27265.540433860129</v>
      </c>
    </row>
    <row r="656" spans="12:22" x14ac:dyDescent="0.3">
      <c r="L656" s="15">
        <v>2014</v>
      </c>
      <c r="M656" s="16">
        <v>591.38255318506879</v>
      </c>
      <c r="N656" s="17">
        <v>2290.4861112440412</v>
      </c>
      <c r="O656" s="17">
        <v>5464.9837449927254</v>
      </c>
      <c r="P656" s="17">
        <v>8255.1552133331734</v>
      </c>
      <c r="Q656" s="17">
        <v>1550.3615564449115</v>
      </c>
      <c r="R656" s="17">
        <v>4921.0601691341335</v>
      </c>
      <c r="S656" s="17">
        <v>2192.9216852469963</v>
      </c>
      <c r="T656" s="17">
        <v>1021.4660081660429</v>
      </c>
      <c r="U656" s="18">
        <v>782.88538771561366</v>
      </c>
      <c r="V656" s="152">
        <f t="shared" si="97"/>
        <v>27070.702429462708</v>
      </c>
    </row>
    <row r="657" spans="12:22" x14ac:dyDescent="0.3">
      <c r="L657" s="15">
        <v>2015</v>
      </c>
      <c r="M657" s="16">
        <v>522.39237260879906</v>
      </c>
      <c r="N657" s="17">
        <v>2334.939749328998</v>
      </c>
      <c r="O657" s="17">
        <v>5501.7144565789695</v>
      </c>
      <c r="P657" s="17">
        <v>8533.3613810218485</v>
      </c>
      <c r="Q657" s="17">
        <v>1406.978448598403</v>
      </c>
      <c r="R657" s="17">
        <v>5061.0201528899042</v>
      </c>
      <c r="S657" s="17">
        <v>2275.4905699987385</v>
      </c>
      <c r="T657" s="17">
        <v>972.89575883083307</v>
      </c>
      <c r="U657" s="18">
        <v>608.65707950411968</v>
      </c>
      <c r="V657" s="152">
        <f t="shared" si="97"/>
        <v>27217.449969360612</v>
      </c>
    </row>
    <row r="658" spans="12:22" x14ac:dyDescent="0.3">
      <c r="L658" s="15">
        <v>2016</v>
      </c>
      <c r="M658" s="16">
        <v>533.59645451014512</v>
      </c>
      <c r="N658" s="17">
        <v>2360.7537773922222</v>
      </c>
      <c r="O658" s="17">
        <v>5648.6956466783959</v>
      </c>
      <c r="P658" s="17">
        <v>8937.6623120872864</v>
      </c>
      <c r="Q658" s="17">
        <v>1411.4038227218807</v>
      </c>
      <c r="R658" s="17">
        <v>5163.5725781808615</v>
      </c>
      <c r="S658" s="17">
        <v>2361.083196164549</v>
      </c>
      <c r="T658" s="17">
        <v>1035.0606693261691</v>
      </c>
      <c r="U658" s="18">
        <v>644.61370456348504</v>
      </c>
      <c r="V658" s="152">
        <f t="shared" si="97"/>
        <v>28096.442161624997</v>
      </c>
    </row>
    <row r="659" spans="12:22" x14ac:dyDescent="0.3">
      <c r="L659" s="15">
        <v>2017</v>
      </c>
      <c r="M659" s="16">
        <v>540.02493671943603</v>
      </c>
      <c r="N659" s="17">
        <v>2408.5638612597422</v>
      </c>
      <c r="O659" s="17">
        <v>5666.3461799722299</v>
      </c>
      <c r="P659" s="17">
        <v>8759.697991204308</v>
      </c>
      <c r="Q659" s="17">
        <v>1432.4168491509815</v>
      </c>
      <c r="R659" s="17">
        <v>5175.0010085985605</v>
      </c>
      <c r="S659" s="17">
        <v>2388.7349285204346</v>
      </c>
      <c r="T659" s="17">
        <v>1092.9707592783525</v>
      </c>
      <c r="U659" s="18">
        <v>786.52201369848308</v>
      </c>
      <c r="V659" s="152">
        <f t="shared" si="97"/>
        <v>28250.278528402527</v>
      </c>
    </row>
    <row r="660" spans="12:22" ht="15" thickBot="1" x14ac:dyDescent="0.35">
      <c r="L660" s="19">
        <v>2018</v>
      </c>
      <c r="M660" s="20">
        <v>591.25274392772235</v>
      </c>
      <c r="N660" s="21">
        <v>2422.3010081831271</v>
      </c>
      <c r="O660" s="21">
        <v>5704.826295339456</v>
      </c>
      <c r="P660" s="21">
        <v>8566.3489481274773</v>
      </c>
      <c r="Q660" s="21">
        <v>1436.8842905414742</v>
      </c>
      <c r="R660" s="21">
        <v>5397.7116511102022</v>
      </c>
      <c r="S660" s="21">
        <v>2385.6044988345921</v>
      </c>
      <c r="T660" s="21">
        <v>1324.1923069268978</v>
      </c>
      <c r="U660" s="22">
        <v>843.25670427138061</v>
      </c>
      <c r="V660" s="152">
        <f t="shared" si="97"/>
        <v>28672.378447262334</v>
      </c>
    </row>
    <row r="661" spans="12:22" ht="15" thickBot="1" x14ac:dyDescent="0.35"/>
    <row r="662" spans="12:22" ht="15" thickBot="1" x14ac:dyDescent="0.35">
      <c r="L662" s="24" t="s">
        <v>91</v>
      </c>
      <c r="M662" s="4"/>
      <c r="N662" s="4"/>
      <c r="O662" s="5" t="s">
        <v>28</v>
      </c>
      <c r="Q662" t="s">
        <v>175</v>
      </c>
      <c r="R662" t="s">
        <v>217</v>
      </c>
      <c r="T662" t="s">
        <v>207</v>
      </c>
    </row>
    <row r="663" spans="12:22" ht="18.600000000000001" thickBot="1" x14ac:dyDescent="0.35">
      <c r="L663" s="25" t="s">
        <v>2</v>
      </c>
      <c r="M663" s="9" t="s">
        <v>3</v>
      </c>
      <c r="N663" s="9" t="s">
        <v>4</v>
      </c>
      <c r="O663" s="9" t="s">
        <v>5</v>
      </c>
      <c r="P663" s="9" t="s">
        <v>6</v>
      </c>
      <c r="Q663" s="9" t="s">
        <v>7</v>
      </c>
      <c r="R663" s="9" t="s">
        <v>8</v>
      </c>
      <c r="S663" s="9" t="s">
        <v>9</v>
      </c>
      <c r="T663" s="9" t="s">
        <v>10</v>
      </c>
      <c r="U663" s="10" t="s">
        <v>11</v>
      </c>
    </row>
    <row r="664" spans="12:22" x14ac:dyDescent="0.3">
      <c r="L664" s="11">
        <v>2000</v>
      </c>
      <c r="M664" s="12">
        <v>18.322024665725085</v>
      </c>
      <c r="N664" s="13">
        <v>453.56264255637433</v>
      </c>
      <c r="O664" s="13">
        <v>506.42941976168964</v>
      </c>
      <c r="P664" s="13">
        <v>552.61971192955502</v>
      </c>
      <c r="Q664" s="13">
        <v>294.2163644318079</v>
      </c>
      <c r="R664" s="13">
        <v>401.9788145887909</v>
      </c>
      <c r="S664" s="13">
        <v>474.74437142994412</v>
      </c>
      <c r="T664" s="13">
        <v>156.38683894950577</v>
      </c>
      <c r="U664" s="14">
        <v>604.71766659517141</v>
      </c>
      <c r="V664" s="152">
        <f>SUM(M664:U664)</f>
        <v>3462.9778549085645</v>
      </c>
    </row>
    <row r="665" spans="12:22" x14ac:dyDescent="0.3">
      <c r="L665" s="15">
        <v>2001</v>
      </c>
      <c r="M665" s="16">
        <v>17.559285812994677</v>
      </c>
      <c r="N665" s="17">
        <v>439.26648388106275</v>
      </c>
      <c r="O665" s="17">
        <v>484.93214381829938</v>
      </c>
      <c r="P665" s="17">
        <v>543.25022098132717</v>
      </c>
      <c r="Q665" s="17">
        <v>287.08164057298558</v>
      </c>
      <c r="R665" s="17">
        <v>399.26525701649905</v>
      </c>
      <c r="S665" s="17">
        <v>463.19196063242867</v>
      </c>
      <c r="T665" s="17">
        <v>150.90610591953194</v>
      </c>
      <c r="U665" s="18">
        <v>603.77516180653686</v>
      </c>
      <c r="V665" s="152">
        <f t="shared" ref="V665:V682" si="98">SUM(M665:U665)</f>
        <v>3389.228260441666</v>
      </c>
    </row>
    <row r="666" spans="12:22" x14ac:dyDescent="0.3">
      <c r="L666" s="15">
        <v>2002</v>
      </c>
      <c r="M666" s="16">
        <v>16.696285568538027</v>
      </c>
      <c r="N666" s="17">
        <v>421.67822585296108</v>
      </c>
      <c r="O666" s="17">
        <v>460.81857061985551</v>
      </c>
      <c r="P666" s="17">
        <v>525.76232025547415</v>
      </c>
      <c r="Q666" s="17">
        <v>276.42654190073762</v>
      </c>
      <c r="R666" s="17">
        <v>389.11385772962291</v>
      </c>
      <c r="S666" s="17">
        <v>446.72818571222706</v>
      </c>
      <c r="T666" s="17">
        <v>144.1849394218313</v>
      </c>
      <c r="U666" s="18">
        <v>590.47054970538125</v>
      </c>
      <c r="V666" s="152">
        <f t="shared" si="98"/>
        <v>3271.8794767666286</v>
      </c>
    </row>
    <row r="667" spans="12:22" x14ac:dyDescent="0.3">
      <c r="L667" s="15">
        <v>2003</v>
      </c>
      <c r="M667" s="16">
        <v>17.090864818348699</v>
      </c>
      <c r="N667" s="17">
        <v>427.66541480547249</v>
      </c>
      <c r="O667" s="17">
        <v>469.85793656617983</v>
      </c>
      <c r="P667" s="17">
        <v>599.03560810304225</v>
      </c>
      <c r="Q667" s="17">
        <v>305.77704405725876</v>
      </c>
      <c r="R667" s="17">
        <v>460.87492881696807</v>
      </c>
      <c r="S667" s="17">
        <v>473.51442998788445</v>
      </c>
      <c r="T667" s="17">
        <v>152.18683123291029</v>
      </c>
      <c r="U667" s="18">
        <v>537.27481477809545</v>
      </c>
      <c r="V667" s="152">
        <f t="shared" si="98"/>
        <v>3443.2778731661601</v>
      </c>
    </row>
    <row r="668" spans="12:22" x14ac:dyDescent="0.3">
      <c r="L668" s="15">
        <v>2004</v>
      </c>
      <c r="M668" s="16">
        <v>17.296053092595599</v>
      </c>
      <c r="N668" s="17">
        <v>434.05463901537973</v>
      </c>
      <c r="O668" s="17">
        <v>475.29507122372536</v>
      </c>
      <c r="P668" s="17">
        <v>612.9285373340565</v>
      </c>
      <c r="Q668" s="17">
        <v>311.96099436072524</v>
      </c>
      <c r="R668" s="17">
        <v>473.29824607357688</v>
      </c>
      <c r="S668" s="17">
        <v>482.40041554133586</v>
      </c>
      <c r="T668" s="17">
        <v>154.51991702181124</v>
      </c>
      <c r="U668" s="18">
        <v>546.349434478641</v>
      </c>
      <c r="V668" s="152">
        <f t="shared" si="98"/>
        <v>3508.1033081418473</v>
      </c>
    </row>
    <row r="669" spans="12:22" x14ac:dyDescent="0.3">
      <c r="L669" s="15">
        <v>2005</v>
      </c>
      <c r="M669" s="16">
        <v>16.108385700045126</v>
      </c>
      <c r="N669" s="17">
        <v>411.12025044586329</v>
      </c>
      <c r="O669" s="17">
        <v>444.50625842390519</v>
      </c>
      <c r="P669" s="17">
        <v>562.93499736961917</v>
      </c>
      <c r="Q669" s="17">
        <v>287.49325742894757</v>
      </c>
      <c r="R669" s="17">
        <v>432.44542379568793</v>
      </c>
      <c r="S669" s="17">
        <v>456.57177801727164</v>
      </c>
      <c r="T669" s="17">
        <v>143.29612084484344</v>
      </c>
      <c r="U669" s="18">
        <v>668.24801278724385</v>
      </c>
      <c r="V669" s="152">
        <f t="shared" si="98"/>
        <v>3422.7244848134269</v>
      </c>
    </row>
    <row r="670" spans="12:22" x14ac:dyDescent="0.3">
      <c r="L670" s="15">
        <v>2006</v>
      </c>
      <c r="M670" s="16">
        <v>16.507953524297051</v>
      </c>
      <c r="N670" s="17">
        <v>421.36494066551666</v>
      </c>
      <c r="O670" s="17">
        <v>455.3433726295774</v>
      </c>
      <c r="P670" s="17">
        <v>579.97216281342583</v>
      </c>
      <c r="Q670" s="17">
        <v>295.59986356819832</v>
      </c>
      <c r="R670" s="17">
        <v>445.84657086152453</v>
      </c>
      <c r="S670" s="17">
        <v>464.59201368005665</v>
      </c>
      <c r="T670" s="17">
        <v>147.04696326493368</v>
      </c>
      <c r="U670" s="18">
        <v>689.44591785976058</v>
      </c>
      <c r="V670" s="152">
        <f t="shared" si="98"/>
        <v>3515.7197588672907</v>
      </c>
    </row>
    <row r="671" spans="12:22" x14ac:dyDescent="0.3">
      <c r="L671" s="15">
        <v>2007</v>
      </c>
      <c r="M671" s="16">
        <v>16.28490294256418</v>
      </c>
      <c r="N671" s="17">
        <v>408.61308158695772</v>
      </c>
      <c r="O671" s="17">
        <v>449.52606843693496</v>
      </c>
      <c r="P671" s="17">
        <v>577.33154885085924</v>
      </c>
      <c r="Q671" s="17">
        <v>293.56043282096317</v>
      </c>
      <c r="R671" s="17">
        <v>445.18191578048857</v>
      </c>
      <c r="S671" s="17">
        <v>454.08782793079251</v>
      </c>
      <c r="T671" s="17">
        <v>145.45367616522006</v>
      </c>
      <c r="U671" s="18">
        <v>689.3930398496251</v>
      </c>
      <c r="V671" s="152">
        <f t="shared" si="98"/>
        <v>3479.4324943644056</v>
      </c>
    </row>
    <row r="672" spans="12:22" x14ac:dyDescent="0.3">
      <c r="L672" s="15">
        <v>2008</v>
      </c>
      <c r="M672" s="16">
        <v>16.218265691475104</v>
      </c>
      <c r="N672" s="17">
        <v>402.48279034311389</v>
      </c>
      <c r="O672" s="17">
        <v>447.98175138648554</v>
      </c>
      <c r="P672" s="17">
        <v>574.35691734503826</v>
      </c>
      <c r="Q672" s="17">
        <v>292.07683541175908</v>
      </c>
      <c r="R672" s="17">
        <v>442.5860340388495</v>
      </c>
      <c r="S672" s="17">
        <v>458.75309031929214</v>
      </c>
      <c r="T672" s="17">
        <v>144.80163141520103</v>
      </c>
      <c r="U672" s="18">
        <v>685.23400969029046</v>
      </c>
      <c r="V672" s="152">
        <f t="shared" si="98"/>
        <v>3464.4913256415052</v>
      </c>
    </row>
    <row r="673" spans="1:22" x14ac:dyDescent="0.3">
      <c r="L673" s="15">
        <v>2009</v>
      </c>
      <c r="M673" s="16">
        <v>15.444702597404653</v>
      </c>
      <c r="N673" s="17">
        <v>373.42514320668261</v>
      </c>
      <c r="O673" s="17">
        <v>426.56857828642308</v>
      </c>
      <c r="P673" s="17">
        <v>548.25648011057456</v>
      </c>
      <c r="Q673" s="17">
        <v>278.65043746701434</v>
      </c>
      <c r="R673" s="17">
        <v>422.86013032894812</v>
      </c>
      <c r="S673" s="17">
        <v>437.19201081929333</v>
      </c>
      <c r="T673" s="17">
        <v>137.9966660980017</v>
      </c>
      <c r="U673" s="18">
        <v>654.94255868271262</v>
      </c>
      <c r="V673" s="152">
        <f t="shared" si="98"/>
        <v>3295.3367075970555</v>
      </c>
    </row>
    <row r="674" spans="1:22" x14ac:dyDescent="0.3">
      <c r="L674" s="15">
        <v>2010</v>
      </c>
      <c r="M674" s="16">
        <v>15.652823948956849</v>
      </c>
      <c r="N674" s="17">
        <v>371.47620823362377</v>
      </c>
      <c r="O674" s="17">
        <v>432.96579610870145</v>
      </c>
      <c r="P674" s="17">
        <v>529.14010828924165</v>
      </c>
      <c r="Q674" s="17">
        <v>272.2460686083507</v>
      </c>
      <c r="R674" s="17">
        <v>400.70209895432049</v>
      </c>
      <c r="S674" s="17">
        <v>437.3819129771822</v>
      </c>
      <c r="T674" s="17">
        <v>137.81062108680669</v>
      </c>
      <c r="U674" s="18">
        <v>615.62475368414039</v>
      </c>
      <c r="V674" s="152">
        <f t="shared" si="98"/>
        <v>3213.0003918913244</v>
      </c>
    </row>
    <row r="675" spans="1:22" x14ac:dyDescent="0.3">
      <c r="L675" s="15">
        <v>2011</v>
      </c>
      <c r="M675" s="16">
        <v>14.99433542872395</v>
      </c>
      <c r="N675" s="17">
        <v>358.0216896399026</v>
      </c>
      <c r="O675" s="17">
        <v>417.72692828793731</v>
      </c>
      <c r="P675" s="17">
        <v>521.31858760074647</v>
      </c>
      <c r="Q675" s="17">
        <v>263.80685483838124</v>
      </c>
      <c r="R675" s="17">
        <v>392.10872145654832</v>
      </c>
      <c r="S675" s="17">
        <v>421.91902810812303</v>
      </c>
      <c r="T675" s="17">
        <v>132.61997559109261</v>
      </c>
      <c r="U675" s="18">
        <v>604.00808906130908</v>
      </c>
      <c r="V675" s="152">
        <f t="shared" si="98"/>
        <v>3126.5242100127648</v>
      </c>
    </row>
    <row r="676" spans="1:22" x14ac:dyDescent="0.3">
      <c r="L676" s="15">
        <v>2012</v>
      </c>
      <c r="M676" s="16">
        <v>14.412126527491921</v>
      </c>
      <c r="N676" s="17">
        <v>351.13360557158904</v>
      </c>
      <c r="O676" s="17">
        <v>401.36707747346588</v>
      </c>
      <c r="P676" s="17">
        <v>516.35038437716662</v>
      </c>
      <c r="Q676" s="17">
        <v>257.43243979112515</v>
      </c>
      <c r="R676" s="17">
        <v>387.49184368769932</v>
      </c>
      <c r="S676" s="17">
        <v>409.31366280473361</v>
      </c>
      <c r="T676" s="17">
        <v>128.24952596603131</v>
      </c>
      <c r="U676" s="18">
        <v>598.8891789468363</v>
      </c>
      <c r="V676" s="152">
        <f t="shared" si="98"/>
        <v>3064.6398451461391</v>
      </c>
    </row>
    <row r="677" spans="1:22" x14ac:dyDescent="0.3">
      <c r="L677" s="15">
        <v>2013</v>
      </c>
      <c r="M677" s="16">
        <v>14.409474037639892</v>
      </c>
      <c r="N677" s="17">
        <v>353.95095232171951</v>
      </c>
      <c r="O677" s="17">
        <v>415.84140343360031</v>
      </c>
      <c r="P677" s="17">
        <v>516.44013411889478</v>
      </c>
      <c r="Q677" s="17">
        <v>258.11129803268818</v>
      </c>
      <c r="R677" s="17">
        <v>389.41183534220283</v>
      </c>
      <c r="S677" s="17">
        <v>428.28119715160557</v>
      </c>
      <c r="T677" s="17">
        <v>128.37215153035001</v>
      </c>
      <c r="U677" s="18">
        <v>602.22049673182198</v>
      </c>
      <c r="V677" s="152">
        <f t="shared" si="98"/>
        <v>3107.0389427005234</v>
      </c>
    </row>
    <row r="678" spans="1:22" x14ac:dyDescent="0.3">
      <c r="L678" s="15">
        <v>2014</v>
      </c>
      <c r="M678" s="16">
        <v>14.141869542524844</v>
      </c>
      <c r="N678" s="17">
        <v>349.79568300974307</v>
      </c>
      <c r="O678" s="17">
        <v>414.03395556652237</v>
      </c>
      <c r="P678" s="17">
        <v>508.91794538420834</v>
      </c>
      <c r="Q678" s="17">
        <v>253.50810993799718</v>
      </c>
      <c r="R678" s="17">
        <v>382.70171443593506</v>
      </c>
      <c r="S678" s="17">
        <v>423.76672319935005</v>
      </c>
      <c r="T678" s="17">
        <v>126.02641617861921</v>
      </c>
      <c r="U678" s="18">
        <v>591.93824180283627</v>
      </c>
      <c r="V678" s="152">
        <f t="shared" si="98"/>
        <v>3064.8306590577363</v>
      </c>
    </row>
    <row r="679" spans="1:22" x14ac:dyDescent="0.3">
      <c r="L679" s="15">
        <v>2015</v>
      </c>
      <c r="M679" s="16">
        <v>14.391138363820961</v>
      </c>
      <c r="N679" s="17">
        <v>363.79265529250586</v>
      </c>
      <c r="O679" s="17">
        <v>430.26149237020871</v>
      </c>
      <c r="P679" s="17">
        <v>519.82233760519443</v>
      </c>
      <c r="Q679" s="17">
        <v>260.12586722328945</v>
      </c>
      <c r="R679" s="17">
        <v>395.34073496718901</v>
      </c>
      <c r="S679" s="17">
        <v>431.1473078567488</v>
      </c>
      <c r="T679" s="17">
        <v>128.68057075041793</v>
      </c>
      <c r="U679" s="18">
        <v>612.55738692241334</v>
      </c>
      <c r="V679" s="152">
        <f t="shared" si="98"/>
        <v>3156.1194913517893</v>
      </c>
    </row>
    <row r="680" spans="1:22" x14ac:dyDescent="0.3">
      <c r="L680" s="15">
        <v>2016</v>
      </c>
      <c r="M680" s="16">
        <v>14.551385318288936</v>
      </c>
      <c r="N680" s="17">
        <v>363.14085265722991</v>
      </c>
      <c r="O680" s="17">
        <v>432.90087214260149</v>
      </c>
      <c r="P680" s="17">
        <v>531.33995469031788</v>
      </c>
      <c r="Q680" s="17">
        <v>265.34719583235631</v>
      </c>
      <c r="R680" s="17">
        <v>406.11738005788538</v>
      </c>
      <c r="S680" s="17">
        <v>432.48657064016805</v>
      </c>
      <c r="T680" s="17">
        <v>130.58154596193086</v>
      </c>
      <c r="U680" s="18">
        <v>630.39518151138611</v>
      </c>
      <c r="V680" s="152">
        <f t="shared" si="98"/>
        <v>3206.8609388121645</v>
      </c>
    </row>
    <row r="681" spans="1:22" x14ac:dyDescent="0.3">
      <c r="L681" s="15">
        <v>2017</v>
      </c>
      <c r="M681" s="16">
        <v>14.691279603224913</v>
      </c>
      <c r="N681" s="17">
        <v>370.12431612172713</v>
      </c>
      <c r="O681" s="17">
        <v>438.47945104259162</v>
      </c>
      <c r="P681" s="17">
        <v>539.87129070741059</v>
      </c>
      <c r="Q681" s="17">
        <v>269.04623745881077</v>
      </c>
      <c r="R681" s="17">
        <v>413.1695953984306</v>
      </c>
      <c r="S681" s="17">
        <v>441.71855979318315</v>
      </c>
      <c r="T681" s="17">
        <v>132.06809319618779</v>
      </c>
      <c r="U681" s="18">
        <v>641.89610399998253</v>
      </c>
      <c r="V681" s="152">
        <f t="shared" si="98"/>
        <v>3261.064927321549</v>
      </c>
    </row>
    <row r="682" spans="1:22" ht="15" thickBot="1" x14ac:dyDescent="0.35">
      <c r="L682" s="19">
        <v>2018</v>
      </c>
      <c r="M682" s="20">
        <v>14.532228429351003</v>
      </c>
      <c r="N682" s="21">
        <v>371.58050895893666</v>
      </c>
      <c r="O682" s="21">
        <v>445.1039203840499</v>
      </c>
      <c r="P682" s="21">
        <v>546.57959047112922</v>
      </c>
      <c r="Q682" s="21">
        <v>268.11374402506243</v>
      </c>
      <c r="R682" s="21">
        <v>414.12631057131392</v>
      </c>
      <c r="S682" s="21">
        <v>437.9048027170515</v>
      </c>
      <c r="T682" s="21">
        <v>131.03702341424491</v>
      </c>
      <c r="U682" s="22">
        <v>644.3309854174579</v>
      </c>
      <c r="V682" s="152">
        <f t="shared" si="98"/>
        <v>3273.3091143885977</v>
      </c>
    </row>
    <row r="683" spans="1:22" x14ac:dyDescent="0.3">
      <c r="L683" s="134"/>
      <c r="M683" s="204"/>
      <c r="N683" s="204"/>
      <c r="O683" s="204"/>
      <c r="P683" s="204"/>
      <c r="Q683" s="204"/>
      <c r="R683" s="204"/>
      <c r="S683" s="204"/>
      <c r="T683" s="204"/>
      <c r="U683" s="204"/>
    </row>
    <row r="684" spans="1:22" x14ac:dyDescent="0.3">
      <c r="L684" s="134"/>
      <c r="M684" s="204"/>
      <c r="N684" s="204"/>
      <c r="O684" s="204"/>
      <c r="P684" s="204"/>
      <c r="Q684" s="204"/>
      <c r="R684" s="204"/>
      <c r="S684" s="204"/>
      <c r="T684" s="204"/>
      <c r="U684" s="204"/>
    </row>
    <row r="685" spans="1:22" ht="15" thickBot="1" x14ac:dyDescent="0.35">
      <c r="L685" t="s">
        <v>164</v>
      </c>
      <c r="P685" t="s">
        <v>28</v>
      </c>
      <c r="Q685" t="s">
        <v>175</v>
      </c>
      <c r="R685" t="s">
        <v>208</v>
      </c>
    </row>
    <row r="686" spans="1:22" x14ac:dyDescent="0.3">
      <c r="L686" s="200"/>
      <c r="M686" s="192" t="s">
        <v>76</v>
      </c>
      <c r="N686" s="76" t="s">
        <v>77</v>
      </c>
      <c r="O686" s="193" t="s">
        <v>78</v>
      </c>
      <c r="P686" s="78" t="s">
        <v>79</v>
      </c>
      <c r="Q686" s="194" t="s">
        <v>80</v>
      </c>
      <c r="R686" s="195" t="s">
        <v>81</v>
      </c>
      <c r="S686" s="196" t="s">
        <v>82</v>
      </c>
      <c r="T686" s="197" t="s">
        <v>83</v>
      </c>
      <c r="U686" s="198" t="s">
        <v>84</v>
      </c>
    </row>
    <row r="687" spans="1:22" x14ac:dyDescent="0.3">
      <c r="L687" s="122">
        <v>2000</v>
      </c>
      <c r="M687" s="199">
        <v>1259.0687087524007</v>
      </c>
      <c r="N687" s="199">
        <v>0</v>
      </c>
      <c r="O687" s="199">
        <v>0</v>
      </c>
      <c r="P687" s="199">
        <v>0</v>
      </c>
      <c r="Q687" s="199">
        <v>0</v>
      </c>
      <c r="R687" s="199">
        <v>1745.5080227518854</v>
      </c>
      <c r="S687" s="199">
        <v>0</v>
      </c>
      <c r="T687" s="199">
        <v>0</v>
      </c>
      <c r="U687" s="201">
        <v>3076.4030675826716</v>
      </c>
    </row>
    <row r="688" spans="1:22" x14ac:dyDescent="0.3">
      <c r="A688" s="251" t="s">
        <v>268</v>
      </c>
      <c r="L688" s="122">
        <v>2001</v>
      </c>
      <c r="M688" s="199">
        <v>1338.5265018190082</v>
      </c>
      <c r="N688" s="199">
        <v>0</v>
      </c>
      <c r="O688" s="199">
        <v>0</v>
      </c>
      <c r="P688" s="199">
        <v>0</v>
      </c>
      <c r="Q688" s="199">
        <v>0</v>
      </c>
      <c r="R688" s="199">
        <v>2086.6019283152846</v>
      </c>
      <c r="S688" s="199">
        <v>0</v>
      </c>
      <c r="T688" s="199">
        <v>0</v>
      </c>
      <c r="U688" s="201">
        <v>3255.8353329061069</v>
      </c>
    </row>
    <row r="689" spans="12:21" x14ac:dyDescent="0.3">
      <c r="L689" s="122">
        <v>2002</v>
      </c>
      <c r="M689" s="199">
        <v>1301.9201056906434</v>
      </c>
      <c r="N689" s="199">
        <v>0</v>
      </c>
      <c r="O689" s="199">
        <v>0</v>
      </c>
      <c r="P689" s="199">
        <v>0</v>
      </c>
      <c r="Q689" s="199">
        <v>0</v>
      </c>
      <c r="R689" s="199">
        <v>2212.6012755143438</v>
      </c>
      <c r="S689" s="199">
        <v>103.31802876889847</v>
      </c>
      <c r="T689" s="199">
        <v>0</v>
      </c>
      <c r="U689" s="201">
        <v>2814.452258604942</v>
      </c>
    </row>
    <row r="690" spans="12:21" x14ac:dyDescent="0.3">
      <c r="L690" s="122">
        <v>2003</v>
      </c>
      <c r="M690" s="199">
        <v>1272.9901278646335</v>
      </c>
      <c r="N690" s="199">
        <v>11.52284160214351</v>
      </c>
      <c r="O690" s="199">
        <v>0</v>
      </c>
      <c r="P690" s="199">
        <v>412.31675801811468</v>
      </c>
      <c r="Q690" s="199">
        <v>347.95272398414562</v>
      </c>
      <c r="R690" s="199">
        <v>2284.7176402758669</v>
      </c>
      <c r="S690" s="199">
        <v>764.32091421711084</v>
      </c>
      <c r="T690" s="199">
        <v>510.00192147112529</v>
      </c>
      <c r="U690" s="201">
        <v>2373.8344447305572</v>
      </c>
    </row>
    <row r="691" spans="12:21" x14ac:dyDescent="0.3">
      <c r="L691" s="122">
        <v>2004</v>
      </c>
      <c r="M691" s="199">
        <v>814.34050424247914</v>
      </c>
      <c r="N691" s="199">
        <v>0</v>
      </c>
      <c r="O691" s="199">
        <v>0</v>
      </c>
      <c r="P691" s="199">
        <v>0</v>
      </c>
      <c r="Q691" s="199">
        <v>387.91392425691606</v>
      </c>
      <c r="R691" s="199">
        <v>2421.8344393849306</v>
      </c>
      <c r="S691" s="199">
        <v>306.10258035651651</v>
      </c>
      <c r="T691" s="199">
        <v>194.49433940878518</v>
      </c>
      <c r="U691" s="201">
        <v>2801.0949508853587</v>
      </c>
    </row>
    <row r="692" spans="12:21" x14ac:dyDescent="0.3">
      <c r="L692" s="122">
        <v>2005</v>
      </c>
      <c r="M692" s="199">
        <v>664.17776292826613</v>
      </c>
      <c r="N692" s="199">
        <v>327.79323072560737</v>
      </c>
      <c r="O692" s="199">
        <v>0</v>
      </c>
      <c r="P692" s="199">
        <v>0</v>
      </c>
      <c r="Q692" s="199">
        <v>84.573952935246325</v>
      </c>
      <c r="R692" s="199">
        <v>2728.3808021638838</v>
      </c>
      <c r="S692" s="199">
        <v>696.03704831798086</v>
      </c>
      <c r="T692" s="199">
        <v>581.67299604900256</v>
      </c>
      <c r="U692" s="201">
        <v>1963.9156987023687</v>
      </c>
    </row>
    <row r="693" spans="12:21" x14ac:dyDescent="0.3">
      <c r="L693" s="122">
        <v>2006</v>
      </c>
      <c r="M693" s="199">
        <v>608.31112111628715</v>
      </c>
      <c r="N693" s="199">
        <v>764.49845487101106</v>
      </c>
      <c r="O693" s="199">
        <v>0</v>
      </c>
      <c r="P693" s="199">
        <v>0</v>
      </c>
      <c r="Q693" s="199">
        <v>414.61112895871577</v>
      </c>
      <c r="R693" s="199">
        <v>3224.7538813111673</v>
      </c>
      <c r="S693" s="199">
        <v>779.73744953423181</v>
      </c>
      <c r="T693" s="199">
        <v>926.13544784262785</v>
      </c>
      <c r="U693" s="201">
        <v>3471.544083094328</v>
      </c>
    </row>
    <row r="694" spans="12:21" x14ac:dyDescent="0.3">
      <c r="L694" s="122">
        <v>2007</v>
      </c>
      <c r="M694" s="199">
        <v>445.82785021400326</v>
      </c>
      <c r="N694" s="199">
        <v>681.55614570384591</v>
      </c>
      <c r="O694" s="199">
        <v>0</v>
      </c>
      <c r="P694" s="199">
        <v>0</v>
      </c>
      <c r="Q694" s="199">
        <v>343.41558499766415</v>
      </c>
      <c r="R694" s="199">
        <v>3625.3054303359768</v>
      </c>
      <c r="S694" s="199">
        <v>54.638552359996865</v>
      </c>
      <c r="T694" s="199">
        <v>474.95356415773722</v>
      </c>
      <c r="U694" s="201">
        <v>3760.4201354851284</v>
      </c>
    </row>
    <row r="695" spans="12:21" x14ac:dyDescent="0.3">
      <c r="L695" s="122">
        <v>2008</v>
      </c>
      <c r="M695" s="199">
        <v>548.41901746728695</v>
      </c>
      <c r="N695" s="199">
        <v>328.46413827322414</v>
      </c>
      <c r="O695" s="199">
        <v>0</v>
      </c>
      <c r="P695" s="199">
        <v>0</v>
      </c>
      <c r="Q695" s="199">
        <v>272.84175623134632</v>
      </c>
      <c r="R695" s="199">
        <v>3390.0846057385288</v>
      </c>
      <c r="S695" s="199">
        <v>0</v>
      </c>
      <c r="T695" s="199">
        <v>644.51257081734855</v>
      </c>
      <c r="U695" s="201">
        <v>3364.6405491082892</v>
      </c>
    </row>
    <row r="696" spans="12:21" x14ac:dyDescent="0.3">
      <c r="L696" s="122">
        <v>2009</v>
      </c>
      <c r="M696" s="199">
        <v>555.20466637473089</v>
      </c>
      <c r="N696" s="199">
        <v>0</v>
      </c>
      <c r="O696" s="199">
        <v>0</v>
      </c>
      <c r="P696" s="199">
        <v>0</v>
      </c>
      <c r="Q696" s="199">
        <v>0</v>
      </c>
      <c r="R696" s="199">
        <v>3133.1787106308598</v>
      </c>
      <c r="S696" s="199">
        <v>0</v>
      </c>
      <c r="T696" s="199">
        <v>809.56946078213355</v>
      </c>
      <c r="U696" s="201">
        <v>2067.0546702489805</v>
      </c>
    </row>
    <row r="697" spans="12:21" x14ac:dyDescent="0.3">
      <c r="L697" s="122">
        <v>2010</v>
      </c>
      <c r="M697" s="199">
        <v>550.20214207210654</v>
      </c>
      <c r="N697" s="199">
        <v>0</v>
      </c>
      <c r="O697" s="199">
        <v>0</v>
      </c>
      <c r="P697" s="199">
        <v>0</v>
      </c>
      <c r="Q697" s="199">
        <v>564.98731648606395</v>
      </c>
      <c r="R697" s="199">
        <v>3743.0445809150069</v>
      </c>
      <c r="S697" s="199">
        <v>0</v>
      </c>
      <c r="T697" s="199">
        <v>969.136523274718</v>
      </c>
      <c r="U697" s="201">
        <v>1370.7089083134572</v>
      </c>
    </row>
    <row r="698" spans="12:21" x14ac:dyDescent="0.3">
      <c r="L698" s="122">
        <v>2011</v>
      </c>
      <c r="M698" s="199">
        <v>658.61513788362583</v>
      </c>
      <c r="N698" s="199">
        <v>490.71935941427193</v>
      </c>
      <c r="O698" s="199">
        <v>0</v>
      </c>
      <c r="P698" s="199">
        <v>0</v>
      </c>
      <c r="Q698" s="199">
        <v>629.20994166421042</v>
      </c>
      <c r="R698" s="199">
        <v>3799.602994454624</v>
      </c>
      <c r="S698" s="199">
        <v>96.650601029100301</v>
      </c>
      <c r="T698" s="199">
        <v>1348.6459283738798</v>
      </c>
      <c r="U698" s="201">
        <v>2343.6632221982886</v>
      </c>
    </row>
    <row r="699" spans="12:21" x14ac:dyDescent="0.3">
      <c r="L699" s="122">
        <v>2012</v>
      </c>
      <c r="M699" s="199">
        <v>392.80777058181661</v>
      </c>
      <c r="N699" s="199">
        <v>0</v>
      </c>
      <c r="O699" s="199">
        <v>0</v>
      </c>
      <c r="P699" s="199">
        <v>0</v>
      </c>
      <c r="Q699" s="199">
        <v>0</v>
      </c>
      <c r="R699" s="199">
        <v>2531.7428435847801</v>
      </c>
      <c r="S699" s="199">
        <v>0</v>
      </c>
      <c r="T699" s="199">
        <v>581.388009352219</v>
      </c>
      <c r="U699" s="201">
        <v>3937.6779103023559</v>
      </c>
    </row>
    <row r="700" spans="12:21" x14ac:dyDescent="0.3">
      <c r="L700" s="122">
        <v>2013</v>
      </c>
      <c r="M700" s="199">
        <v>0</v>
      </c>
      <c r="N700" s="199">
        <v>0</v>
      </c>
      <c r="O700" s="199">
        <v>0</v>
      </c>
      <c r="P700" s="199">
        <v>958.56424824932344</v>
      </c>
      <c r="Q700" s="199">
        <v>0</v>
      </c>
      <c r="R700" s="199">
        <v>3630.0355737323016</v>
      </c>
      <c r="S700" s="199">
        <v>0</v>
      </c>
      <c r="T700" s="199">
        <v>770.65220426679286</v>
      </c>
      <c r="U700" s="201">
        <v>4855.7544304382955</v>
      </c>
    </row>
    <row r="701" spans="12:21" x14ac:dyDescent="0.3">
      <c r="L701" s="122">
        <v>2014</v>
      </c>
      <c r="M701" s="199">
        <v>0</v>
      </c>
      <c r="N701" s="199">
        <v>0</v>
      </c>
      <c r="O701" s="199">
        <v>588.74753733726857</v>
      </c>
      <c r="P701" s="199">
        <v>2431.5719952476543</v>
      </c>
      <c r="Q701" s="199">
        <v>12.136308033923147</v>
      </c>
      <c r="R701" s="199">
        <v>3513.8793927488878</v>
      </c>
      <c r="S701" s="199">
        <v>0</v>
      </c>
      <c r="T701" s="199">
        <v>828.44094629129506</v>
      </c>
      <c r="U701" s="201">
        <v>5159.8243231645029</v>
      </c>
    </row>
    <row r="702" spans="12:21" x14ac:dyDescent="0.3">
      <c r="L702" s="122">
        <v>2015</v>
      </c>
      <c r="M702" s="199">
        <v>0</v>
      </c>
      <c r="N702" s="199">
        <v>372.54389954811404</v>
      </c>
      <c r="O702" s="199">
        <v>0</v>
      </c>
      <c r="P702" s="199">
        <v>2670.3755095979882</v>
      </c>
      <c r="Q702" s="199">
        <v>0</v>
      </c>
      <c r="R702" s="199">
        <v>3580.2782389358636</v>
      </c>
      <c r="S702" s="199">
        <v>0</v>
      </c>
      <c r="T702" s="199">
        <v>810.27967782675705</v>
      </c>
      <c r="U702" s="201">
        <v>4387.3743835480345</v>
      </c>
    </row>
    <row r="703" spans="12:21" x14ac:dyDescent="0.3">
      <c r="L703" s="122">
        <v>2016</v>
      </c>
      <c r="M703" s="199">
        <v>0</v>
      </c>
      <c r="N703" s="199">
        <v>0</v>
      </c>
      <c r="O703" s="199">
        <v>0</v>
      </c>
      <c r="P703" s="199">
        <v>2129.9345239213881</v>
      </c>
      <c r="Q703" s="199">
        <v>0</v>
      </c>
      <c r="R703" s="199">
        <v>3216.9965839443657</v>
      </c>
      <c r="S703" s="199">
        <v>0</v>
      </c>
      <c r="T703" s="199">
        <v>635.03230751712954</v>
      </c>
      <c r="U703" s="201">
        <v>3961.8114841481533</v>
      </c>
    </row>
    <row r="704" spans="12:21" x14ac:dyDescent="0.3">
      <c r="L704" s="122">
        <v>2017</v>
      </c>
      <c r="M704" s="199">
        <v>0</v>
      </c>
      <c r="N704" s="199">
        <v>1240.9426884554716</v>
      </c>
      <c r="O704" s="199">
        <v>0</v>
      </c>
      <c r="P704" s="199">
        <v>1619.8083988706287</v>
      </c>
      <c r="Q704" s="199">
        <v>0</v>
      </c>
      <c r="R704" s="199">
        <v>2501.0940741855879</v>
      </c>
      <c r="S704" s="199">
        <v>7.2854037411314385</v>
      </c>
      <c r="T704" s="199">
        <v>1102.1067743708534</v>
      </c>
      <c r="U704" s="201">
        <v>3539.8723000194882</v>
      </c>
    </row>
    <row r="705" spans="2:43" ht="15" thickBot="1" x14ac:dyDescent="0.35">
      <c r="L705" s="124">
        <v>2018</v>
      </c>
      <c r="M705" s="202">
        <v>0</v>
      </c>
      <c r="N705" s="202">
        <v>0</v>
      </c>
      <c r="O705" s="202">
        <v>0</v>
      </c>
      <c r="P705" s="202">
        <v>3148.7482760528696</v>
      </c>
      <c r="Q705" s="202">
        <v>0</v>
      </c>
      <c r="R705" s="202">
        <v>3247.5718559704746</v>
      </c>
      <c r="S705" s="202">
        <v>0</v>
      </c>
      <c r="T705" s="202">
        <v>1153.3986267240994</v>
      </c>
      <c r="U705" s="203">
        <v>3654.1127486647156</v>
      </c>
    </row>
    <row r="706" spans="2:43" x14ac:dyDescent="0.3">
      <c r="L706" s="134"/>
      <c r="M706" s="204"/>
      <c r="N706" s="204"/>
      <c r="O706" s="204"/>
      <c r="P706" s="204"/>
      <c r="Q706" s="204"/>
      <c r="R706" s="204"/>
      <c r="S706" s="204"/>
      <c r="T706" s="204"/>
      <c r="U706" s="204"/>
    </row>
    <row r="707" spans="2:43" x14ac:dyDescent="0.3">
      <c r="L707" s="134"/>
      <c r="M707" s="204"/>
      <c r="N707" s="204"/>
      <c r="O707" s="204"/>
      <c r="P707" s="204"/>
      <c r="Q707" s="204"/>
      <c r="R707" s="204"/>
      <c r="S707" s="204"/>
      <c r="T707" s="204"/>
      <c r="U707" s="204"/>
    </row>
    <row r="708" spans="2:43" s="2" customFormat="1" ht="15" thickBot="1" x14ac:dyDescent="0.35">
      <c r="B708" s="1"/>
      <c r="C708" s="1"/>
      <c r="D708" s="1"/>
      <c r="E708" s="1"/>
      <c r="F708" s="1"/>
      <c r="G708" s="1"/>
      <c r="H708" s="1"/>
    </row>
    <row r="709" spans="2:43" s="2" customFormat="1" ht="21" customHeight="1" x14ac:dyDescent="0.3">
      <c r="B709" s="309" t="s">
        <v>92</v>
      </c>
      <c r="C709" s="310"/>
      <c r="D709" s="310"/>
      <c r="E709" s="310"/>
      <c r="F709" s="310"/>
      <c r="G709" s="310"/>
      <c r="H709" s="311"/>
    </row>
    <row r="710" spans="2:43" s="2" customFormat="1" ht="15.75" customHeight="1" thickBot="1" x14ac:dyDescent="0.35">
      <c r="B710" s="312"/>
      <c r="C710" s="313"/>
      <c r="D710" s="313"/>
      <c r="E710" s="313"/>
      <c r="F710" s="313"/>
      <c r="G710" s="313"/>
      <c r="H710" s="314"/>
    </row>
    <row r="711" spans="2:43" s="2" customFormat="1" x14ac:dyDescent="0.3"/>
    <row r="712" spans="2:43" ht="15" thickBot="1" x14ac:dyDescent="0.35"/>
    <row r="713" spans="2:43" ht="15" thickBot="1" x14ac:dyDescent="0.35">
      <c r="L713" s="24" t="s">
        <v>272</v>
      </c>
      <c r="M713" s="4"/>
      <c r="N713" s="4"/>
      <c r="O713" s="5" t="s">
        <v>28</v>
      </c>
      <c r="P713" t="s">
        <v>271</v>
      </c>
      <c r="W713" s="24" t="s">
        <v>93</v>
      </c>
      <c r="X713" s="4"/>
      <c r="Y713" s="4"/>
      <c r="Z713" s="5" t="s">
        <v>28</v>
      </c>
      <c r="AB713" t="s">
        <v>175</v>
      </c>
      <c r="AC713" t="s">
        <v>273</v>
      </c>
      <c r="AH713" s="24" t="s">
        <v>94</v>
      </c>
      <c r="AI713" s="4"/>
      <c r="AJ713" s="4"/>
      <c r="AK713" s="5" t="s">
        <v>28</v>
      </c>
    </row>
    <row r="714" spans="2:43" ht="18.600000000000001" thickBot="1" x14ac:dyDescent="0.35">
      <c r="L714" s="25" t="s">
        <v>2</v>
      </c>
      <c r="M714" s="9" t="s">
        <v>3</v>
      </c>
      <c r="N714" s="9" t="s">
        <v>4</v>
      </c>
      <c r="O714" s="9" t="s">
        <v>5</v>
      </c>
      <c r="P714" s="9" t="s">
        <v>6</v>
      </c>
      <c r="Q714" s="9" t="s">
        <v>7</v>
      </c>
      <c r="R714" s="9" t="s">
        <v>8</v>
      </c>
      <c r="S714" s="9" t="s">
        <v>9</v>
      </c>
      <c r="T714" s="9" t="s">
        <v>10</v>
      </c>
      <c r="U714" s="10" t="s">
        <v>11</v>
      </c>
      <c r="W714" s="25" t="s">
        <v>2</v>
      </c>
      <c r="X714" s="9" t="s">
        <v>3</v>
      </c>
      <c r="Y714" s="9" t="s">
        <v>4</v>
      </c>
      <c r="Z714" s="9" t="s">
        <v>5</v>
      </c>
      <c r="AA714" s="9" t="s">
        <v>6</v>
      </c>
      <c r="AB714" s="9" t="s">
        <v>7</v>
      </c>
      <c r="AC714" s="9" t="s">
        <v>8</v>
      </c>
      <c r="AD714" s="9" t="s">
        <v>9</v>
      </c>
      <c r="AE714" s="9" t="s">
        <v>10</v>
      </c>
      <c r="AF714" s="10" t="s">
        <v>11</v>
      </c>
      <c r="AH714" s="25" t="s">
        <v>95</v>
      </c>
      <c r="AI714" s="9" t="s">
        <v>3</v>
      </c>
      <c r="AJ714" s="9" t="s">
        <v>4</v>
      </c>
      <c r="AK714" s="9" t="s">
        <v>5</v>
      </c>
      <c r="AL714" s="9" t="s">
        <v>6</v>
      </c>
      <c r="AM714" s="9" t="s">
        <v>7</v>
      </c>
      <c r="AN714" s="9" t="s">
        <v>8</v>
      </c>
      <c r="AO714" s="9" t="s">
        <v>9</v>
      </c>
      <c r="AP714" s="9" t="s">
        <v>10</v>
      </c>
      <c r="AQ714" s="10" t="s">
        <v>11</v>
      </c>
    </row>
    <row r="715" spans="2:43" ht="15" thickBot="1" x14ac:dyDescent="0.35">
      <c r="L715" s="11">
        <v>2000</v>
      </c>
      <c r="M715" s="12">
        <f t="shared" ref="M715:M733" si="99">X715-AI715</f>
        <v>1259.0687087524004</v>
      </c>
      <c r="N715" s="12">
        <f t="shared" ref="N715:N733" si="100">Y715-AJ715</f>
        <v>-1244.3703439217088</v>
      </c>
      <c r="O715" s="12">
        <f t="shared" ref="O715:O733" si="101">Z715-AK715</f>
        <v>-1385.5900954355075</v>
      </c>
      <c r="P715" s="12">
        <f t="shared" ref="P715:P733" si="102">AA715-AL715</f>
        <v>-2929.6005623673273</v>
      </c>
      <c r="Q715" s="12">
        <f t="shared" ref="Q715:Q733" si="103">AB715-AM715</f>
        <v>-588.74762570182929</v>
      </c>
      <c r="R715" s="12">
        <f t="shared" ref="R715:R733" si="104">AC715-AN715</f>
        <v>1745.5080227518833</v>
      </c>
      <c r="S715" s="12">
        <f t="shared" ref="S715:S733" si="105">AD715-AO715</f>
        <v>-752.17712849185955</v>
      </c>
      <c r="T715" s="12">
        <f t="shared" ref="T715:T733" si="106">AE715-AP715</f>
        <v>-548.61348396871881</v>
      </c>
      <c r="U715" s="12">
        <f t="shared" ref="U715:U733" si="107">AF715-AQ715</f>
        <v>3076.4030675826725</v>
      </c>
      <c r="W715" s="70">
        <v>2000</v>
      </c>
      <c r="X715" s="12">
        <v>2486.5944081055472</v>
      </c>
      <c r="Y715" s="13">
        <v>4287.0119121818825</v>
      </c>
      <c r="Z715" s="13">
        <v>12534.139633815204</v>
      </c>
      <c r="AA715" s="13">
        <v>4507.7763606524677</v>
      </c>
      <c r="AB715" s="13">
        <v>3548.7900970961414</v>
      </c>
      <c r="AC715" s="13">
        <v>5644.8519157954624</v>
      </c>
      <c r="AD715" s="13">
        <v>9436.2872895578093</v>
      </c>
      <c r="AE715" s="13">
        <v>3118.8958078096557</v>
      </c>
      <c r="AF715" s="14">
        <v>10703.280161942112</v>
      </c>
      <c r="AH715" s="11">
        <v>2000</v>
      </c>
      <c r="AI715" s="12">
        <v>1227.5256993531468</v>
      </c>
      <c r="AJ715" s="13">
        <v>5531.3822561035913</v>
      </c>
      <c r="AK715" s="13">
        <v>13919.729729250712</v>
      </c>
      <c r="AL715" s="13">
        <v>7437.376923019795</v>
      </c>
      <c r="AM715" s="13">
        <v>4137.5377227979707</v>
      </c>
      <c r="AN715" s="13">
        <v>3899.3438930435791</v>
      </c>
      <c r="AO715" s="13">
        <v>10188.464418049669</v>
      </c>
      <c r="AP715" s="13">
        <v>3667.5092917783745</v>
      </c>
      <c r="AQ715" s="14">
        <v>7626.8770943594391</v>
      </c>
    </row>
    <row r="716" spans="2:43" ht="15" thickBot="1" x14ac:dyDescent="0.35">
      <c r="L716" s="15">
        <v>2001</v>
      </c>
      <c r="M716" s="12">
        <f t="shared" si="99"/>
        <v>1338.5265018190082</v>
      </c>
      <c r="N716" s="12">
        <f t="shared" si="100"/>
        <v>-1300.3688060973482</v>
      </c>
      <c r="O716" s="12">
        <f t="shared" si="101"/>
        <v>-2036.8565773838218</v>
      </c>
      <c r="P716" s="12">
        <f t="shared" si="102"/>
        <v>-2067.377069697046</v>
      </c>
      <c r="Q716" s="12">
        <f t="shared" si="103"/>
        <v>-160.12126923496362</v>
      </c>
      <c r="R716" s="12">
        <f t="shared" si="104"/>
        <v>2086.6019283152841</v>
      </c>
      <c r="S716" s="12">
        <f t="shared" si="105"/>
        <v>-400.07340130950979</v>
      </c>
      <c r="T716" s="12">
        <f t="shared" si="106"/>
        <v>-501.92590893031638</v>
      </c>
      <c r="U716" s="12">
        <f t="shared" si="107"/>
        <v>3255.8353329061065</v>
      </c>
      <c r="W716" s="71">
        <v>2001</v>
      </c>
      <c r="X716" s="16">
        <v>2539.0835094658228</v>
      </c>
      <c r="Y716" s="17">
        <v>4118.231847267205</v>
      </c>
      <c r="Z716" s="17">
        <v>11882.721271953615</v>
      </c>
      <c r="AA716" s="17">
        <v>4822.4924639794936</v>
      </c>
      <c r="AB716" s="17">
        <v>3950.1016935305161</v>
      </c>
      <c r="AC716" s="17">
        <v>5892.2806934754644</v>
      </c>
      <c r="AD716" s="17">
        <v>9451.4200947110112</v>
      </c>
      <c r="AE716" s="17">
        <v>3371.2760400910765</v>
      </c>
      <c r="AF716" s="18">
        <v>10882.712427265546</v>
      </c>
      <c r="AH716" s="15">
        <v>2001</v>
      </c>
      <c r="AI716" s="16">
        <v>1200.5570076468146</v>
      </c>
      <c r="AJ716" s="17">
        <v>5418.6006533645532</v>
      </c>
      <c r="AK716" s="17">
        <v>13919.577849337436</v>
      </c>
      <c r="AL716" s="17">
        <v>6889.8695336765395</v>
      </c>
      <c r="AM716" s="17">
        <v>4110.2229627654797</v>
      </c>
      <c r="AN716" s="17">
        <v>3805.6787651601803</v>
      </c>
      <c r="AO716" s="17">
        <v>9851.493496020521</v>
      </c>
      <c r="AP716" s="17">
        <v>3873.2019490213929</v>
      </c>
      <c r="AQ716" s="18">
        <v>7626.8770943594391</v>
      </c>
    </row>
    <row r="717" spans="2:43" ht="15" thickBot="1" x14ac:dyDescent="0.35">
      <c r="L717" s="15">
        <v>2002</v>
      </c>
      <c r="M717" s="12">
        <f t="shared" si="99"/>
        <v>1301.9201056906434</v>
      </c>
      <c r="N717" s="12">
        <f t="shared" si="100"/>
        <v>-250.44498723652305</v>
      </c>
      <c r="O717" s="12">
        <f t="shared" si="101"/>
        <v>-2509.2315536783954</v>
      </c>
      <c r="P717" s="12">
        <f t="shared" si="102"/>
        <v>-2691.4849097730048</v>
      </c>
      <c r="Q717" s="12">
        <f t="shared" si="103"/>
        <v>-38.453718053170633</v>
      </c>
      <c r="R717" s="12">
        <f t="shared" si="104"/>
        <v>2212.6012755143438</v>
      </c>
      <c r="S717" s="12">
        <f t="shared" si="105"/>
        <v>103.31802876889924</v>
      </c>
      <c r="T717" s="12">
        <f t="shared" si="106"/>
        <v>-244.01908071525395</v>
      </c>
      <c r="U717" s="12">
        <f t="shared" si="107"/>
        <v>2814.4522586049416</v>
      </c>
      <c r="W717" s="71">
        <v>2002</v>
      </c>
      <c r="X717" s="16">
        <v>2514.3532839131162</v>
      </c>
      <c r="Y717" s="17">
        <v>5217.9388924666564</v>
      </c>
      <c r="Z717" s="17">
        <v>12010.469677960991</v>
      </c>
      <c r="AA717" s="17">
        <v>4671.8945894534208</v>
      </c>
      <c r="AB717" s="17">
        <v>3483.7998462654891</v>
      </c>
      <c r="AC717" s="17">
        <v>6059.666881160284</v>
      </c>
      <c r="AD717" s="17">
        <v>9603.8354629663845</v>
      </c>
      <c r="AE717" s="17">
        <v>3314.9997043902299</v>
      </c>
      <c r="AF717" s="18">
        <v>10941.369352964381</v>
      </c>
      <c r="AH717" s="15">
        <v>2002</v>
      </c>
      <c r="AI717" s="16">
        <v>1212.4331782224729</v>
      </c>
      <c r="AJ717" s="17">
        <v>5468.3838797031794</v>
      </c>
      <c r="AK717" s="17">
        <v>14519.701231639387</v>
      </c>
      <c r="AL717" s="17">
        <v>7363.3794992264257</v>
      </c>
      <c r="AM717" s="17">
        <v>3522.2535643186598</v>
      </c>
      <c r="AN717" s="17">
        <v>3847.0656056459402</v>
      </c>
      <c r="AO717" s="17">
        <v>9500.5174341974853</v>
      </c>
      <c r="AP717" s="17">
        <v>3559.0187851054839</v>
      </c>
      <c r="AQ717" s="18">
        <v>8126.917094359439</v>
      </c>
    </row>
    <row r="718" spans="2:43" ht="15" thickBot="1" x14ac:dyDescent="0.35">
      <c r="L718" s="15">
        <v>2003</v>
      </c>
      <c r="M718" s="12">
        <f t="shared" si="99"/>
        <v>1272.9901278646335</v>
      </c>
      <c r="N718" s="12">
        <f t="shared" si="100"/>
        <v>11.522841602143671</v>
      </c>
      <c r="O718" s="12">
        <f t="shared" si="101"/>
        <v>-2363.51854598522</v>
      </c>
      <c r="P718" s="12">
        <f t="shared" si="102"/>
        <v>412.31675801811434</v>
      </c>
      <c r="Q718" s="12">
        <f t="shared" si="103"/>
        <v>347.9527239841459</v>
      </c>
      <c r="R718" s="12">
        <f t="shared" si="104"/>
        <v>2284.7176402758669</v>
      </c>
      <c r="S718" s="12">
        <f t="shared" si="105"/>
        <v>764.32091421711084</v>
      </c>
      <c r="T718" s="12">
        <f t="shared" si="106"/>
        <v>510.00192147112512</v>
      </c>
      <c r="U718" s="12">
        <f t="shared" si="107"/>
        <v>2373.8344447305562</v>
      </c>
      <c r="W718" s="71">
        <v>2003</v>
      </c>
      <c r="X718" s="16">
        <v>2449.33472519214</v>
      </c>
      <c r="Y718" s="17">
        <v>5328.6284974461732</v>
      </c>
      <c r="Z718" s="17">
        <v>12155.953618524773</v>
      </c>
      <c r="AA718" s="17">
        <v>7552.4159088484366</v>
      </c>
      <c r="AB718" s="17">
        <v>3833.5025725323844</v>
      </c>
      <c r="AC718" s="17">
        <v>6006.0194459374352</v>
      </c>
      <c r="AD718" s="17">
        <v>9811.871968624846</v>
      </c>
      <c r="AE718" s="17">
        <v>3808.1485133033493</v>
      </c>
      <c r="AF718" s="18">
        <v>10500.751539089995</v>
      </c>
      <c r="AH718" s="15">
        <v>2003</v>
      </c>
      <c r="AI718" s="16">
        <v>1176.3445973275066</v>
      </c>
      <c r="AJ718" s="17">
        <v>5317.1056558440296</v>
      </c>
      <c r="AK718" s="17">
        <v>14519.472164509993</v>
      </c>
      <c r="AL718" s="17">
        <v>7140.0991508303223</v>
      </c>
      <c r="AM718" s="17">
        <v>3485.5498485482385</v>
      </c>
      <c r="AN718" s="17">
        <v>3721.3018056615683</v>
      </c>
      <c r="AO718" s="17">
        <v>9047.5510544077351</v>
      </c>
      <c r="AP718" s="17">
        <v>3298.1465918322242</v>
      </c>
      <c r="AQ718" s="18">
        <v>8126.917094359439</v>
      </c>
    </row>
    <row r="719" spans="2:43" ht="15" thickBot="1" x14ac:dyDescent="0.35">
      <c r="L719" s="15">
        <v>2004</v>
      </c>
      <c r="M719" s="12">
        <f t="shared" si="99"/>
        <v>814.34050424247903</v>
      </c>
      <c r="N719" s="12">
        <f t="shared" si="100"/>
        <v>-512.91262093592195</v>
      </c>
      <c r="O719" s="12">
        <f t="shared" si="101"/>
        <v>-2570.0894166075141</v>
      </c>
      <c r="P719" s="12">
        <f t="shared" si="102"/>
        <v>-762.23177955007122</v>
      </c>
      <c r="Q719" s="12">
        <f t="shared" si="103"/>
        <v>387.91392425691583</v>
      </c>
      <c r="R719" s="12">
        <f t="shared" si="104"/>
        <v>2421.8344393849311</v>
      </c>
      <c r="S719" s="12">
        <f t="shared" si="105"/>
        <v>306.10258035651714</v>
      </c>
      <c r="T719" s="12">
        <f t="shared" si="106"/>
        <v>194.49433940878544</v>
      </c>
      <c r="U719" s="12">
        <f t="shared" si="107"/>
        <v>2801.09495088536</v>
      </c>
      <c r="W719" s="71">
        <v>2004</v>
      </c>
      <c r="X719" s="16">
        <v>1995.1522214236998</v>
      </c>
      <c r="Y719" s="17">
        <v>4822.918569148499</v>
      </c>
      <c r="Z719" s="17">
        <v>11949.411102309778</v>
      </c>
      <c r="AA719" s="17">
        <v>6405.5054787516237</v>
      </c>
      <c r="AB719" s="17">
        <v>3878.0070353374308</v>
      </c>
      <c r="AC719" s="17">
        <v>6158.7035506555449</v>
      </c>
      <c r="AD719" s="17">
        <v>9409.7227585159708</v>
      </c>
      <c r="AE719" s="17">
        <v>3524.9322357188594</v>
      </c>
      <c r="AF719" s="18">
        <v>8637.8638480447989</v>
      </c>
      <c r="AH719" s="15">
        <v>2004</v>
      </c>
      <c r="AI719" s="16">
        <v>1180.8117171812207</v>
      </c>
      <c r="AJ719" s="17">
        <v>5335.831190084421</v>
      </c>
      <c r="AK719" s="17">
        <v>14519.500518917292</v>
      </c>
      <c r="AL719" s="17">
        <v>7167.737258301695</v>
      </c>
      <c r="AM719" s="17">
        <v>3490.093111080515</v>
      </c>
      <c r="AN719" s="17">
        <v>3736.8691112706138</v>
      </c>
      <c r="AO719" s="17">
        <v>9103.6201781594536</v>
      </c>
      <c r="AP719" s="17">
        <v>3330.4378963100739</v>
      </c>
      <c r="AQ719" s="18">
        <v>5836.7688971594389</v>
      </c>
    </row>
    <row r="720" spans="2:43" ht="15" thickBot="1" x14ac:dyDescent="0.35">
      <c r="L720" s="15">
        <v>2005</v>
      </c>
      <c r="M720" s="12">
        <f t="shared" si="99"/>
        <v>664.17776292826625</v>
      </c>
      <c r="N720" s="12">
        <f t="shared" si="100"/>
        <v>327.79323072560737</v>
      </c>
      <c r="O720" s="12">
        <f t="shared" si="101"/>
        <v>-3075.4272440039044</v>
      </c>
      <c r="P720" s="12">
        <f t="shared" si="102"/>
        <v>-1347.4971184379945</v>
      </c>
      <c r="Q720" s="12">
        <f t="shared" si="103"/>
        <v>84.573952935246325</v>
      </c>
      <c r="R720" s="12">
        <f t="shared" si="104"/>
        <v>2728.3808021638838</v>
      </c>
      <c r="S720" s="12">
        <f t="shared" si="105"/>
        <v>696.03704831798132</v>
      </c>
      <c r="T720" s="12">
        <f t="shared" si="106"/>
        <v>581.67299604900256</v>
      </c>
      <c r="U720" s="12">
        <f t="shared" si="107"/>
        <v>1963.9156987023687</v>
      </c>
      <c r="W720" s="71">
        <v>2005</v>
      </c>
      <c r="X720" s="16">
        <v>1258.9785137673875</v>
      </c>
      <c r="Y720" s="17">
        <v>1984.0097629104598</v>
      </c>
      <c r="Z720" s="17">
        <v>2839.3578178411603</v>
      </c>
      <c r="AA720" s="17">
        <v>1027.1407071066467</v>
      </c>
      <c r="AB720" s="17">
        <v>1436.418057794375</v>
      </c>
      <c r="AC720" s="17">
        <v>5112.3840882649774</v>
      </c>
      <c r="AD720" s="17">
        <v>11313.33136391798</v>
      </c>
      <c r="AE720" s="17">
        <v>1334.1667537323924</v>
      </c>
      <c r="AF720" s="18">
        <v>2382.80048824187</v>
      </c>
      <c r="AH720" s="15">
        <v>2005</v>
      </c>
      <c r="AI720" s="16">
        <v>594.80075083912129</v>
      </c>
      <c r="AJ720" s="17">
        <v>1656.2165321848524</v>
      </c>
      <c r="AK720" s="17">
        <v>5914.7850618450648</v>
      </c>
      <c r="AL720" s="17">
        <v>2374.6378255446411</v>
      </c>
      <c r="AM720" s="17">
        <v>1351.8441048591287</v>
      </c>
      <c r="AN720" s="17">
        <v>2384.0032861010936</v>
      </c>
      <c r="AO720" s="17">
        <v>10617.294315599998</v>
      </c>
      <c r="AP720" s="17">
        <v>752.49375768338984</v>
      </c>
      <c r="AQ720" s="18">
        <v>418.88478953950124</v>
      </c>
    </row>
    <row r="721" spans="2:43" ht="15" thickBot="1" x14ac:dyDescent="0.35">
      <c r="L721" s="15">
        <v>2006</v>
      </c>
      <c r="M721" s="12">
        <f t="shared" si="99"/>
        <v>608.31112111628715</v>
      </c>
      <c r="N721" s="12">
        <f t="shared" si="100"/>
        <v>764.49845487101106</v>
      </c>
      <c r="O721" s="12">
        <f t="shared" si="101"/>
        <v>-2861.9536805411926</v>
      </c>
      <c r="P721" s="12">
        <f t="shared" si="102"/>
        <v>-982.70687931092073</v>
      </c>
      <c r="Q721" s="12">
        <f t="shared" si="103"/>
        <v>414.61112895871565</v>
      </c>
      <c r="R721" s="12">
        <f t="shared" si="104"/>
        <v>3224.7538813111678</v>
      </c>
      <c r="S721" s="12">
        <f t="shared" si="105"/>
        <v>779.73744953423193</v>
      </c>
      <c r="T721" s="12">
        <f t="shared" si="106"/>
        <v>926.13544784262774</v>
      </c>
      <c r="U721" s="12">
        <f t="shared" si="107"/>
        <v>3471.544083094328</v>
      </c>
      <c r="W721" s="71">
        <v>2006</v>
      </c>
      <c r="X721" s="16">
        <v>1097.3945750283456</v>
      </c>
      <c r="Y721" s="17">
        <v>2126.3462683521875</v>
      </c>
      <c r="Z721" s="17">
        <v>2034.7728258872912</v>
      </c>
      <c r="AA721" s="17">
        <v>969.87315336244285</v>
      </c>
      <c r="AB721" s="17">
        <v>1526.1843457416678</v>
      </c>
      <c r="AC721" s="17">
        <v>5185.034798339444</v>
      </c>
      <c r="AD721" s="17">
        <v>9501.6951503342316</v>
      </c>
      <c r="AE721" s="17">
        <v>1544.8842398302816</v>
      </c>
      <c r="AF721" s="18">
        <v>3782.7685123089732</v>
      </c>
      <c r="AH721" s="15">
        <v>2006</v>
      </c>
      <c r="AI721" s="16">
        <v>489.08345391205842</v>
      </c>
      <c r="AJ721" s="17">
        <v>1361.8478134811764</v>
      </c>
      <c r="AK721" s="17">
        <v>4896.7265064284838</v>
      </c>
      <c r="AL721" s="17">
        <v>1952.5800326733636</v>
      </c>
      <c r="AM721" s="17">
        <v>1111.5732167829522</v>
      </c>
      <c r="AN721" s="17">
        <v>1960.280917028276</v>
      </c>
      <c r="AO721" s="17">
        <v>8721.9577007999997</v>
      </c>
      <c r="AP721" s="17">
        <v>618.74879198765382</v>
      </c>
      <c r="AQ721" s="18">
        <v>311.22442921464517</v>
      </c>
    </row>
    <row r="722" spans="2:43" ht="15" thickBot="1" x14ac:dyDescent="0.35">
      <c r="L722" s="15">
        <v>2007</v>
      </c>
      <c r="M722" s="12">
        <f t="shared" si="99"/>
        <v>445.82785021400332</v>
      </c>
      <c r="N722" s="12">
        <f t="shared" si="100"/>
        <v>681.55614570384591</v>
      </c>
      <c r="O722" s="12">
        <f t="shared" si="101"/>
        <v>-2891.0550196198092</v>
      </c>
      <c r="P722" s="12">
        <f t="shared" si="102"/>
        <v>-478.18351779077898</v>
      </c>
      <c r="Q722" s="12">
        <f t="shared" si="103"/>
        <v>343.41558499766415</v>
      </c>
      <c r="R722" s="12">
        <f t="shared" si="104"/>
        <v>3625.3054303359772</v>
      </c>
      <c r="S722" s="12">
        <f t="shared" si="105"/>
        <v>54.638552359996538</v>
      </c>
      <c r="T722" s="12">
        <f t="shared" si="106"/>
        <v>474.95356415773728</v>
      </c>
      <c r="U722" s="12">
        <f t="shared" si="107"/>
        <v>3760.4201354851284</v>
      </c>
      <c r="W722" s="71">
        <v>2007</v>
      </c>
      <c r="X722" s="16">
        <v>1901.0926620860032</v>
      </c>
      <c r="Y722" s="17">
        <v>779.96379211200133</v>
      </c>
      <c r="Z722" s="17">
        <v>6989.8530435119992</v>
      </c>
      <c r="AA722" s="17">
        <v>1633.2619633753336</v>
      </c>
      <c r="AB722" s="17">
        <v>1545.4284122763629</v>
      </c>
      <c r="AC722" s="17">
        <v>5061.5231185599769</v>
      </c>
      <c r="AD722" s="17">
        <v>9672.5864266399931</v>
      </c>
      <c r="AE722" s="17">
        <v>629.32691303773731</v>
      </c>
      <c r="AF722" s="18">
        <v>3760.4201354851284</v>
      </c>
      <c r="AH722" s="15">
        <v>2007</v>
      </c>
      <c r="AI722" s="16">
        <v>1455.2648118719999</v>
      </c>
      <c r="AJ722" s="17">
        <v>98.407646408155458</v>
      </c>
      <c r="AK722" s="17">
        <v>9880.9080631318084</v>
      </c>
      <c r="AL722" s="17">
        <v>2111.4454811661126</v>
      </c>
      <c r="AM722" s="17">
        <v>1202.0128272786988</v>
      </c>
      <c r="AN722" s="17">
        <v>1436.2176882239996</v>
      </c>
      <c r="AO722" s="17">
        <v>9617.9478742799965</v>
      </c>
      <c r="AP722" s="17">
        <v>154.37334888000004</v>
      </c>
      <c r="AQ722" s="18">
        <v>0</v>
      </c>
    </row>
    <row r="723" spans="2:43" ht="15" thickBot="1" x14ac:dyDescent="0.35">
      <c r="L723" s="15">
        <v>2008</v>
      </c>
      <c r="M723" s="12">
        <f t="shared" si="99"/>
        <v>548.41901746728684</v>
      </c>
      <c r="N723" s="12">
        <f t="shared" si="100"/>
        <v>328.46413827322419</v>
      </c>
      <c r="O723" s="12">
        <f t="shared" si="101"/>
        <v>-2193.5242699032488</v>
      </c>
      <c r="P723" s="12">
        <f t="shared" si="102"/>
        <v>-1431.648452451655</v>
      </c>
      <c r="Q723" s="12">
        <f t="shared" si="103"/>
        <v>272.84175623134638</v>
      </c>
      <c r="R723" s="12">
        <f t="shared" si="104"/>
        <v>3390.0846057385288</v>
      </c>
      <c r="S723" s="12">
        <f t="shared" si="105"/>
        <v>-61.665165416243326</v>
      </c>
      <c r="T723" s="12">
        <f t="shared" si="106"/>
        <v>644.51257081734866</v>
      </c>
      <c r="U723" s="12">
        <f t="shared" si="107"/>
        <v>3364.6405491082892</v>
      </c>
      <c r="W723" s="71">
        <v>2008</v>
      </c>
      <c r="X723" s="16">
        <v>1395.9761166112867</v>
      </c>
      <c r="Y723" s="17">
        <v>873.73139291999985</v>
      </c>
      <c r="Z723" s="17">
        <v>5335.7815283760001</v>
      </c>
      <c r="AA723" s="17">
        <v>562.38547106142403</v>
      </c>
      <c r="AB723" s="17">
        <v>1409.4489883942992</v>
      </c>
      <c r="AC723" s="17">
        <v>4603.6881862585287</v>
      </c>
      <c r="AD723" s="17">
        <v>8746.5110323117551</v>
      </c>
      <c r="AE723" s="17">
        <v>848.8399156973486</v>
      </c>
      <c r="AF723" s="18">
        <v>3364.6405491082892</v>
      </c>
      <c r="AH723" s="15">
        <v>2008</v>
      </c>
      <c r="AI723" s="16">
        <v>847.55709914399984</v>
      </c>
      <c r="AJ723" s="17">
        <v>545.26725464677565</v>
      </c>
      <c r="AK723" s="17">
        <v>7529.3057982792488</v>
      </c>
      <c r="AL723" s="17">
        <v>1994.0339235130791</v>
      </c>
      <c r="AM723" s="17">
        <v>1136.6072321629529</v>
      </c>
      <c r="AN723" s="17">
        <v>1213.6035805200002</v>
      </c>
      <c r="AO723" s="17">
        <v>8808.1761977279984</v>
      </c>
      <c r="AP723" s="17">
        <v>204.32734488</v>
      </c>
      <c r="AQ723" s="18">
        <v>0</v>
      </c>
    </row>
    <row r="724" spans="2:43" ht="15" thickBot="1" x14ac:dyDescent="0.35">
      <c r="L724" s="15">
        <v>2009</v>
      </c>
      <c r="M724" s="12">
        <f t="shared" si="99"/>
        <v>555.20466637473078</v>
      </c>
      <c r="N724" s="12">
        <f t="shared" si="100"/>
        <v>-1052.2792671243064</v>
      </c>
      <c r="O724" s="12">
        <f t="shared" si="101"/>
        <v>-1751.8219225701268</v>
      </c>
      <c r="P724" s="12">
        <f t="shared" si="102"/>
        <v>-1943.5842786608416</v>
      </c>
      <c r="Q724" s="12">
        <f t="shared" si="103"/>
        <v>-107.70563580241219</v>
      </c>
      <c r="R724" s="12">
        <f t="shared" si="104"/>
        <v>3133.1787106308607</v>
      </c>
      <c r="S724" s="12">
        <f t="shared" si="105"/>
        <v>-929.3702541802013</v>
      </c>
      <c r="T724" s="12">
        <f t="shared" si="106"/>
        <v>809.56946078213355</v>
      </c>
      <c r="U724" s="12">
        <f t="shared" si="107"/>
        <v>2067.0546702489805</v>
      </c>
      <c r="W724" s="71">
        <v>2009</v>
      </c>
      <c r="X724" s="16">
        <v>1961.4631580547309</v>
      </c>
      <c r="Y724" s="17">
        <v>467.86602628799989</v>
      </c>
      <c r="Z724" s="17">
        <v>6857.1896312879999</v>
      </c>
      <c r="AA724" s="17">
        <v>563.26074497402738</v>
      </c>
      <c r="AB724" s="17">
        <v>1320.8044696270715</v>
      </c>
      <c r="AC724" s="17">
        <v>5667.3054245508602</v>
      </c>
      <c r="AD724" s="17">
        <v>8916.5603572597975</v>
      </c>
      <c r="AE724" s="17">
        <v>1043.2211514221335</v>
      </c>
      <c r="AF724" s="18">
        <v>2067.0546702489805</v>
      </c>
      <c r="AH724" s="15">
        <v>2009</v>
      </c>
      <c r="AI724" s="16">
        <v>1406.2584916800001</v>
      </c>
      <c r="AJ724" s="17">
        <v>1520.1452934123063</v>
      </c>
      <c r="AK724" s="17">
        <v>8609.0115538581267</v>
      </c>
      <c r="AL724" s="17">
        <v>2506.845023634869</v>
      </c>
      <c r="AM724" s="17">
        <v>1428.5101054294837</v>
      </c>
      <c r="AN724" s="17">
        <v>2534.1267139199995</v>
      </c>
      <c r="AO724" s="17">
        <v>9845.9306114399988</v>
      </c>
      <c r="AP724" s="17">
        <v>233.65169064</v>
      </c>
      <c r="AQ724" s="18">
        <v>0</v>
      </c>
    </row>
    <row r="725" spans="2:43" ht="15" thickBot="1" x14ac:dyDescent="0.35">
      <c r="L725" s="15">
        <v>2010</v>
      </c>
      <c r="M725" s="12">
        <f t="shared" si="99"/>
        <v>550.20214207210643</v>
      </c>
      <c r="N725" s="12">
        <f t="shared" si="100"/>
        <v>-183.40180314526549</v>
      </c>
      <c r="O725" s="12">
        <f t="shared" si="101"/>
        <v>-1992.9259767800631</v>
      </c>
      <c r="P725" s="12">
        <f t="shared" si="102"/>
        <v>-1999.2517935007027</v>
      </c>
      <c r="Q725" s="12">
        <f t="shared" si="103"/>
        <v>564.98731648606372</v>
      </c>
      <c r="R725" s="12">
        <f t="shared" si="104"/>
        <v>3743.0445809150069</v>
      </c>
      <c r="S725" s="12">
        <f t="shared" si="105"/>
        <v>-585.68244083316313</v>
      </c>
      <c r="T725" s="12">
        <f t="shared" si="106"/>
        <v>969.13652327471789</v>
      </c>
      <c r="U725" s="12">
        <f t="shared" si="107"/>
        <v>1370.7089083134572</v>
      </c>
      <c r="W725" s="71">
        <v>2010</v>
      </c>
      <c r="X725" s="16">
        <v>1563.4821979921064</v>
      </c>
      <c r="Y725" s="17">
        <v>581.67993067199995</v>
      </c>
      <c r="Z725" s="17">
        <v>6541.8771083039992</v>
      </c>
      <c r="AA725" s="17">
        <v>340.68045612680726</v>
      </c>
      <c r="AB725" s="17">
        <v>1916.1749197820668</v>
      </c>
      <c r="AC725" s="17">
        <v>5755.0475282750067</v>
      </c>
      <c r="AD725" s="17">
        <v>8654.2426940468376</v>
      </c>
      <c r="AE725" s="17">
        <v>1232.1065591947179</v>
      </c>
      <c r="AF725" s="18">
        <v>1370.7089083134572</v>
      </c>
      <c r="AH725" s="15">
        <v>2010</v>
      </c>
      <c r="AI725" s="16">
        <v>1013.28005592</v>
      </c>
      <c r="AJ725" s="17">
        <v>765.08173381726544</v>
      </c>
      <c r="AK725" s="17">
        <v>8534.8030850840623</v>
      </c>
      <c r="AL725" s="17">
        <v>2339.9322496275099</v>
      </c>
      <c r="AM725" s="17">
        <v>1351.1876032960031</v>
      </c>
      <c r="AN725" s="17">
        <v>2012.0029473599998</v>
      </c>
      <c r="AO725" s="17">
        <v>9239.9251348800008</v>
      </c>
      <c r="AP725" s="17">
        <v>262.97003591999999</v>
      </c>
      <c r="AQ725" s="18">
        <v>0</v>
      </c>
    </row>
    <row r="726" spans="2:43" ht="15" thickBot="1" x14ac:dyDescent="0.35">
      <c r="L726" s="15">
        <v>2011</v>
      </c>
      <c r="M726" s="12">
        <f t="shared" si="99"/>
        <v>658.61513788362572</v>
      </c>
      <c r="N726" s="12">
        <f t="shared" si="100"/>
        <v>490.71935941427182</v>
      </c>
      <c r="O726" s="12">
        <f t="shared" si="101"/>
        <v>-816.11438320056368</v>
      </c>
      <c r="P726" s="12">
        <f t="shared" si="102"/>
        <v>-350.97882617529672</v>
      </c>
      <c r="Q726" s="12">
        <f t="shared" si="103"/>
        <v>629.20994166421042</v>
      </c>
      <c r="R726" s="12">
        <f t="shared" si="104"/>
        <v>3799.6029944546244</v>
      </c>
      <c r="S726" s="12">
        <f t="shared" si="105"/>
        <v>96.650601029100471</v>
      </c>
      <c r="T726" s="12">
        <f t="shared" si="106"/>
        <v>1348.6459283738795</v>
      </c>
      <c r="U726" s="12">
        <f t="shared" si="107"/>
        <v>2343.6632221982886</v>
      </c>
      <c r="W726" s="71">
        <v>2011</v>
      </c>
      <c r="X726" s="16">
        <v>2288.0064787636256</v>
      </c>
      <c r="Y726" s="17">
        <v>848.65199173427186</v>
      </c>
      <c r="Z726" s="17">
        <v>10055.219753232001</v>
      </c>
      <c r="AA726" s="17">
        <v>1879.5267915492361</v>
      </c>
      <c r="AB726" s="17">
        <v>1883.8402919577595</v>
      </c>
      <c r="AC726" s="17">
        <v>6185.917884374624</v>
      </c>
      <c r="AD726" s="17">
        <v>8175.3098420691003</v>
      </c>
      <c r="AE726" s="17">
        <v>1609.8278212538796</v>
      </c>
      <c r="AF726" s="18">
        <v>2343.6632221982886</v>
      </c>
      <c r="AH726" s="15">
        <v>2011</v>
      </c>
      <c r="AI726" s="16">
        <v>1629.3913408799999</v>
      </c>
      <c r="AJ726" s="17">
        <v>357.93263232000004</v>
      </c>
      <c r="AK726" s="17">
        <v>10871.334136432564</v>
      </c>
      <c r="AL726" s="17">
        <v>2230.5056177245328</v>
      </c>
      <c r="AM726" s="17">
        <v>1254.6303502935491</v>
      </c>
      <c r="AN726" s="17">
        <v>2386.3148899199996</v>
      </c>
      <c r="AO726" s="17">
        <v>8078.6592410399999</v>
      </c>
      <c r="AP726" s="17">
        <v>261.18189287999996</v>
      </c>
      <c r="AQ726" s="18">
        <v>0</v>
      </c>
    </row>
    <row r="727" spans="2:43" ht="15" thickBot="1" x14ac:dyDescent="0.35">
      <c r="L727" s="15">
        <v>2012</v>
      </c>
      <c r="M727" s="12">
        <f t="shared" si="99"/>
        <v>392.80777058181684</v>
      </c>
      <c r="N727" s="12">
        <f t="shared" si="100"/>
        <v>-338.7841371506413</v>
      </c>
      <c r="O727" s="12">
        <f t="shared" si="101"/>
        <v>-1386.0460231541329</v>
      </c>
      <c r="P727" s="12">
        <f t="shared" si="102"/>
        <v>-1017.7373770083088</v>
      </c>
      <c r="Q727" s="12">
        <f t="shared" si="103"/>
        <v>-469.46123629196904</v>
      </c>
      <c r="R727" s="12">
        <f t="shared" si="104"/>
        <v>2531.7428435847805</v>
      </c>
      <c r="S727" s="12">
        <f t="shared" si="105"/>
        <v>-1428.397733952982</v>
      </c>
      <c r="T727" s="12">
        <f t="shared" si="106"/>
        <v>581.38800935221889</v>
      </c>
      <c r="U727" s="12">
        <f t="shared" si="107"/>
        <v>3937.6779103023559</v>
      </c>
      <c r="W727" s="71">
        <v>2012</v>
      </c>
      <c r="X727" s="16">
        <v>2820.8649996218169</v>
      </c>
      <c r="Y727" s="17">
        <v>110.56304433599999</v>
      </c>
      <c r="Z727" s="17">
        <v>10308.946649759999</v>
      </c>
      <c r="AA727" s="17">
        <v>1728.0245435958266</v>
      </c>
      <c r="AB727" s="17">
        <v>1087.2537157421791</v>
      </c>
      <c r="AC727" s="17">
        <v>7141.3245806247805</v>
      </c>
      <c r="AD727" s="17">
        <v>7499.6364516470176</v>
      </c>
      <c r="AE727" s="17">
        <v>895.56614159221897</v>
      </c>
      <c r="AF727" s="18">
        <v>3937.6779103023559</v>
      </c>
      <c r="AH727" s="15">
        <v>2012</v>
      </c>
      <c r="AI727" s="16">
        <v>2428.05722904</v>
      </c>
      <c r="AJ727" s="17">
        <v>449.34718148664132</v>
      </c>
      <c r="AK727" s="17">
        <v>11694.992672914132</v>
      </c>
      <c r="AL727" s="17">
        <v>2745.7619206041354</v>
      </c>
      <c r="AM727" s="17">
        <v>1556.7149520341482</v>
      </c>
      <c r="AN727" s="17">
        <v>4609.58173704</v>
      </c>
      <c r="AO727" s="17">
        <v>8928.0341855999995</v>
      </c>
      <c r="AP727" s="17">
        <v>314.17813224000002</v>
      </c>
      <c r="AQ727" s="18">
        <v>0</v>
      </c>
    </row>
    <row r="728" spans="2:43" ht="15" thickBot="1" x14ac:dyDescent="0.35">
      <c r="L728" s="15">
        <v>2013</v>
      </c>
      <c r="M728" s="12">
        <f t="shared" si="99"/>
        <v>-281.6047186414587</v>
      </c>
      <c r="N728" s="12">
        <f t="shared" si="100"/>
        <v>-624.48560037323136</v>
      </c>
      <c r="O728" s="12">
        <f t="shared" si="101"/>
        <v>-970.53263726571822</v>
      </c>
      <c r="P728" s="12">
        <f t="shared" si="102"/>
        <v>958.56424824932355</v>
      </c>
      <c r="Q728" s="12">
        <f t="shared" si="103"/>
        <v>-228.70988960592513</v>
      </c>
      <c r="R728" s="12">
        <f t="shared" si="104"/>
        <v>3630.0355737323025</v>
      </c>
      <c r="S728" s="12">
        <f t="shared" si="105"/>
        <v>-838.63767245621966</v>
      </c>
      <c r="T728" s="12">
        <f t="shared" si="106"/>
        <v>770.65220426679286</v>
      </c>
      <c r="U728" s="12">
        <f t="shared" si="107"/>
        <v>4855.7544304382955</v>
      </c>
      <c r="W728" s="71">
        <v>2013</v>
      </c>
      <c r="X728" s="16">
        <v>1095.9894800785412</v>
      </c>
      <c r="Y728" s="17">
        <v>781.2866639332799</v>
      </c>
      <c r="Z728" s="17">
        <v>10509.146364455999</v>
      </c>
      <c r="AA728" s="17">
        <v>3347.3910842972191</v>
      </c>
      <c r="AB728" s="17">
        <v>1124.3805335254042</v>
      </c>
      <c r="AC728" s="17">
        <v>5809.1818914923024</v>
      </c>
      <c r="AD728" s="17">
        <v>7654.1926996237798</v>
      </c>
      <c r="AE728" s="17">
        <v>1075.7356089867928</v>
      </c>
      <c r="AF728" s="18">
        <v>4855.7544304382955</v>
      </c>
      <c r="AH728" s="15">
        <v>2013</v>
      </c>
      <c r="AI728" s="16">
        <v>1377.5941987199999</v>
      </c>
      <c r="AJ728" s="17">
        <v>1405.7722643065113</v>
      </c>
      <c r="AK728" s="17">
        <v>11479.679001721717</v>
      </c>
      <c r="AL728" s="17">
        <v>2388.8268360478955</v>
      </c>
      <c r="AM728" s="17">
        <v>1353.0904231313293</v>
      </c>
      <c r="AN728" s="17">
        <v>2179.1463177599999</v>
      </c>
      <c r="AO728" s="17">
        <v>8492.8303720799995</v>
      </c>
      <c r="AP728" s="17">
        <v>305.08340471999998</v>
      </c>
      <c r="AQ728" s="18">
        <v>0</v>
      </c>
    </row>
    <row r="729" spans="2:43" ht="15" thickBot="1" x14ac:dyDescent="0.35">
      <c r="L729" s="15">
        <v>2014</v>
      </c>
      <c r="M729" s="12">
        <f t="shared" si="99"/>
        <v>-529.60916130111309</v>
      </c>
      <c r="N729" s="12">
        <f t="shared" si="100"/>
        <v>-2025.0198403050078</v>
      </c>
      <c r="O729" s="12">
        <f t="shared" si="101"/>
        <v>588.7475373372672</v>
      </c>
      <c r="P729" s="12">
        <f t="shared" si="102"/>
        <v>2431.5719952476547</v>
      </c>
      <c r="Q729" s="12">
        <f t="shared" si="103"/>
        <v>12.136308033922887</v>
      </c>
      <c r="R729" s="12">
        <f t="shared" si="104"/>
        <v>3513.8793927488882</v>
      </c>
      <c r="S729" s="12">
        <f t="shared" si="105"/>
        <v>-704.50595933229033</v>
      </c>
      <c r="T729" s="12">
        <f t="shared" si="106"/>
        <v>828.44094629129518</v>
      </c>
      <c r="U729" s="12">
        <f t="shared" si="107"/>
        <v>5159.8243231645029</v>
      </c>
      <c r="W729" s="71">
        <v>2014</v>
      </c>
      <c r="X729" s="16">
        <v>2037.2451706188872</v>
      </c>
      <c r="Y729" s="17">
        <v>494.24783766407995</v>
      </c>
      <c r="Z729" s="17">
        <v>11953.567008864</v>
      </c>
      <c r="AA729" s="17">
        <v>4722.7055755182701</v>
      </c>
      <c r="AB729" s="17">
        <v>1340.6868383454382</v>
      </c>
      <c r="AC729" s="17">
        <v>6635.365091628888</v>
      </c>
      <c r="AD729" s="17">
        <v>6372.0611207477077</v>
      </c>
      <c r="AE729" s="17">
        <v>1118.5681546112951</v>
      </c>
      <c r="AF729" s="18">
        <v>5159.8243231645029</v>
      </c>
      <c r="AH729" s="15">
        <v>2014</v>
      </c>
      <c r="AI729" s="16">
        <v>2566.8543319200003</v>
      </c>
      <c r="AJ729" s="17">
        <v>2519.2676779690878</v>
      </c>
      <c r="AK729" s="17">
        <v>11364.819471526733</v>
      </c>
      <c r="AL729" s="17">
        <v>2291.1335802706153</v>
      </c>
      <c r="AM729" s="17">
        <v>1328.5505303115153</v>
      </c>
      <c r="AN729" s="17">
        <v>3121.4856988799997</v>
      </c>
      <c r="AO729" s="17">
        <v>7076.567080079998</v>
      </c>
      <c r="AP729" s="17">
        <v>290.12720831999997</v>
      </c>
      <c r="AQ729" s="18">
        <v>0</v>
      </c>
    </row>
    <row r="730" spans="2:43" ht="15" thickBot="1" x14ac:dyDescent="0.35">
      <c r="L730" s="15">
        <v>2015</v>
      </c>
      <c r="M730" s="12">
        <f t="shared" si="99"/>
        <v>-889.75734301041712</v>
      </c>
      <c r="N730" s="12">
        <f t="shared" si="100"/>
        <v>372.54389954811398</v>
      </c>
      <c r="O730" s="12">
        <f t="shared" si="101"/>
        <v>-321.10459114799232</v>
      </c>
      <c r="P730" s="12">
        <f t="shared" si="102"/>
        <v>2670.3755095979868</v>
      </c>
      <c r="Q730" s="12">
        <f t="shared" si="103"/>
        <v>-148.6441806250989</v>
      </c>
      <c r="R730" s="12">
        <f t="shared" si="104"/>
        <v>3580.2782389358645</v>
      </c>
      <c r="S730" s="12">
        <f t="shared" si="105"/>
        <v>-399.02371931692323</v>
      </c>
      <c r="T730" s="12">
        <f t="shared" si="106"/>
        <v>810.27967782675694</v>
      </c>
      <c r="U730" s="12">
        <f t="shared" si="107"/>
        <v>4387.3743835480345</v>
      </c>
      <c r="W730" s="71">
        <v>2015</v>
      </c>
      <c r="X730" s="16">
        <v>1754.8122056295829</v>
      </c>
      <c r="Y730" s="17">
        <v>857.62162824191989</v>
      </c>
      <c r="Z730" s="17">
        <v>11941.850374608241</v>
      </c>
      <c r="AA730" s="17">
        <v>5318.5617765117813</v>
      </c>
      <c r="AB730" s="17">
        <v>1342.0376911638859</v>
      </c>
      <c r="AC730" s="17">
        <v>8316.566111655864</v>
      </c>
      <c r="AD730" s="17">
        <v>7940.442384603075</v>
      </c>
      <c r="AE730" s="17">
        <v>1117.5612583867569</v>
      </c>
      <c r="AF730" s="18">
        <v>4387.3743835480345</v>
      </c>
      <c r="AH730" s="15">
        <v>2015</v>
      </c>
      <c r="AI730" s="16">
        <v>2644.56954864</v>
      </c>
      <c r="AJ730" s="17">
        <v>485.07772869380591</v>
      </c>
      <c r="AK730" s="17">
        <v>12262.954965756233</v>
      </c>
      <c r="AL730" s="17">
        <v>2648.1862669137945</v>
      </c>
      <c r="AM730" s="17">
        <v>1490.6818717889848</v>
      </c>
      <c r="AN730" s="17">
        <v>4736.2878727199995</v>
      </c>
      <c r="AO730" s="17">
        <v>8339.4661039199982</v>
      </c>
      <c r="AP730" s="17">
        <v>307.28158055999995</v>
      </c>
      <c r="AQ730" s="18">
        <v>0</v>
      </c>
    </row>
    <row r="731" spans="2:43" ht="15" thickBot="1" x14ac:dyDescent="0.35">
      <c r="L731" s="15">
        <v>2016</v>
      </c>
      <c r="M731" s="12">
        <f t="shared" si="99"/>
        <v>-739.87636327238215</v>
      </c>
      <c r="N731" s="12">
        <f t="shared" si="100"/>
        <v>-293.44391954275318</v>
      </c>
      <c r="O731" s="12">
        <f t="shared" si="101"/>
        <v>-1189.4805159189473</v>
      </c>
      <c r="P731" s="12">
        <f t="shared" si="102"/>
        <v>2129.9345239213872</v>
      </c>
      <c r="Q731" s="12">
        <f t="shared" si="103"/>
        <v>-271.72408314245672</v>
      </c>
      <c r="R731" s="12">
        <f t="shared" si="104"/>
        <v>3216.9965839443653</v>
      </c>
      <c r="S731" s="12">
        <f t="shared" si="105"/>
        <v>-289.40683301904846</v>
      </c>
      <c r="T731" s="12">
        <f t="shared" si="106"/>
        <v>635.03230751712954</v>
      </c>
      <c r="U731" s="12">
        <f t="shared" si="107"/>
        <v>3961.8114841481533</v>
      </c>
      <c r="W731" s="71">
        <v>2016</v>
      </c>
      <c r="X731" s="16">
        <v>2350.7930024981779</v>
      </c>
      <c r="Y731" s="17">
        <v>365.88422839680004</v>
      </c>
      <c r="Z731" s="17">
        <v>10255.941409679999</v>
      </c>
      <c r="AA731" s="17">
        <v>4756.7086105940753</v>
      </c>
      <c r="AB731" s="17">
        <v>1162.1033912058515</v>
      </c>
      <c r="AC731" s="17">
        <v>6921.2804359470047</v>
      </c>
      <c r="AD731" s="17">
        <v>7885.9418455571895</v>
      </c>
      <c r="AE731" s="17">
        <v>926.01218404512952</v>
      </c>
      <c r="AF731" s="18">
        <v>3961.8114841481533</v>
      </c>
      <c r="AH731" s="15">
        <v>2016</v>
      </c>
      <c r="AI731" s="16">
        <v>3090.66936577056</v>
      </c>
      <c r="AJ731" s="17">
        <v>659.32814793955322</v>
      </c>
      <c r="AK731" s="17">
        <v>11445.421925598946</v>
      </c>
      <c r="AL731" s="17">
        <v>2626.7740866726881</v>
      </c>
      <c r="AM731" s="17">
        <v>1433.8274743483082</v>
      </c>
      <c r="AN731" s="17">
        <v>3704.2838520026394</v>
      </c>
      <c r="AO731" s="17">
        <v>8175.3486785762379</v>
      </c>
      <c r="AP731" s="17">
        <v>290.97987652800003</v>
      </c>
      <c r="AQ731" s="18">
        <v>0</v>
      </c>
    </row>
    <row r="732" spans="2:43" ht="15" thickBot="1" x14ac:dyDescent="0.35">
      <c r="L732" s="15">
        <v>2017</v>
      </c>
      <c r="M732" s="12">
        <f t="shared" si="99"/>
        <v>-989.01059583291681</v>
      </c>
      <c r="N732" s="12">
        <f t="shared" si="100"/>
        <v>1240.9426884554723</v>
      </c>
      <c r="O732" s="12">
        <f t="shared" si="101"/>
        <v>-2120.0274417728215</v>
      </c>
      <c r="P732" s="12">
        <f t="shared" si="102"/>
        <v>1619.808398870628</v>
      </c>
      <c r="Q732" s="12">
        <f t="shared" si="103"/>
        <v>-355.6334488790385</v>
      </c>
      <c r="R732" s="12">
        <f t="shared" si="104"/>
        <v>2501.0940741855879</v>
      </c>
      <c r="S732" s="12">
        <f t="shared" si="105"/>
        <v>7.2854037411325407</v>
      </c>
      <c r="T732" s="12">
        <f t="shared" si="106"/>
        <v>1102.1067743708536</v>
      </c>
      <c r="U732" s="12">
        <f t="shared" si="107"/>
        <v>3539.8723000194882</v>
      </c>
      <c r="W732" s="71">
        <v>2017</v>
      </c>
      <c r="X732" s="16">
        <v>4096.6079551058028</v>
      </c>
      <c r="Y732" s="17">
        <v>4153.1141458186303</v>
      </c>
      <c r="Z732" s="17">
        <v>9906.5777628240012</v>
      </c>
      <c r="AA732" s="17">
        <v>4858.1946090209995</v>
      </c>
      <c r="AB732" s="17">
        <v>1351.3664116919865</v>
      </c>
      <c r="AC732" s="17">
        <v>5491.3019731817076</v>
      </c>
      <c r="AD732" s="17">
        <v>8218.4595261236118</v>
      </c>
      <c r="AE732" s="17">
        <v>1359.4780624268535</v>
      </c>
      <c r="AF732" s="18">
        <v>3539.8723000194882</v>
      </c>
      <c r="AH732" s="15">
        <v>2017</v>
      </c>
      <c r="AI732" s="16">
        <v>5085.6185509387196</v>
      </c>
      <c r="AJ732" s="17">
        <v>2912.171457363158</v>
      </c>
      <c r="AK732" s="17">
        <v>12026.605204596823</v>
      </c>
      <c r="AL732" s="17">
        <v>3238.3862101503714</v>
      </c>
      <c r="AM732" s="17">
        <v>1706.999860571025</v>
      </c>
      <c r="AN732" s="17">
        <v>2990.2078989961196</v>
      </c>
      <c r="AO732" s="17">
        <v>8211.1741223824793</v>
      </c>
      <c r="AP732" s="17">
        <v>257.37128805600003</v>
      </c>
      <c r="AQ732" s="18">
        <v>0</v>
      </c>
    </row>
    <row r="733" spans="2:43" ht="15" thickBot="1" x14ac:dyDescent="0.35">
      <c r="L733" s="19">
        <v>2018</v>
      </c>
      <c r="M733" s="12">
        <f t="shared" si="99"/>
        <v>-663.04742564514981</v>
      </c>
      <c r="N733" s="12">
        <f t="shared" si="100"/>
        <v>-181.88512939107659</v>
      </c>
      <c r="O733" s="12">
        <f t="shared" si="101"/>
        <v>-755.7909780180853</v>
      </c>
      <c r="P733" s="12">
        <f t="shared" si="102"/>
        <v>3148.7482760528701</v>
      </c>
      <c r="Q733" s="12">
        <f t="shared" si="103"/>
        <v>-348.15082504763996</v>
      </c>
      <c r="R733" s="12">
        <f t="shared" si="104"/>
        <v>3247.5718559704737</v>
      </c>
      <c r="S733" s="12">
        <f t="shared" si="105"/>
        <v>-307.43575085788325</v>
      </c>
      <c r="T733" s="12">
        <f t="shared" si="106"/>
        <v>1153.3986267240991</v>
      </c>
      <c r="U733" s="12">
        <f t="shared" si="107"/>
        <v>3654.1127486647156</v>
      </c>
      <c r="W733" s="72">
        <v>2018</v>
      </c>
      <c r="X733" s="20">
        <v>3090.6623191126091</v>
      </c>
      <c r="Y733" s="21">
        <v>1846.9036324946599</v>
      </c>
      <c r="Z733" s="21">
        <v>10864.993529952</v>
      </c>
      <c r="AA733" s="21">
        <v>5913.6358478646243</v>
      </c>
      <c r="AB733" s="21">
        <v>1042.4480817180265</v>
      </c>
      <c r="AC733" s="21">
        <v>5295.8270617791541</v>
      </c>
      <c r="AD733" s="21">
        <v>6574.1520941310755</v>
      </c>
      <c r="AE733" s="21">
        <v>1455.5376959160992</v>
      </c>
      <c r="AF733" s="22">
        <v>3654.1127486647156</v>
      </c>
      <c r="AH733" s="19">
        <v>2018</v>
      </c>
      <c r="AI733" s="20">
        <v>3753.7097447577589</v>
      </c>
      <c r="AJ733" s="21">
        <v>2028.7887618857364</v>
      </c>
      <c r="AK733" s="21">
        <v>11620.784507970086</v>
      </c>
      <c r="AL733" s="21">
        <v>2764.8875718117542</v>
      </c>
      <c r="AM733" s="21">
        <v>1390.5989067656665</v>
      </c>
      <c r="AN733" s="21">
        <v>2048.2552058086803</v>
      </c>
      <c r="AO733" s="21">
        <v>6881.5878449889588</v>
      </c>
      <c r="AP733" s="21">
        <v>302.13906919200002</v>
      </c>
      <c r="AQ733" s="22">
        <v>0</v>
      </c>
    </row>
    <row r="736" spans="2:43" s="2" customFormat="1" ht="15" thickBot="1" x14ac:dyDescent="0.35">
      <c r="B736" s="1"/>
      <c r="C736" s="1"/>
      <c r="D736" s="1"/>
      <c r="E736" s="1"/>
      <c r="F736" s="1"/>
      <c r="G736" s="1"/>
      <c r="H736" s="1"/>
    </row>
    <row r="737" spans="2:21" s="2" customFormat="1" ht="21" customHeight="1" x14ac:dyDescent="0.3">
      <c r="B737" s="309" t="s">
        <v>96</v>
      </c>
      <c r="C737" s="310"/>
      <c r="D737" s="310"/>
      <c r="E737" s="310"/>
      <c r="F737" s="310"/>
      <c r="G737" s="310"/>
      <c r="H737" s="311"/>
    </row>
    <row r="738" spans="2:21" s="2" customFormat="1" ht="15.75" customHeight="1" thickBot="1" x14ac:dyDescent="0.35">
      <c r="B738" s="312"/>
      <c r="C738" s="313"/>
      <c r="D738" s="313"/>
      <c r="E738" s="313"/>
      <c r="F738" s="313"/>
      <c r="G738" s="313"/>
      <c r="H738" s="314"/>
    </row>
    <row r="739" spans="2:21" s="2" customFormat="1" x14ac:dyDescent="0.3"/>
    <row r="740" spans="2:21" ht="15" thickBot="1" x14ac:dyDescent="0.35"/>
    <row r="741" spans="2:21" ht="15" thickBot="1" x14ac:dyDescent="0.35">
      <c r="L741" s="24" t="s">
        <v>97</v>
      </c>
      <c r="M741" s="4"/>
      <c r="N741" s="4"/>
      <c r="O741" s="5" t="s">
        <v>183</v>
      </c>
      <c r="Q741" t="s">
        <v>191</v>
      </c>
      <c r="R741" t="s">
        <v>190</v>
      </c>
    </row>
    <row r="742" spans="2:21" ht="18.600000000000001" thickBot="1" x14ac:dyDescent="0.35">
      <c r="L742" s="25" t="s">
        <v>2</v>
      </c>
      <c r="M742" s="9" t="s">
        <v>3</v>
      </c>
      <c r="N742" s="9" t="s">
        <v>4</v>
      </c>
      <c r="O742" s="9" t="s">
        <v>5</v>
      </c>
      <c r="P742" s="9" t="s">
        <v>6</v>
      </c>
      <c r="Q742" s="9" t="s">
        <v>7</v>
      </c>
      <c r="R742" s="9" t="s">
        <v>8</v>
      </c>
      <c r="S742" s="9" t="s">
        <v>9</v>
      </c>
      <c r="T742" s="9" t="s">
        <v>10</v>
      </c>
      <c r="U742" s="10" t="s">
        <v>11</v>
      </c>
    </row>
    <row r="743" spans="2:21" x14ac:dyDescent="0.3">
      <c r="L743" s="11">
        <v>2000</v>
      </c>
      <c r="M743" s="168">
        <v>0</v>
      </c>
      <c r="N743" s="169">
        <v>0</v>
      </c>
      <c r="O743" s="169">
        <v>0</v>
      </c>
      <c r="P743" s="169">
        <v>0</v>
      </c>
      <c r="Q743" s="169">
        <v>0</v>
      </c>
      <c r="R743" s="169">
        <v>0</v>
      </c>
      <c r="S743" s="169">
        <v>0</v>
      </c>
      <c r="T743" s="169">
        <v>0</v>
      </c>
      <c r="U743" s="170">
        <v>0</v>
      </c>
    </row>
    <row r="744" spans="2:21" x14ac:dyDescent="0.3">
      <c r="L744" s="15">
        <v>2001</v>
      </c>
      <c r="M744" s="157">
        <v>0</v>
      </c>
      <c r="N744" s="156">
        <v>0</v>
      </c>
      <c r="O744" s="156">
        <v>0</v>
      </c>
      <c r="P744" s="156">
        <v>0</v>
      </c>
      <c r="Q744" s="156">
        <v>0</v>
      </c>
      <c r="R744" s="156">
        <v>0</v>
      </c>
      <c r="S744" s="156">
        <v>0</v>
      </c>
      <c r="T744" s="156">
        <v>0</v>
      </c>
      <c r="U744" s="158">
        <v>0</v>
      </c>
    </row>
    <row r="745" spans="2:21" x14ac:dyDescent="0.3">
      <c r="L745" s="15">
        <v>2002</v>
      </c>
      <c r="M745" s="157">
        <v>0</v>
      </c>
      <c r="N745" s="156">
        <v>0</v>
      </c>
      <c r="O745" s="156">
        <v>0</v>
      </c>
      <c r="P745" s="156">
        <v>0</v>
      </c>
      <c r="Q745" s="156">
        <v>0</v>
      </c>
      <c r="R745" s="156">
        <v>0</v>
      </c>
      <c r="S745" s="156">
        <v>0</v>
      </c>
      <c r="T745" s="156">
        <v>0</v>
      </c>
      <c r="U745" s="158">
        <v>0</v>
      </c>
    </row>
    <row r="746" spans="2:21" x14ac:dyDescent="0.3">
      <c r="L746" s="15">
        <v>2003</v>
      </c>
      <c r="M746" s="157">
        <v>0</v>
      </c>
      <c r="N746" s="156">
        <v>0</v>
      </c>
      <c r="O746" s="156">
        <v>0</v>
      </c>
      <c r="P746" s="156">
        <v>0</v>
      </c>
      <c r="Q746" s="156">
        <v>0</v>
      </c>
      <c r="R746" s="156">
        <v>0</v>
      </c>
      <c r="S746" s="156">
        <v>0</v>
      </c>
      <c r="T746" s="156">
        <v>0</v>
      </c>
      <c r="U746" s="158">
        <v>0</v>
      </c>
    </row>
    <row r="747" spans="2:21" x14ac:dyDescent="0.3">
      <c r="L747" s="15">
        <v>2004</v>
      </c>
      <c r="M747" s="157">
        <v>0</v>
      </c>
      <c r="N747" s="156">
        <v>0</v>
      </c>
      <c r="O747" s="156">
        <v>0</v>
      </c>
      <c r="P747" s="156">
        <v>0</v>
      </c>
      <c r="Q747" s="156">
        <v>0</v>
      </c>
      <c r="R747" s="156">
        <v>0</v>
      </c>
      <c r="S747" s="156">
        <v>0</v>
      </c>
      <c r="T747" s="156">
        <v>0</v>
      </c>
      <c r="U747" s="158">
        <v>0</v>
      </c>
    </row>
    <row r="748" spans="2:21" x14ac:dyDescent="0.3">
      <c r="L748" s="15">
        <v>2005</v>
      </c>
      <c r="M748" s="157">
        <v>0.22760335462875794</v>
      </c>
      <c r="N748" s="156">
        <v>0.39638713448591367</v>
      </c>
      <c r="O748" s="156">
        <v>0.21892030277690758</v>
      </c>
      <c r="P748" s="156">
        <v>0.25522122732716851</v>
      </c>
      <c r="Q748" s="156">
        <v>0.36444311355358466</v>
      </c>
      <c r="R748" s="156">
        <v>0.21259535616783501</v>
      </c>
      <c r="S748" s="156">
        <v>0.37007931131972471</v>
      </c>
      <c r="T748" s="156">
        <v>0.3202248543637411</v>
      </c>
      <c r="U748" s="158">
        <v>5.4532530258204259E-2</v>
      </c>
    </row>
    <row r="749" spans="2:21" x14ac:dyDescent="0.3">
      <c r="L749" s="15">
        <v>2006</v>
      </c>
      <c r="M749" s="157">
        <v>0.28147010519515825</v>
      </c>
      <c r="N749" s="156">
        <v>0.40926405766539498</v>
      </c>
      <c r="O749" s="156">
        <v>0.24157297672621916</v>
      </c>
      <c r="P749" s="156">
        <v>0.27838199090498122</v>
      </c>
      <c r="Q749" s="156">
        <v>0.36662137004827533</v>
      </c>
      <c r="R749" s="156">
        <v>0.22793564608937369</v>
      </c>
      <c r="S749" s="156">
        <v>0.38685462740064058</v>
      </c>
      <c r="T749" s="156">
        <v>0.33703594625896671</v>
      </c>
      <c r="U749" s="158">
        <v>6.6976072778865969E-2</v>
      </c>
    </row>
    <row r="750" spans="2:21" x14ac:dyDescent="0.3">
      <c r="L750" s="15">
        <v>2007</v>
      </c>
      <c r="M750" s="157">
        <v>0.30983437487058152</v>
      </c>
      <c r="N750" s="156">
        <v>0.429428892654171</v>
      </c>
      <c r="O750" s="156">
        <v>0.26909537864431571</v>
      </c>
      <c r="P750" s="156">
        <v>0.28272321896886043</v>
      </c>
      <c r="Q750" s="156">
        <v>0.39155660787931984</v>
      </c>
      <c r="R750" s="156">
        <v>0.24243698151185886</v>
      </c>
      <c r="S750" s="156">
        <v>0.41755735283640227</v>
      </c>
      <c r="T750" s="156">
        <v>0.35871444923536649</v>
      </c>
      <c r="U750" s="158">
        <v>7.9957846181406014E-2</v>
      </c>
    </row>
    <row r="751" spans="2:21" x14ac:dyDescent="0.3">
      <c r="L751" s="15">
        <v>2008</v>
      </c>
      <c r="M751" s="157">
        <v>0.32994214276346445</v>
      </c>
      <c r="N751" s="156">
        <v>0.44603427366605458</v>
      </c>
      <c r="O751" s="156">
        <v>0.28090557127119892</v>
      </c>
      <c r="P751" s="156">
        <v>0.28012178823402684</v>
      </c>
      <c r="Q751" s="156">
        <v>0.39311154711880586</v>
      </c>
      <c r="R751" s="156">
        <v>0.24487234182110656</v>
      </c>
      <c r="S751" s="156">
        <v>0.41182632471691127</v>
      </c>
      <c r="T751" s="156">
        <v>0.38460175179666545</v>
      </c>
      <c r="U751" s="158">
        <v>8.6909008888984604E-2</v>
      </c>
    </row>
    <row r="752" spans="2:21" x14ac:dyDescent="0.3">
      <c r="L752" s="15">
        <v>2009</v>
      </c>
      <c r="M752" s="157">
        <v>0.3499262650809139</v>
      </c>
      <c r="N752" s="156">
        <v>0.48771193970949606</v>
      </c>
      <c r="O752" s="156">
        <v>0.29926715077131405</v>
      </c>
      <c r="P752" s="156">
        <v>0.31242727494081762</v>
      </c>
      <c r="Q752" s="156">
        <v>0.42329437824772825</v>
      </c>
      <c r="R752" s="156">
        <v>0.26770005584563977</v>
      </c>
      <c r="S752" s="156">
        <v>0.44989898083511987</v>
      </c>
      <c r="T752" s="156">
        <v>0.37902029406417398</v>
      </c>
      <c r="U752" s="158">
        <v>9.2920605119432897E-2</v>
      </c>
    </row>
    <row r="753" spans="12:21" x14ac:dyDescent="0.3">
      <c r="L753" s="15">
        <v>2010</v>
      </c>
      <c r="M753" s="157">
        <v>0.3372438195407183</v>
      </c>
      <c r="N753" s="156">
        <v>0.49454489661481826</v>
      </c>
      <c r="O753" s="156">
        <v>0.30274597725135749</v>
      </c>
      <c r="P753" s="156">
        <v>0.29840476128343901</v>
      </c>
      <c r="Q753" s="156">
        <v>0.46097987911572269</v>
      </c>
      <c r="R753" s="156">
        <v>0.2728982488294765</v>
      </c>
      <c r="S753" s="156">
        <v>0.45850081139898835</v>
      </c>
      <c r="T753" s="156">
        <v>0.36619725546944376</v>
      </c>
      <c r="U753" s="158">
        <v>9.6624542793727744E-2</v>
      </c>
    </row>
    <row r="754" spans="12:21" x14ac:dyDescent="0.3">
      <c r="L754" s="15">
        <v>2011</v>
      </c>
      <c r="M754" s="157">
        <v>0.36030455823625074</v>
      </c>
      <c r="N754" s="156">
        <v>0.49367477699488815</v>
      </c>
      <c r="O754" s="156">
        <v>0.30729407090994437</v>
      </c>
      <c r="P754" s="156">
        <v>0.30252672385553459</v>
      </c>
      <c r="Q754" s="156">
        <v>0.48792795473475942</v>
      </c>
      <c r="R754" s="156">
        <v>0.26912297436089389</v>
      </c>
      <c r="S754" s="156">
        <v>0.46085323207595358</v>
      </c>
      <c r="T754" s="156">
        <v>0.38164894879072947</v>
      </c>
      <c r="U754" s="158">
        <v>0.10007066546242099</v>
      </c>
    </row>
    <row r="755" spans="12:21" x14ac:dyDescent="0.3">
      <c r="L755" s="15">
        <v>2012</v>
      </c>
      <c r="M755" s="157">
        <v>0.38943368059645367</v>
      </c>
      <c r="N755" s="156">
        <v>0.50575675703786005</v>
      </c>
      <c r="O755" s="156">
        <v>0.32500524642242468</v>
      </c>
      <c r="P755" s="156">
        <v>0.31191557303496592</v>
      </c>
      <c r="Q755" s="156">
        <v>0.48894600707162655</v>
      </c>
      <c r="R755" s="156">
        <v>0.28627414104255988</v>
      </c>
      <c r="S755" s="156">
        <v>0.45814640141287472</v>
      </c>
      <c r="T755" s="156">
        <v>0.39144556956287602</v>
      </c>
      <c r="U755" s="158">
        <v>0.10041155742311292</v>
      </c>
    </row>
    <row r="756" spans="12:21" x14ac:dyDescent="0.3">
      <c r="L756" s="15">
        <v>2013</v>
      </c>
      <c r="M756" s="157">
        <v>0.42381419567194334</v>
      </c>
      <c r="N756" s="156">
        <v>0.50987492951872149</v>
      </c>
      <c r="O756" s="156">
        <v>0.32111079031750317</v>
      </c>
      <c r="P756" s="156">
        <v>0.31317911842007867</v>
      </c>
      <c r="Q756" s="156">
        <v>0.49271578920008158</v>
      </c>
      <c r="R756" s="156">
        <v>0.28299332491230561</v>
      </c>
      <c r="S756" s="156">
        <v>0.45899003581907355</v>
      </c>
      <c r="T756" s="156">
        <v>0.38782162138151632</v>
      </c>
      <c r="U756" s="158">
        <v>9.2941625445129156E-2</v>
      </c>
    </row>
    <row r="757" spans="12:21" x14ac:dyDescent="0.3">
      <c r="L757" s="15">
        <v>2014</v>
      </c>
      <c r="M757" s="157">
        <v>0.45953490309426748</v>
      </c>
      <c r="N757" s="156">
        <v>0.52730120455080554</v>
      </c>
      <c r="O757" s="156">
        <v>0.32582158037775705</v>
      </c>
      <c r="P757" s="156">
        <v>0.31607436540754114</v>
      </c>
      <c r="Q757" s="156">
        <v>0.50200554814689635</v>
      </c>
      <c r="R757" s="156">
        <v>0.29439232272430682</v>
      </c>
      <c r="S757" s="156">
        <v>0.46776459070004422</v>
      </c>
      <c r="T757" s="156">
        <v>0.40550851327122528</v>
      </c>
      <c r="U757" s="158">
        <v>9.7693763741219478E-2</v>
      </c>
    </row>
    <row r="758" spans="12:21" x14ac:dyDescent="0.3">
      <c r="L758" s="15">
        <v>2015</v>
      </c>
      <c r="M758" s="157">
        <v>0.50340433169679188</v>
      </c>
      <c r="N758" s="156">
        <v>0.52594658052279797</v>
      </c>
      <c r="O758" s="156">
        <v>0.34258468340579412</v>
      </c>
      <c r="P758" s="156">
        <v>0.30803256845391547</v>
      </c>
      <c r="Q758" s="156">
        <v>0.51073454966797871</v>
      </c>
      <c r="R758" s="156">
        <v>0.28377973785939953</v>
      </c>
      <c r="S758" s="156">
        <v>0.46073485886640808</v>
      </c>
      <c r="T758" s="156">
        <v>0.42015879739028189</v>
      </c>
      <c r="U758" s="158">
        <v>0.10279549592277143</v>
      </c>
    </row>
    <row r="759" spans="12:21" x14ac:dyDescent="0.3">
      <c r="L759" s="15">
        <v>2016</v>
      </c>
      <c r="M759" s="157">
        <v>0.49246732899002554</v>
      </c>
      <c r="N759" s="156">
        <v>0.54750261864254091</v>
      </c>
      <c r="O759" s="156">
        <v>0.34271677162705499</v>
      </c>
      <c r="P759" s="156">
        <v>0.29350825612465814</v>
      </c>
      <c r="Q759" s="156">
        <v>0.50006555718630497</v>
      </c>
      <c r="R759" s="156">
        <v>0.29600960872724946</v>
      </c>
      <c r="S759" s="156">
        <v>0.45752210799072324</v>
      </c>
      <c r="T759" s="156">
        <v>0.40699166892919847</v>
      </c>
      <c r="U759" s="158">
        <v>9.6545823645549589E-2</v>
      </c>
    </row>
    <row r="760" spans="12:21" x14ac:dyDescent="0.3">
      <c r="L760" s="15">
        <v>2017</v>
      </c>
      <c r="M760" s="157">
        <v>0.49944432848513659</v>
      </c>
      <c r="N760" s="156">
        <v>0.54183283251795888</v>
      </c>
      <c r="O760" s="156">
        <v>0.34228712081091728</v>
      </c>
      <c r="P760" s="156">
        <v>0.29216075717482543</v>
      </c>
      <c r="Q760" s="156">
        <v>0.48884917316365817</v>
      </c>
      <c r="R760" s="156">
        <v>0.29585239022876042</v>
      </c>
      <c r="S760" s="156">
        <v>0.4471313521336906</v>
      </c>
      <c r="T760" s="156">
        <v>0.39221423287682528</v>
      </c>
      <c r="U760" s="158">
        <v>9.2301453149007881E-2</v>
      </c>
    </row>
    <row r="761" spans="12:21" ht="15" thickBot="1" x14ac:dyDescent="0.35">
      <c r="L761" s="19">
        <v>2018</v>
      </c>
      <c r="M761" s="159">
        <v>0.48271229323807768</v>
      </c>
      <c r="N761" s="160">
        <v>0.547179359264378</v>
      </c>
      <c r="O761" s="160">
        <v>0.3357151847949692</v>
      </c>
      <c r="P761" s="160">
        <v>0.30301899768527435</v>
      </c>
      <c r="Q761" s="160">
        <v>0.47526801457501677</v>
      </c>
      <c r="R761" s="160">
        <v>0.29550921635952448</v>
      </c>
      <c r="S761" s="160">
        <v>0.45577810022636739</v>
      </c>
      <c r="T761" s="160">
        <v>0.40529436841793881</v>
      </c>
      <c r="U761" s="161">
        <v>9.4127888410377489E-2</v>
      </c>
    </row>
    <row r="762" spans="12:21" ht="15" thickBot="1" x14ac:dyDescent="0.35"/>
    <row r="763" spans="12:21" ht="15" thickBot="1" x14ac:dyDescent="0.35">
      <c r="L763" s="24" t="s">
        <v>98</v>
      </c>
      <c r="M763" s="4"/>
      <c r="N763" s="4"/>
      <c r="O763" s="5" t="s">
        <v>183</v>
      </c>
    </row>
    <row r="764" spans="12:21" ht="18.600000000000001" thickBot="1" x14ac:dyDescent="0.35">
      <c r="L764" s="25" t="s">
        <v>2</v>
      </c>
      <c r="M764" s="9" t="s">
        <v>3</v>
      </c>
      <c r="N764" s="9" t="s">
        <v>4</v>
      </c>
      <c r="O764" s="9" t="s">
        <v>5</v>
      </c>
      <c r="P764" s="9" t="s">
        <v>6</v>
      </c>
      <c r="Q764" s="9" t="s">
        <v>7</v>
      </c>
      <c r="R764" s="9" t="s">
        <v>8</v>
      </c>
      <c r="S764" s="9" t="s">
        <v>9</v>
      </c>
      <c r="T764" s="9" t="s">
        <v>10</v>
      </c>
      <c r="U764" s="10" t="s">
        <v>11</v>
      </c>
    </row>
    <row r="765" spans="12:21" x14ac:dyDescent="0.3">
      <c r="L765" s="11">
        <v>2000</v>
      </c>
      <c r="M765" s="168">
        <v>0</v>
      </c>
      <c r="N765" s="169">
        <v>0</v>
      </c>
      <c r="O765" s="169">
        <v>0</v>
      </c>
      <c r="P765" s="169">
        <v>0</v>
      </c>
      <c r="Q765" s="169">
        <v>0</v>
      </c>
      <c r="R765" s="169">
        <v>0</v>
      </c>
      <c r="S765" s="169">
        <v>0</v>
      </c>
      <c r="T765" s="169">
        <v>0</v>
      </c>
      <c r="U765" s="170">
        <v>0</v>
      </c>
    </row>
    <row r="766" spans="12:21" x14ac:dyDescent="0.3">
      <c r="L766" s="15">
        <v>2001</v>
      </c>
      <c r="M766" s="157">
        <v>0</v>
      </c>
      <c r="N766" s="156">
        <v>0</v>
      </c>
      <c r="O766" s="156">
        <v>0</v>
      </c>
      <c r="P766" s="156">
        <v>0</v>
      </c>
      <c r="Q766" s="156">
        <v>0</v>
      </c>
      <c r="R766" s="156">
        <v>0</v>
      </c>
      <c r="S766" s="156">
        <v>0</v>
      </c>
      <c r="T766" s="156">
        <v>0</v>
      </c>
      <c r="U766" s="158">
        <v>0</v>
      </c>
    </row>
    <row r="767" spans="12:21" x14ac:dyDescent="0.3">
      <c r="L767" s="15">
        <v>2002</v>
      </c>
      <c r="M767" s="157">
        <v>0</v>
      </c>
      <c r="N767" s="156">
        <v>0</v>
      </c>
      <c r="O767" s="156">
        <v>0</v>
      </c>
      <c r="P767" s="156">
        <v>0</v>
      </c>
      <c r="Q767" s="156">
        <v>0</v>
      </c>
      <c r="R767" s="156">
        <v>0</v>
      </c>
      <c r="S767" s="156">
        <v>0</v>
      </c>
      <c r="T767" s="156">
        <v>0</v>
      </c>
      <c r="U767" s="158">
        <v>0</v>
      </c>
    </row>
    <row r="768" spans="12:21" x14ac:dyDescent="0.3">
      <c r="L768" s="15">
        <v>2003</v>
      </c>
      <c r="M768" s="157">
        <v>0</v>
      </c>
      <c r="N768" s="156">
        <v>0</v>
      </c>
      <c r="O768" s="156">
        <v>0</v>
      </c>
      <c r="P768" s="156">
        <v>0</v>
      </c>
      <c r="Q768" s="156">
        <v>0</v>
      </c>
      <c r="R768" s="156">
        <v>0</v>
      </c>
      <c r="S768" s="156">
        <v>0</v>
      </c>
      <c r="T768" s="156">
        <v>0</v>
      </c>
      <c r="U768" s="158">
        <v>0</v>
      </c>
    </row>
    <row r="769" spans="12:21" x14ac:dyDescent="0.3">
      <c r="L769" s="15">
        <v>2004</v>
      </c>
      <c r="M769" s="157">
        <v>0</v>
      </c>
      <c r="N769" s="156">
        <v>0</v>
      </c>
      <c r="O769" s="156">
        <v>0</v>
      </c>
      <c r="P769" s="156">
        <v>0</v>
      </c>
      <c r="Q769" s="156">
        <v>0</v>
      </c>
      <c r="R769" s="156">
        <v>0</v>
      </c>
      <c r="S769" s="156">
        <v>0</v>
      </c>
      <c r="T769" s="156">
        <v>0</v>
      </c>
      <c r="U769" s="158">
        <v>0</v>
      </c>
    </row>
    <row r="770" spans="12:21" x14ac:dyDescent="0.3">
      <c r="L770" s="15">
        <v>2005</v>
      </c>
      <c r="M770" s="157">
        <v>0.22760335462875794</v>
      </c>
      <c r="N770" s="156">
        <v>0.39638713448591367</v>
      </c>
      <c r="O770" s="156">
        <v>0.21892030277690758</v>
      </c>
      <c r="P770" s="156">
        <v>0.25522122732716851</v>
      </c>
      <c r="Q770" s="156">
        <v>0.36444311355358466</v>
      </c>
      <c r="R770" s="156">
        <v>0.21259535616783501</v>
      </c>
      <c r="S770" s="156">
        <v>0.37007931131972471</v>
      </c>
      <c r="T770" s="156">
        <v>0.3202248543637411</v>
      </c>
      <c r="U770" s="158">
        <v>5.4532530258204259E-2</v>
      </c>
    </row>
    <row r="771" spans="12:21" x14ac:dyDescent="0.3">
      <c r="L771" s="15">
        <v>2006</v>
      </c>
      <c r="M771" s="157">
        <v>0.28147010519515825</v>
      </c>
      <c r="N771" s="156">
        <v>0.40926405766539498</v>
      </c>
      <c r="O771" s="156">
        <v>0.24157297672621916</v>
      </c>
      <c r="P771" s="156">
        <v>0.27838199090498122</v>
      </c>
      <c r="Q771" s="156">
        <v>0.36662137004827533</v>
      </c>
      <c r="R771" s="156">
        <v>0.22793564608937369</v>
      </c>
      <c r="S771" s="156">
        <v>0.38685462740064058</v>
      </c>
      <c r="T771" s="156">
        <v>0.33703594625896671</v>
      </c>
      <c r="U771" s="158">
        <v>6.6976072778865969E-2</v>
      </c>
    </row>
    <row r="772" spans="12:21" x14ac:dyDescent="0.3">
      <c r="L772" s="15">
        <v>2007</v>
      </c>
      <c r="M772" s="157">
        <v>0.30983437487058152</v>
      </c>
      <c r="N772" s="156">
        <v>0.429428892654171</v>
      </c>
      <c r="O772" s="156">
        <v>0.26909537864431571</v>
      </c>
      <c r="P772" s="156">
        <v>0.28272321896886043</v>
      </c>
      <c r="Q772" s="156">
        <v>0.39155660787931984</v>
      </c>
      <c r="R772" s="156">
        <v>0.24243698151185886</v>
      </c>
      <c r="S772" s="156">
        <v>0.41755735283640227</v>
      </c>
      <c r="T772" s="156">
        <v>0.35871444923536649</v>
      </c>
      <c r="U772" s="158">
        <v>7.9957846181406014E-2</v>
      </c>
    </row>
    <row r="773" spans="12:21" x14ac:dyDescent="0.3">
      <c r="L773" s="15">
        <v>2008</v>
      </c>
      <c r="M773" s="157">
        <v>0.32994214276346445</v>
      </c>
      <c r="N773" s="156">
        <v>0.44603427366605458</v>
      </c>
      <c r="O773" s="156">
        <v>0.28090557127119892</v>
      </c>
      <c r="P773" s="156">
        <v>0.28012178823402684</v>
      </c>
      <c r="Q773" s="156">
        <v>0.39311154711880586</v>
      </c>
      <c r="R773" s="156">
        <v>0.24487234182110656</v>
      </c>
      <c r="S773" s="156">
        <v>0.41182632471691127</v>
      </c>
      <c r="T773" s="156">
        <v>0.38460175179666545</v>
      </c>
      <c r="U773" s="158">
        <v>8.6909008888984604E-2</v>
      </c>
    </row>
    <row r="774" spans="12:21" x14ac:dyDescent="0.3">
      <c r="L774" s="15">
        <v>2009</v>
      </c>
      <c r="M774" s="157">
        <v>0.3499262650809139</v>
      </c>
      <c r="N774" s="156">
        <v>0.48771193970949606</v>
      </c>
      <c r="O774" s="156">
        <v>0.29926715077131405</v>
      </c>
      <c r="P774" s="156">
        <v>0.31242727494081762</v>
      </c>
      <c r="Q774" s="156">
        <v>0.42329437824772825</v>
      </c>
      <c r="R774" s="156">
        <v>0.26770005584563977</v>
      </c>
      <c r="S774" s="156">
        <v>0.44989898083511987</v>
      </c>
      <c r="T774" s="156">
        <v>0.37902029406417398</v>
      </c>
      <c r="U774" s="158">
        <v>9.2920605119432897E-2</v>
      </c>
    </row>
    <row r="775" spans="12:21" x14ac:dyDescent="0.3">
      <c r="L775" s="15">
        <v>2010</v>
      </c>
      <c r="M775" s="157">
        <v>0.3372438195407183</v>
      </c>
      <c r="N775" s="156">
        <v>0.49454489661481826</v>
      </c>
      <c r="O775" s="156">
        <v>0.30274597725135749</v>
      </c>
      <c r="P775" s="156">
        <v>0.29840476128343901</v>
      </c>
      <c r="Q775" s="156">
        <v>0.46097987911572269</v>
      </c>
      <c r="R775" s="156">
        <v>0.2728982488294765</v>
      </c>
      <c r="S775" s="156">
        <v>0.45850081139898835</v>
      </c>
      <c r="T775" s="156">
        <v>0.36619725546944376</v>
      </c>
      <c r="U775" s="158">
        <v>9.6624542793727744E-2</v>
      </c>
    </row>
    <row r="776" spans="12:21" x14ac:dyDescent="0.3">
      <c r="L776" s="15">
        <v>2011</v>
      </c>
      <c r="M776" s="157">
        <v>0.36030455823625074</v>
      </c>
      <c r="N776" s="156">
        <v>0.49367477699488815</v>
      </c>
      <c r="O776" s="156">
        <v>0.30729407090994437</v>
      </c>
      <c r="P776" s="156">
        <v>0.30252672385553459</v>
      </c>
      <c r="Q776" s="156">
        <v>0.48792795473475942</v>
      </c>
      <c r="R776" s="156">
        <v>0.26912297436089389</v>
      </c>
      <c r="S776" s="156">
        <v>0.46085323207595358</v>
      </c>
      <c r="T776" s="156">
        <v>0.38164894879072947</v>
      </c>
      <c r="U776" s="158">
        <v>0.10007066546242099</v>
      </c>
    </row>
    <row r="777" spans="12:21" x14ac:dyDescent="0.3">
      <c r="L777" s="15">
        <v>2012</v>
      </c>
      <c r="M777" s="157">
        <v>0.38943368059645367</v>
      </c>
      <c r="N777" s="156">
        <v>0.50575675703786005</v>
      </c>
      <c r="O777" s="156">
        <v>0.32500524642242468</v>
      </c>
      <c r="P777" s="156">
        <v>0.31191557303496592</v>
      </c>
      <c r="Q777" s="156">
        <v>0.48894600707162655</v>
      </c>
      <c r="R777" s="156">
        <v>0.28627414104255988</v>
      </c>
      <c r="S777" s="156">
        <v>0.45814640141287472</v>
      </c>
      <c r="T777" s="156">
        <v>0.39144556956287602</v>
      </c>
      <c r="U777" s="158">
        <v>0.10041155742311292</v>
      </c>
    </row>
    <row r="778" spans="12:21" x14ac:dyDescent="0.3">
      <c r="L778" s="15">
        <v>2013</v>
      </c>
      <c r="M778" s="157">
        <v>0.42381419567194334</v>
      </c>
      <c r="N778" s="156">
        <v>0.50987492951872149</v>
      </c>
      <c r="O778" s="156">
        <v>0.32111079031750317</v>
      </c>
      <c r="P778" s="156">
        <v>0.31317911842007867</v>
      </c>
      <c r="Q778" s="156">
        <v>0.49271578920008158</v>
      </c>
      <c r="R778" s="156">
        <v>0.28299332491230561</v>
      </c>
      <c r="S778" s="156">
        <v>0.45899003581907355</v>
      </c>
      <c r="T778" s="156">
        <v>0.38782162138151632</v>
      </c>
      <c r="U778" s="158">
        <v>9.2941625445129156E-2</v>
      </c>
    </row>
    <row r="779" spans="12:21" x14ac:dyDescent="0.3">
      <c r="L779" s="15">
        <v>2014</v>
      </c>
      <c r="M779" s="157">
        <v>0.45953490309426748</v>
      </c>
      <c r="N779" s="156">
        <v>0.52730120455080554</v>
      </c>
      <c r="O779" s="156">
        <v>0.32582158037775705</v>
      </c>
      <c r="P779" s="156">
        <v>0.31607436540754114</v>
      </c>
      <c r="Q779" s="156">
        <v>0.50200554814689635</v>
      </c>
      <c r="R779" s="156">
        <v>0.29439232272430682</v>
      </c>
      <c r="S779" s="156">
        <v>0.46776459070004422</v>
      </c>
      <c r="T779" s="156">
        <v>0.40550851327122528</v>
      </c>
      <c r="U779" s="158">
        <v>9.7693763741219478E-2</v>
      </c>
    </row>
    <row r="780" spans="12:21" x14ac:dyDescent="0.3">
      <c r="L780" s="15">
        <v>2015</v>
      </c>
      <c r="M780" s="157">
        <v>0.50340433169679188</v>
      </c>
      <c r="N780" s="156">
        <v>0.52594658052279797</v>
      </c>
      <c r="O780" s="156">
        <v>0.34258468340579412</v>
      </c>
      <c r="P780" s="156">
        <v>0.30803256845391547</v>
      </c>
      <c r="Q780" s="156">
        <v>0.51073454966797871</v>
      </c>
      <c r="R780" s="156">
        <v>0.28377973785939953</v>
      </c>
      <c r="S780" s="156">
        <v>0.46073485886640808</v>
      </c>
      <c r="T780" s="156">
        <v>0.42015879739028189</v>
      </c>
      <c r="U780" s="158">
        <v>0.10279549592277143</v>
      </c>
    </row>
    <row r="781" spans="12:21" x14ac:dyDescent="0.3">
      <c r="L781" s="15">
        <v>2016</v>
      </c>
      <c r="M781" s="157">
        <v>0.49246732899002554</v>
      </c>
      <c r="N781" s="156">
        <v>0.54750261864254091</v>
      </c>
      <c r="O781" s="156">
        <v>0.34271677162705499</v>
      </c>
      <c r="P781" s="156">
        <v>0.29350825612465814</v>
      </c>
      <c r="Q781" s="156">
        <v>0.50006555718630497</v>
      </c>
      <c r="R781" s="156">
        <v>0.29600960872724946</v>
      </c>
      <c r="S781" s="156">
        <v>0.45752210799072324</v>
      </c>
      <c r="T781" s="156">
        <v>0.40699166892919847</v>
      </c>
      <c r="U781" s="158">
        <v>9.6545823645549589E-2</v>
      </c>
    </row>
    <row r="782" spans="12:21" x14ac:dyDescent="0.3">
      <c r="L782" s="15">
        <v>2017</v>
      </c>
      <c r="M782" s="157">
        <v>0.49944432848513659</v>
      </c>
      <c r="N782" s="156">
        <v>0.54183283251795888</v>
      </c>
      <c r="O782" s="156">
        <v>0.34228712081091728</v>
      </c>
      <c r="P782" s="156">
        <v>0.29216075717482543</v>
      </c>
      <c r="Q782" s="156">
        <v>0.48884917316365817</v>
      </c>
      <c r="R782" s="156">
        <v>0.29585239022876042</v>
      </c>
      <c r="S782" s="156">
        <v>0.4471313521336906</v>
      </c>
      <c r="T782" s="156">
        <v>0.39221423287682528</v>
      </c>
      <c r="U782" s="158">
        <v>9.2301453149007881E-2</v>
      </c>
    </row>
    <row r="783" spans="12:21" ht="15" thickBot="1" x14ac:dyDescent="0.35">
      <c r="L783" s="19">
        <v>2018</v>
      </c>
      <c r="M783" s="159">
        <v>0.48271229323807768</v>
      </c>
      <c r="N783" s="160">
        <v>0.547179359264378</v>
      </c>
      <c r="O783" s="160">
        <v>0.3357151847949692</v>
      </c>
      <c r="P783" s="160">
        <v>0.30301899768527435</v>
      </c>
      <c r="Q783" s="160">
        <v>0.47526801457501677</v>
      </c>
      <c r="R783" s="160">
        <v>0.29550921635952448</v>
      </c>
      <c r="S783" s="160">
        <v>0.45577810022636739</v>
      </c>
      <c r="T783" s="160">
        <v>0.40529436841793881</v>
      </c>
      <c r="U783" s="161">
        <v>9.4127888410377489E-2</v>
      </c>
    </row>
    <row r="784" spans="12:21" ht="15" thickBot="1" x14ac:dyDescent="0.35"/>
    <row r="785" spans="12:21" ht="15" thickBot="1" x14ac:dyDescent="0.35">
      <c r="L785" s="24" t="s">
        <v>99</v>
      </c>
      <c r="M785" s="4"/>
      <c r="N785" s="4"/>
      <c r="O785" s="5" t="s">
        <v>183</v>
      </c>
      <c r="R785" t="s">
        <v>191</v>
      </c>
      <c r="S785" t="s">
        <v>200</v>
      </c>
    </row>
    <row r="786" spans="12:21" ht="15" thickBot="1" x14ac:dyDescent="0.35">
      <c r="L786" s="74"/>
      <c r="M786" s="54" t="e">
        <v>#VALUE!</v>
      </c>
      <c r="N786" s="54" t="e">
        <v>#VALUE!</v>
      </c>
      <c r="O786" s="54" t="e">
        <v>#VALUE!</v>
      </c>
      <c r="P786" s="54" t="e">
        <v>#VALUE!</v>
      </c>
      <c r="Q786" s="54" t="e">
        <v>#VALUE!</v>
      </c>
      <c r="R786" s="54" t="e">
        <v>#VALUE!</v>
      </c>
      <c r="S786" s="54" t="e">
        <v>#VALUE!</v>
      </c>
      <c r="T786" s="54" t="e">
        <v>#VALUE!</v>
      </c>
      <c r="U786" s="54" t="e">
        <v>#VALUE!</v>
      </c>
    </row>
    <row r="787" spans="12:21" ht="18.600000000000001" thickBot="1" x14ac:dyDescent="0.35">
      <c r="L787" s="25" t="s">
        <v>2</v>
      </c>
      <c r="M787" s="9" t="s">
        <v>3</v>
      </c>
      <c r="N787" s="9" t="s">
        <v>4</v>
      </c>
      <c r="O787" s="9" t="s">
        <v>5</v>
      </c>
      <c r="P787" s="9" t="s">
        <v>6</v>
      </c>
      <c r="Q787" s="9" t="s">
        <v>7</v>
      </c>
      <c r="R787" s="9" t="s">
        <v>8</v>
      </c>
      <c r="S787" s="9" t="s">
        <v>9</v>
      </c>
      <c r="T787" s="9" t="s">
        <v>10</v>
      </c>
      <c r="U787" s="10" t="s">
        <v>11</v>
      </c>
    </row>
    <row r="788" spans="12:21" x14ac:dyDescent="0.3">
      <c r="L788" s="11">
        <v>2000</v>
      </c>
      <c r="M788" s="12">
        <v>0</v>
      </c>
      <c r="N788" s="13">
        <v>0</v>
      </c>
      <c r="O788" s="13">
        <v>0</v>
      </c>
      <c r="P788" s="13">
        <v>0</v>
      </c>
      <c r="Q788" s="13">
        <v>0</v>
      </c>
      <c r="R788" s="13">
        <v>0</v>
      </c>
      <c r="S788" s="13">
        <v>0</v>
      </c>
      <c r="T788" s="13">
        <v>0</v>
      </c>
      <c r="U788" s="14">
        <v>0</v>
      </c>
    </row>
    <row r="789" spans="12:21" x14ac:dyDescent="0.3">
      <c r="L789" s="15">
        <v>2001</v>
      </c>
      <c r="M789" s="16">
        <v>0</v>
      </c>
      <c r="N789" s="17">
        <v>0</v>
      </c>
      <c r="O789" s="17">
        <v>0</v>
      </c>
      <c r="P789" s="17">
        <v>0</v>
      </c>
      <c r="Q789" s="17">
        <v>0</v>
      </c>
      <c r="R789" s="17">
        <v>0</v>
      </c>
      <c r="S789" s="17">
        <v>0</v>
      </c>
      <c r="T789" s="17">
        <v>0</v>
      </c>
      <c r="U789" s="18">
        <v>0</v>
      </c>
    </row>
    <row r="790" spans="12:21" x14ac:dyDescent="0.3">
      <c r="L790" s="15">
        <v>2002</v>
      </c>
      <c r="M790" s="16">
        <v>0</v>
      </c>
      <c r="N790" s="17">
        <v>0</v>
      </c>
      <c r="O790" s="17">
        <v>0</v>
      </c>
      <c r="P790" s="17">
        <v>0</v>
      </c>
      <c r="Q790" s="17">
        <v>0</v>
      </c>
      <c r="R790" s="17">
        <v>0</v>
      </c>
      <c r="S790" s="17">
        <v>0</v>
      </c>
      <c r="T790" s="17">
        <v>0</v>
      </c>
      <c r="U790" s="18">
        <v>0</v>
      </c>
    </row>
    <row r="791" spans="12:21" x14ac:dyDescent="0.3">
      <c r="L791" s="15">
        <v>2003</v>
      </c>
      <c r="M791" s="16">
        <v>0</v>
      </c>
      <c r="N791" s="17">
        <v>0</v>
      </c>
      <c r="O791" s="17">
        <v>0</v>
      </c>
      <c r="P791" s="17">
        <v>0</v>
      </c>
      <c r="Q791" s="17">
        <v>0</v>
      </c>
      <c r="R791" s="17">
        <v>0</v>
      </c>
      <c r="S791" s="17">
        <v>0</v>
      </c>
      <c r="T791" s="17">
        <v>0</v>
      </c>
      <c r="U791" s="18">
        <v>0</v>
      </c>
    </row>
    <row r="792" spans="12:21" x14ac:dyDescent="0.3">
      <c r="L792" s="15">
        <v>2004</v>
      </c>
      <c r="M792" s="73">
        <v>0</v>
      </c>
      <c r="N792" s="39">
        <v>0</v>
      </c>
      <c r="O792" s="39">
        <v>0</v>
      </c>
      <c r="P792" s="39">
        <v>0</v>
      </c>
      <c r="Q792" s="39">
        <v>0</v>
      </c>
      <c r="R792" s="39">
        <v>0</v>
      </c>
      <c r="S792" s="39">
        <v>0</v>
      </c>
      <c r="T792" s="39">
        <v>0</v>
      </c>
      <c r="U792" s="40">
        <v>0</v>
      </c>
    </row>
    <row r="793" spans="12:21" x14ac:dyDescent="0.3">
      <c r="L793" s="15">
        <v>2005</v>
      </c>
      <c r="M793" s="157">
        <v>1.4200852756891825E-2</v>
      </c>
      <c r="N793" s="156">
        <v>0.11384549662054821</v>
      </c>
      <c r="O793" s="156">
        <v>4.2431329380969156E-2</v>
      </c>
      <c r="P793" s="156">
        <v>5.0840545371449219E-2</v>
      </c>
      <c r="Q793" s="156">
        <v>8.5913047891751707E-2</v>
      </c>
      <c r="R793" s="156">
        <v>2.5940189523400291E-2</v>
      </c>
      <c r="S793" s="156">
        <v>0.10790369843183009</v>
      </c>
      <c r="T793" s="156">
        <v>7.7440725757117315E-2</v>
      </c>
      <c r="U793" s="158">
        <v>1.6942915614674484E-2</v>
      </c>
    </row>
    <row r="794" spans="12:21" x14ac:dyDescent="0.3">
      <c r="L794" s="15">
        <v>2006</v>
      </c>
      <c r="M794" s="157">
        <v>3.854999545611984E-2</v>
      </c>
      <c r="N794" s="156">
        <v>0.14090612333783623</v>
      </c>
      <c r="O794" s="156">
        <v>6.7143872107295444E-2</v>
      </c>
      <c r="P794" s="156">
        <v>7.6423394320352375E-2</v>
      </c>
      <c r="Q794" s="156">
        <v>0.11339537711741328</v>
      </c>
      <c r="R794" s="156">
        <v>4.9715281406403335E-2</v>
      </c>
      <c r="S794" s="156">
        <v>0.13597401966778228</v>
      </c>
      <c r="T794" s="156">
        <v>0.10195370817761147</v>
      </c>
      <c r="U794" s="158">
        <v>3.9251588390816612E-2</v>
      </c>
    </row>
    <row r="795" spans="12:21" x14ac:dyDescent="0.3">
      <c r="L795" s="15">
        <v>2007</v>
      </c>
      <c r="M795" s="157">
        <v>4.6018140987961358E-2</v>
      </c>
      <c r="N795" s="156">
        <v>0.14446298686158926</v>
      </c>
      <c r="O795" s="156">
        <v>7.3708795354474874E-2</v>
      </c>
      <c r="P795" s="156">
        <v>8.3107535650030803E-2</v>
      </c>
      <c r="Q795" s="156">
        <v>0.11908577483925041</v>
      </c>
      <c r="R795" s="156">
        <v>5.6284659908472666E-2</v>
      </c>
      <c r="S795" s="156">
        <v>0.14088348845581797</v>
      </c>
      <c r="T795" s="156">
        <v>0.10667339411453523</v>
      </c>
      <c r="U795" s="158">
        <v>4.6896459913441962E-2</v>
      </c>
    </row>
    <row r="796" spans="12:21" x14ac:dyDescent="0.3">
      <c r="L796" s="15">
        <v>2008</v>
      </c>
      <c r="M796" s="157">
        <v>5.7291239113819559E-2</v>
      </c>
      <c r="N796" s="156">
        <v>0.15599415142180731</v>
      </c>
      <c r="O796" s="156">
        <v>8.6446215436920562E-2</v>
      </c>
      <c r="P796" s="156">
        <v>9.5897798006713608E-2</v>
      </c>
      <c r="Q796" s="156">
        <v>0.13186590730439862</v>
      </c>
      <c r="R796" s="156">
        <v>6.6184515173148523E-2</v>
      </c>
      <c r="S796" s="156">
        <v>0.15634121205655344</v>
      </c>
      <c r="T796" s="156">
        <v>0.1170379520073436</v>
      </c>
      <c r="U796" s="158">
        <v>5.896123660916424E-2</v>
      </c>
    </row>
    <row r="797" spans="12:21" x14ac:dyDescent="0.3">
      <c r="L797" s="15">
        <v>2009</v>
      </c>
      <c r="M797" s="157">
        <v>7.4476534245834516E-2</v>
      </c>
      <c r="N797" s="156">
        <v>0.16724338151434071</v>
      </c>
      <c r="O797" s="156">
        <v>0.10373131781818413</v>
      </c>
      <c r="P797" s="156">
        <v>0.11088155362411979</v>
      </c>
      <c r="Q797" s="156">
        <v>0.1485301026769166</v>
      </c>
      <c r="R797" s="156">
        <v>8.2372367759779866E-2</v>
      </c>
      <c r="S797" s="156">
        <v>0.17873146991367891</v>
      </c>
      <c r="T797" s="156">
        <v>0.13183049747815731</v>
      </c>
      <c r="U797" s="158">
        <v>7.5884874090162049E-2</v>
      </c>
    </row>
    <row r="798" spans="12:21" x14ac:dyDescent="0.3">
      <c r="L798" s="15">
        <v>2010</v>
      </c>
      <c r="M798" s="157">
        <v>7.0409658535987865E-2</v>
      </c>
      <c r="N798" s="156">
        <v>0.16235631326670716</v>
      </c>
      <c r="O798" s="156">
        <v>9.9145179076984197E-2</v>
      </c>
      <c r="P798" s="156">
        <v>0.10537439474142928</v>
      </c>
      <c r="Q798" s="156">
        <v>0.1392100449287075</v>
      </c>
      <c r="R798" s="156">
        <v>7.8772232797889793E-2</v>
      </c>
      <c r="S798" s="156">
        <v>0.16981111943501589</v>
      </c>
      <c r="T798" s="156">
        <v>0.13281202797708958</v>
      </c>
      <c r="U798" s="158">
        <v>7.141753881443938E-2</v>
      </c>
    </row>
    <row r="799" spans="12:21" x14ac:dyDescent="0.3">
      <c r="L799" s="15">
        <v>2011</v>
      </c>
      <c r="M799" s="157">
        <v>7.3501822964277194E-2</v>
      </c>
      <c r="N799" s="156">
        <v>0.17405222697883369</v>
      </c>
      <c r="O799" s="156">
        <v>0.10376417087981538</v>
      </c>
      <c r="P799" s="156">
        <v>0.11155109455821306</v>
      </c>
      <c r="Q799" s="156">
        <v>0.14871849423793843</v>
      </c>
      <c r="R799" s="156">
        <v>8.2976411762033034E-2</v>
      </c>
      <c r="S799" s="156">
        <v>0.17439815000798906</v>
      </c>
      <c r="T799" s="156">
        <v>0.12961716698290726</v>
      </c>
      <c r="U799" s="158">
        <v>7.4856424146518372E-2</v>
      </c>
    </row>
    <row r="800" spans="12:21" x14ac:dyDescent="0.3">
      <c r="L800" s="15">
        <v>2012</v>
      </c>
      <c r="M800" s="157">
        <v>7.1471978957006535E-2</v>
      </c>
      <c r="N800" s="156">
        <v>0.16390145260203759</v>
      </c>
      <c r="O800" s="156">
        <v>9.8122692569307987E-2</v>
      </c>
      <c r="P800" s="156">
        <v>0.10419675302521136</v>
      </c>
      <c r="Q800" s="156">
        <v>0.14808297404917284</v>
      </c>
      <c r="R800" s="156">
        <v>8.1920351248279857E-2</v>
      </c>
      <c r="S800" s="156">
        <v>0.16340952619670271</v>
      </c>
      <c r="T800" s="156">
        <v>0.12158870009887744</v>
      </c>
      <c r="U800" s="158">
        <v>7.1544582273876167E-2</v>
      </c>
    </row>
    <row r="801" spans="12:21" x14ac:dyDescent="0.3">
      <c r="L801" s="15">
        <v>2013</v>
      </c>
      <c r="M801" s="157">
        <v>6.8744846064503984E-2</v>
      </c>
      <c r="N801" s="156">
        <v>0.15871881542303459</v>
      </c>
      <c r="O801" s="156">
        <v>9.4794249338490844E-2</v>
      </c>
      <c r="P801" s="156">
        <v>9.910228648648238E-2</v>
      </c>
      <c r="Q801" s="156">
        <v>0.1417794122551968</v>
      </c>
      <c r="R801" s="156">
        <v>7.8687239807298193E-2</v>
      </c>
      <c r="S801" s="156">
        <v>0.15767005386470054</v>
      </c>
      <c r="T801" s="156">
        <v>0.11554266684871789</v>
      </c>
      <c r="U801" s="158">
        <v>6.9104056672927225E-2</v>
      </c>
    </row>
    <row r="802" spans="12:21" x14ac:dyDescent="0.3">
      <c r="L802" s="15">
        <v>2014</v>
      </c>
      <c r="M802" s="157">
        <v>7.7080010819242734E-2</v>
      </c>
      <c r="N802" s="156">
        <v>0.16399345646685728</v>
      </c>
      <c r="O802" s="156">
        <v>0.10164174614436959</v>
      </c>
      <c r="P802" s="156">
        <v>0.1050247879773977</v>
      </c>
      <c r="Q802" s="156">
        <v>0.14778973907614321</v>
      </c>
      <c r="R802" s="156">
        <v>8.6382382322811188E-2</v>
      </c>
      <c r="S802" s="156">
        <v>0.16330211238355588</v>
      </c>
      <c r="T802" s="156">
        <v>0.12123858836522587</v>
      </c>
      <c r="U802" s="158">
        <v>7.6066233278393014E-2</v>
      </c>
    </row>
    <row r="803" spans="12:21" x14ac:dyDescent="0.3">
      <c r="L803" s="15">
        <v>2015</v>
      </c>
      <c r="M803" s="157">
        <v>9.0616513818437355E-2</v>
      </c>
      <c r="N803" s="156">
        <v>0.17719583315073079</v>
      </c>
      <c r="O803" s="156">
        <v>0.11258261779437533</v>
      </c>
      <c r="P803" s="156">
        <v>0.11534176361311603</v>
      </c>
      <c r="Q803" s="156">
        <v>0.15816631327776359</v>
      </c>
      <c r="R803" s="156">
        <v>9.8073103663927311E-2</v>
      </c>
      <c r="S803" s="156">
        <v>0.17305256001658811</v>
      </c>
      <c r="T803" s="156">
        <v>0.13298302858375372</v>
      </c>
      <c r="U803" s="158">
        <v>8.6372712533350077E-2</v>
      </c>
    </row>
    <row r="804" spans="12:21" x14ac:dyDescent="0.3">
      <c r="L804" s="15">
        <v>2016</v>
      </c>
      <c r="M804" s="157">
        <v>7.5408710551310917E-2</v>
      </c>
      <c r="N804" s="156">
        <v>0.16291973681869157</v>
      </c>
      <c r="O804" s="156">
        <v>9.9444284848273543E-2</v>
      </c>
      <c r="P804" s="156">
        <v>0.10087661385808191</v>
      </c>
      <c r="Q804" s="156">
        <v>0.14326563144478743</v>
      </c>
      <c r="R804" s="156">
        <v>8.4133379228231733E-2</v>
      </c>
      <c r="S804" s="156">
        <v>0.15666507714535172</v>
      </c>
      <c r="T804" s="156">
        <v>0.12069473069839554</v>
      </c>
      <c r="U804" s="158">
        <v>7.2147196645136968E-2</v>
      </c>
    </row>
    <row r="805" spans="12:21" x14ac:dyDescent="0.3">
      <c r="L805" s="15">
        <v>2017</v>
      </c>
      <c r="M805" s="157">
        <v>6.6477627886817992E-2</v>
      </c>
      <c r="N805" s="156">
        <v>0.15466696636660429</v>
      </c>
      <c r="O805" s="156">
        <v>9.314912635909213E-2</v>
      </c>
      <c r="P805" s="156">
        <v>9.0667690285494956E-2</v>
      </c>
      <c r="Q805" s="156">
        <v>0.134961527348536</v>
      </c>
      <c r="R805" s="156">
        <v>7.5371232604698968E-2</v>
      </c>
      <c r="S805" s="156">
        <v>0.14830384088365994</v>
      </c>
      <c r="T805" s="156">
        <v>0.1178370527293618</v>
      </c>
      <c r="U805" s="158">
        <v>6.3885599765358111E-2</v>
      </c>
    </row>
    <row r="806" spans="12:21" ht="15" thickBot="1" x14ac:dyDescent="0.35">
      <c r="L806" s="19">
        <v>2018</v>
      </c>
      <c r="M806" s="159">
        <v>6.5998094896810355E-2</v>
      </c>
      <c r="N806" s="160">
        <v>0.1515604756111594</v>
      </c>
      <c r="O806" s="160">
        <v>9.3703114959109851E-2</v>
      </c>
      <c r="P806" s="160">
        <v>8.7918832851674206E-2</v>
      </c>
      <c r="Q806" s="160">
        <v>0.13434000559979062</v>
      </c>
      <c r="R806" s="160">
        <v>7.5637457705533914E-2</v>
      </c>
      <c r="S806" s="160">
        <v>0.14673664776597087</v>
      </c>
      <c r="T806" s="160">
        <v>0.11313208864336201</v>
      </c>
      <c r="U806" s="161">
        <v>6.319922525562835E-2</v>
      </c>
    </row>
    <row r="807" spans="12:21" ht="15" thickBot="1" x14ac:dyDescent="0.35"/>
    <row r="808" spans="12:21" ht="15" thickBot="1" x14ac:dyDescent="0.35">
      <c r="L808" s="24" t="s">
        <v>100</v>
      </c>
      <c r="M808" s="4"/>
      <c r="N808" s="4"/>
      <c r="O808" s="5" t="s">
        <v>13</v>
      </c>
    </row>
    <row r="809" spans="12:21" ht="15" thickBot="1" x14ac:dyDescent="0.35">
      <c r="L809" s="74"/>
      <c r="M809" s="54" t="e">
        <v>#VALUE!</v>
      </c>
      <c r="N809" s="54" t="e">
        <v>#VALUE!</v>
      </c>
      <c r="O809" s="54" t="e">
        <v>#VALUE!</v>
      </c>
      <c r="P809" s="54" t="e">
        <v>#VALUE!</v>
      </c>
      <c r="Q809" s="54" t="e">
        <v>#VALUE!</v>
      </c>
      <c r="R809" s="54" t="e">
        <v>#VALUE!</v>
      </c>
      <c r="S809" s="54" t="e">
        <v>#VALUE!</v>
      </c>
      <c r="T809" s="54" t="e">
        <v>#VALUE!</v>
      </c>
      <c r="U809" s="54" t="e">
        <v>#VALUE!</v>
      </c>
    </row>
    <row r="810" spans="12:21" ht="18.600000000000001" thickBot="1" x14ac:dyDescent="0.35">
      <c r="L810" s="25" t="s">
        <v>2</v>
      </c>
      <c r="M810" s="9" t="s">
        <v>3</v>
      </c>
      <c r="N810" s="9" t="s">
        <v>4</v>
      </c>
      <c r="O810" s="9" t="s">
        <v>5</v>
      </c>
      <c r="P810" s="9" t="s">
        <v>6</v>
      </c>
      <c r="Q810" s="9" t="s">
        <v>7</v>
      </c>
      <c r="R810" s="9" t="s">
        <v>8</v>
      </c>
      <c r="S810" s="9" t="s">
        <v>9</v>
      </c>
      <c r="T810" s="9" t="s">
        <v>10</v>
      </c>
      <c r="U810" s="10" t="s">
        <v>11</v>
      </c>
    </row>
    <row r="811" spans="12:21" x14ac:dyDescent="0.3">
      <c r="L811" s="11">
        <v>2000</v>
      </c>
      <c r="M811" s="12">
        <v>0</v>
      </c>
      <c r="N811" s="13">
        <v>0</v>
      </c>
      <c r="O811" s="13">
        <v>0</v>
      </c>
      <c r="P811" s="13">
        <v>0</v>
      </c>
      <c r="Q811" s="13">
        <v>0</v>
      </c>
      <c r="R811" s="13">
        <v>0</v>
      </c>
      <c r="S811" s="13">
        <v>0</v>
      </c>
      <c r="T811" s="13">
        <v>0</v>
      </c>
      <c r="U811" s="14">
        <v>0</v>
      </c>
    </row>
    <row r="812" spans="12:21" x14ac:dyDescent="0.3">
      <c r="L812" s="15">
        <v>2001</v>
      </c>
      <c r="M812" s="16">
        <v>0</v>
      </c>
      <c r="N812" s="17">
        <v>0</v>
      </c>
      <c r="O812" s="17">
        <v>0</v>
      </c>
      <c r="P812" s="17">
        <v>0</v>
      </c>
      <c r="Q812" s="17">
        <v>0</v>
      </c>
      <c r="R812" s="17">
        <v>0</v>
      </c>
      <c r="S812" s="17">
        <v>0</v>
      </c>
      <c r="T812" s="17">
        <v>0</v>
      </c>
      <c r="U812" s="18">
        <v>0</v>
      </c>
    </row>
    <row r="813" spans="12:21" x14ac:dyDescent="0.3">
      <c r="L813" s="15">
        <v>2002</v>
      </c>
      <c r="M813" s="16">
        <v>0</v>
      </c>
      <c r="N813" s="17">
        <v>0</v>
      </c>
      <c r="O813" s="17">
        <v>0</v>
      </c>
      <c r="P813" s="17">
        <v>0</v>
      </c>
      <c r="Q813" s="17">
        <v>0</v>
      </c>
      <c r="R813" s="17">
        <v>0</v>
      </c>
      <c r="S813" s="17">
        <v>0</v>
      </c>
      <c r="T813" s="17">
        <v>0</v>
      </c>
      <c r="U813" s="18">
        <v>0</v>
      </c>
    </row>
    <row r="814" spans="12:21" x14ac:dyDescent="0.3">
      <c r="L814" s="15">
        <v>2003</v>
      </c>
      <c r="M814" s="16">
        <v>0</v>
      </c>
      <c r="N814" s="17">
        <v>0</v>
      </c>
      <c r="O814" s="17">
        <v>0</v>
      </c>
      <c r="P814" s="17">
        <v>0</v>
      </c>
      <c r="Q814" s="17">
        <v>0</v>
      </c>
      <c r="R814" s="17">
        <v>0</v>
      </c>
      <c r="S814" s="17">
        <v>0</v>
      </c>
      <c r="T814" s="17">
        <v>0</v>
      </c>
      <c r="U814" s="18">
        <v>0</v>
      </c>
    </row>
    <row r="815" spans="12:21" x14ac:dyDescent="0.3">
      <c r="L815" s="15">
        <v>2004</v>
      </c>
      <c r="M815" s="16">
        <v>0</v>
      </c>
      <c r="N815" s="17">
        <v>0</v>
      </c>
      <c r="O815" s="17">
        <v>0</v>
      </c>
      <c r="P815" s="17">
        <v>0</v>
      </c>
      <c r="Q815" s="17">
        <v>0</v>
      </c>
      <c r="R815" s="17">
        <v>0</v>
      </c>
      <c r="S815" s="17">
        <v>0</v>
      </c>
      <c r="T815" s="17">
        <v>0</v>
      </c>
      <c r="U815" s="18">
        <v>0</v>
      </c>
    </row>
    <row r="816" spans="12:21" x14ac:dyDescent="0.3">
      <c r="L816" s="15">
        <v>2005</v>
      </c>
      <c r="M816" s="157">
        <v>1.4200852756891825E-2</v>
      </c>
      <c r="N816" s="156">
        <v>0.11384549662054821</v>
      </c>
      <c r="O816" s="156">
        <v>4.2431329380969156E-2</v>
      </c>
      <c r="P816" s="156">
        <v>5.0840545371449219E-2</v>
      </c>
      <c r="Q816" s="156">
        <v>8.5913047891751707E-2</v>
      </c>
      <c r="R816" s="156">
        <v>2.5940189523400291E-2</v>
      </c>
      <c r="S816" s="156">
        <v>0.10790369843183009</v>
      </c>
      <c r="T816" s="156">
        <v>7.7440725757117315E-2</v>
      </c>
      <c r="U816" s="158">
        <v>1.6942915614674484E-2</v>
      </c>
    </row>
    <row r="817" spans="12:21" x14ac:dyDescent="0.3">
      <c r="L817" s="15">
        <v>2006</v>
      </c>
      <c r="M817" s="157">
        <v>3.854999545611984E-2</v>
      </c>
      <c r="N817" s="156">
        <v>0.14090612333783623</v>
      </c>
      <c r="O817" s="156">
        <v>6.7143872107295444E-2</v>
      </c>
      <c r="P817" s="156">
        <v>7.6423394320352375E-2</v>
      </c>
      <c r="Q817" s="156">
        <v>0.11339537711741328</v>
      </c>
      <c r="R817" s="156">
        <v>4.9715281406403335E-2</v>
      </c>
      <c r="S817" s="156">
        <v>0.13597401966778228</v>
      </c>
      <c r="T817" s="156">
        <v>0.10195370817761147</v>
      </c>
      <c r="U817" s="158">
        <v>3.9251588390816612E-2</v>
      </c>
    </row>
    <row r="818" spans="12:21" x14ac:dyDescent="0.3">
      <c r="L818" s="15">
        <v>2007</v>
      </c>
      <c r="M818" s="157">
        <v>4.6018140987961358E-2</v>
      </c>
      <c r="N818" s="156">
        <v>0.14446298686158926</v>
      </c>
      <c r="O818" s="156">
        <v>7.3708795354474874E-2</v>
      </c>
      <c r="P818" s="156">
        <v>8.3107535650030803E-2</v>
      </c>
      <c r="Q818" s="156">
        <v>0.11908577483925041</v>
      </c>
      <c r="R818" s="156">
        <v>5.6284659908472666E-2</v>
      </c>
      <c r="S818" s="156">
        <v>0.14088348845581797</v>
      </c>
      <c r="T818" s="156">
        <v>0.10667339411453523</v>
      </c>
      <c r="U818" s="158">
        <v>4.6896459913441962E-2</v>
      </c>
    </row>
    <row r="819" spans="12:21" x14ac:dyDescent="0.3">
      <c r="L819" s="15">
        <v>2008</v>
      </c>
      <c r="M819" s="157">
        <v>5.7291239113819559E-2</v>
      </c>
      <c r="N819" s="156">
        <v>0.15599415142180731</v>
      </c>
      <c r="O819" s="156">
        <v>8.6446215436920562E-2</v>
      </c>
      <c r="P819" s="156">
        <v>9.5897798006713608E-2</v>
      </c>
      <c r="Q819" s="156">
        <v>0.13186590730439862</v>
      </c>
      <c r="R819" s="156">
        <v>6.6184515173148523E-2</v>
      </c>
      <c r="S819" s="156">
        <v>0.15634121205655344</v>
      </c>
      <c r="T819" s="156">
        <v>0.1170379520073436</v>
      </c>
      <c r="U819" s="158">
        <v>5.896123660916424E-2</v>
      </c>
    </row>
    <row r="820" spans="12:21" x14ac:dyDescent="0.3">
      <c r="L820" s="15">
        <v>2009</v>
      </c>
      <c r="M820" s="157">
        <v>7.4476534245834516E-2</v>
      </c>
      <c r="N820" s="156">
        <v>0.16724338151434071</v>
      </c>
      <c r="O820" s="156">
        <v>0.10373131781818413</v>
      </c>
      <c r="P820" s="156">
        <v>0.11088155362411979</v>
      </c>
      <c r="Q820" s="156">
        <v>0.1485301026769166</v>
      </c>
      <c r="R820" s="156">
        <v>8.2372367759779866E-2</v>
      </c>
      <c r="S820" s="156">
        <v>0.17873146991367891</v>
      </c>
      <c r="T820" s="156">
        <v>0.13183049747815731</v>
      </c>
      <c r="U820" s="158">
        <v>7.5884874090162049E-2</v>
      </c>
    </row>
    <row r="821" spans="12:21" x14ac:dyDescent="0.3">
      <c r="L821" s="15">
        <v>2010</v>
      </c>
      <c r="M821" s="157">
        <v>7.0409658535987865E-2</v>
      </c>
      <c r="N821" s="156">
        <v>0.16235631326670716</v>
      </c>
      <c r="O821" s="156">
        <v>9.9145179076984197E-2</v>
      </c>
      <c r="P821" s="156">
        <v>0.10537439474142928</v>
      </c>
      <c r="Q821" s="156">
        <v>0.1392100449287075</v>
      </c>
      <c r="R821" s="156">
        <v>7.8772232797889793E-2</v>
      </c>
      <c r="S821" s="156">
        <v>0.16981111943501589</v>
      </c>
      <c r="T821" s="156">
        <v>0.13281202797708958</v>
      </c>
      <c r="U821" s="158">
        <v>7.141753881443938E-2</v>
      </c>
    </row>
    <row r="822" spans="12:21" x14ac:dyDescent="0.3">
      <c r="L822" s="15">
        <v>2011</v>
      </c>
      <c r="M822" s="157">
        <v>7.3501822964277194E-2</v>
      </c>
      <c r="N822" s="156">
        <v>0.17405222697883369</v>
      </c>
      <c r="O822" s="156">
        <v>0.10376417087981538</v>
      </c>
      <c r="P822" s="156">
        <v>0.11155109455821306</v>
      </c>
      <c r="Q822" s="156">
        <v>0.14871849423793843</v>
      </c>
      <c r="R822" s="156">
        <v>8.2976411762033034E-2</v>
      </c>
      <c r="S822" s="156">
        <v>0.17439815000798906</v>
      </c>
      <c r="T822" s="156">
        <v>0.12961716698290726</v>
      </c>
      <c r="U822" s="158">
        <v>7.4856424146518372E-2</v>
      </c>
    </row>
    <row r="823" spans="12:21" x14ac:dyDescent="0.3">
      <c r="L823" s="15">
        <v>2012</v>
      </c>
      <c r="M823" s="157">
        <v>7.1471978957006535E-2</v>
      </c>
      <c r="N823" s="156">
        <v>0.16390145260203759</v>
      </c>
      <c r="O823" s="156">
        <v>9.8122692569307987E-2</v>
      </c>
      <c r="P823" s="156">
        <v>0.10419675302521136</v>
      </c>
      <c r="Q823" s="156">
        <v>0.14808297404917284</v>
      </c>
      <c r="R823" s="156">
        <v>8.1920351248279857E-2</v>
      </c>
      <c r="S823" s="156">
        <v>0.16340952619670271</v>
      </c>
      <c r="T823" s="156">
        <v>0.12158870009887744</v>
      </c>
      <c r="U823" s="158">
        <v>7.1544582273876167E-2</v>
      </c>
    </row>
    <row r="824" spans="12:21" x14ac:dyDescent="0.3">
      <c r="L824" s="15">
        <v>2013</v>
      </c>
      <c r="M824" s="157">
        <v>6.8744846064503984E-2</v>
      </c>
      <c r="N824" s="156">
        <v>0.15871881542303459</v>
      </c>
      <c r="O824" s="156">
        <v>9.4794249338490844E-2</v>
      </c>
      <c r="P824" s="156">
        <v>9.910228648648238E-2</v>
      </c>
      <c r="Q824" s="156">
        <v>0.1417794122551968</v>
      </c>
      <c r="R824" s="156">
        <v>7.8687239807298193E-2</v>
      </c>
      <c r="S824" s="156">
        <v>0.15767005386470054</v>
      </c>
      <c r="T824" s="156">
        <v>0.11554266684871789</v>
      </c>
      <c r="U824" s="158">
        <v>6.9104056672927225E-2</v>
      </c>
    </row>
    <row r="825" spans="12:21" x14ac:dyDescent="0.3">
      <c r="L825" s="15">
        <v>2014</v>
      </c>
      <c r="M825" s="157">
        <v>7.7080010819242734E-2</v>
      </c>
      <c r="N825" s="156">
        <v>0.16399345646685728</v>
      </c>
      <c r="O825" s="156">
        <v>0.10164174614436959</v>
      </c>
      <c r="P825" s="156">
        <v>0.1050247879773977</v>
      </c>
      <c r="Q825" s="156">
        <v>0.14778973907614321</v>
      </c>
      <c r="R825" s="156">
        <v>8.6382382322811188E-2</v>
      </c>
      <c r="S825" s="156">
        <v>0.16330211238355588</v>
      </c>
      <c r="T825" s="156">
        <v>0.12123858836522587</v>
      </c>
      <c r="U825" s="158">
        <v>7.6066233278393014E-2</v>
      </c>
    </row>
    <row r="826" spans="12:21" x14ac:dyDescent="0.3">
      <c r="L826" s="15">
        <v>2015</v>
      </c>
      <c r="M826" s="157">
        <v>9.0616513818437355E-2</v>
      </c>
      <c r="N826" s="156">
        <v>0.17719583315073079</v>
      </c>
      <c r="O826" s="156">
        <v>0.11258261779437533</v>
      </c>
      <c r="P826" s="156">
        <v>0.11534176361311603</v>
      </c>
      <c r="Q826" s="156">
        <v>0.15816631327776359</v>
      </c>
      <c r="R826" s="156">
        <v>9.8073103663927311E-2</v>
      </c>
      <c r="S826" s="156">
        <v>0.17305256001658811</v>
      </c>
      <c r="T826" s="156">
        <v>0.13298302858375372</v>
      </c>
      <c r="U826" s="158">
        <v>8.6372712533350077E-2</v>
      </c>
    </row>
    <row r="827" spans="12:21" x14ac:dyDescent="0.3">
      <c r="L827" s="15">
        <v>2016</v>
      </c>
      <c r="M827" s="157">
        <v>7.5408710551310917E-2</v>
      </c>
      <c r="N827" s="156">
        <v>0.16291973681869157</v>
      </c>
      <c r="O827" s="156">
        <v>9.9444284848273543E-2</v>
      </c>
      <c r="P827" s="156">
        <v>0.10087661385808191</v>
      </c>
      <c r="Q827" s="156">
        <v>0.14326563144478743</v>
      </c>
      <c r="R827" s="156">
        <v>8.4133379228231733E-2</v>
      </c>
      <c r="S827" s="156">
        <v>0.15666507714535172</v>
      </c>
      <c r="T827" s="156">
        <v>0.12069473069839554</v>
      </c>
      <c r="U827" s="158">
        <v>7.2147196645136968E-2</v>
      </c>
    </row>
    <row r="828" spans="12:21" x14ac:dyDescent="0.3">
      <c r="L828" s="15">
        <v>2017</v>
      </c>
      <c r="M828" s="157">
        <v>6.6477627886817992E-2</v>
      </c>
      <c r="N828" s="156">
        <v>0.15466696636660429</v>
      </c>
      <c r="O828" s="156">
        <v>9.314912635909213E-2</v>
      </c>
      <c r="P828" s="156">
        <v>9.0667690285494956E-2</v>
      </c>
      <c r="Q828" s="156">
        <v>0.134961527348536</v>
      </c>
      <c r="R828" s="156">
        <v>7.5371232604698968E-2</v>
      </c>
      <c r="S828" s="156">
        <v>0.14830384088365994</v>
      </c>
      <c r="T828" s="156">
        <v>0.1178370527293618</v>
      </c>
      <c r="U828" s="158">
        <v>6.3885599765358111E-2</v>
      </c>
    </row>
    <row r="829" spans="12:21" ht="15" thickBot="1" x14ac:dyDescent="0.35">
      <c r="L829" s="19">
        <v>2018</v>
      </c>
      <c r="M829" s="159">
        <v>6.5998094896810355E-2</v>
      </c>
      <c r="N829" s="160">
        <v>0.1515604756111594</v>
      </c>
      <c r="O829" s="160">
        <v>9.3703114959109851E-2</v>
      </c>
      <c r="P829" s="160">
        <v>8.7918832851674206E-2</v>
      </c>
      <c r="Q829" s="160">
        <v>0.13434000559979062</v>
      </c>
      <c r="R829" s="160">
        <v>7.5637457705533914E-2</v>
      </c>
      <c r="S829" s="160">
        <v>0.14673664776597087</v>
      </c>
      <c r="T829" s="160">
        <v>0.11313208864336201</v>
      </c>
      <c r="U829" s="161">
        <v>6.319922525562835E-2</v>
      </c>
    </row>
    <row r="830" spans="12:21" ht="15" thickBot="1" x14ac:dyDescent="0.35"/>
    <row r="831" spans="12:21" ht="15" thickBot="1" x14ac:dyDescent="0.35">
      <c r="L831" s="24" t="s">
        <v>101</v>
      </c>
      <c r="M831" s="4"/>
      <c r="N831" s="4"/>
      <c r="O831" s="5" t="s">
        <v>183</v>
      </c>
      <c r="P831" s="54" t="s">
        <v>206</v>
      </c>
      <c r="Q831" s="54" t="s">
        <v>205</v>
      </c>
      <c r="R831" s="54"/>
      <c r="S831" s="54"/>
      <c r="T831" s="54"/>
      <c r="U831" s="54"/>
    </row>
    <row r="832" spans="12:21" ht="18.600000000000001" thickBot="1" x14ac:dyDescent="0.35">
      <c r="L832" s="25" t="s">
        <v>2</v>
      </c>
      <c r="M832" s="9" t="s">
        <v>3</v>
      </c>
      <c r="N832" s="9" t="s">
        <v>4</v>
      </c>
      <c r="O832" s="9" t="s">
        <v>5</v>
      </c>
      <c r="P832" s="9" t="s">
        <v>6</v>
      </c>
      <c r="Q832" s="9" t="s">
        <v>7</v>
      </c>
      <c r="R832" s="9" t="s">
        <v>8</v>
      </c>
      <c r="S832" s="9" t="s">
        <v>9</v>
      </c>
      <c r="T832" s="9" t="s">
        <v>10</v>
      </c>
      <c r="U832" s="10" t="s">
        <v>11</v>
      </c>
    </row>
    <row r="833" spans="12:21" x14ac:dyDescent="0.3">
      <c r="L833" s="11">
        <v>2000</v>
      </c>
      <c r="M833" s="12">
        <v>0</v>
      </c>
      <c r="N833" s="13">
        <v>0</v>
      </c>
      <c r="O833" s="13">
        <v>0</v>
      </c>
      <c r="P833" s="13">
        <v>0</v>
      </c>
      <c r="Q833" s="13">
        <v>0</v>
      </c>
      <c r="R833" s="13">
        <v>0</v>
      </c>
      <c r="S833" s="13">
        <v>0</v>
      </c>
      <c r="T833" s="13">
        <v>0</v>
      </c>
      <c r="U833" s="14">
        <v>0</v>
      </c>
    </row>
    <row r="834" spans="12:21" x14ac:dyDescent="0.3">
      <c r="L834" s="15">
        <v>2001</v>
      </c>
      <c r="M834" s="16">
        <v>0</v>
      </c>
      <c r="N834" s="17">
        <v>0</v>
      </c>
      <c r="O834" s="17">
        <v>0</v>
      </c>
      <c r="P834" s="17">
        <v>0</v>
      </c>
      <c r="Q834" s="17">
        <v>0</v>
      </c>
      <c r="R834" s="17">
        <v>0</v>
      </c>
      <c r="S834" s="17">
        <v>0</v>
      </c>
      <c r="T834" s="17">
        <v>0</v>
      </c>
      <c r="U834" s="18">
        <v>0</v>
      </c>
    </row>
    <row r="835" spans="12:21" x14ac:dyDescent="0.3">
      <c r="L835" s="15">
        <v>2002</v>
      </c>
      <c r="M835" s="16">
        <v>0</v>
      </c>
      <c r="N835" s="17">
        <v>0</v>
      </c>
      <c r="O835" s="17">
        <v>0</v>
      </c>
      <c r="P835" s="17">
        <v>0</v>
      </c>
      <c r="Q835" s="17">
        <v>0</v>
      </c>
      <c r="R835" s="17">
        <v>0</v>
      </c>
      <c r="S835" s="17">
        <v>0</v>
      </c>
      <c r="T835" s="17">
        <v>0</v>
      </c>
      <c r="U835" s="18">
        <v>0</v>
      </c>
    </row>
    <row r="836" spans="12:21" x14ac:dyDescent="0.3">
      <c r="L836" s="15">
        <v>2003</v>
      </c>
      <c r="M836" s="16">
        <v>0</v>
      </c>
      <c r="N836" s="17">
        <v>0</v>
      </c>
      <c r="O836" s="17">
        <v>0</v>
      </c>
      <c r="P836" s="17">
        <v>0</v>
      </c>
      <c r="Q836" s="17">
        <v>0</v>
      </c>
      <c r="R836" s="17">
        <v>0</v>
      </c>
      <c r="S836" s="17">
        <v>0</v>
      </c>
      <c r="T836" s="17">
        <v>0</v>
      </c>
      <c r="U836" s="18">
        <v>0</v>
      </c>
    </row>
    <row r="837" spans="12:21" x14ac:dyDescent="0.3">
      <c r="L837" s="15">
        <v>2004</v>
      </c>
      <c r="M837" s="16">
        <v>0</v>
      </c>
      <c r="N837" s="17">
        <v>0</v>
      </c>
      <c r="O837" s="17">
        <v>0</v>
      </c>
      <c r="P837" s="17">
        <v>0</v>
      </c>
      <c r="Q837" s="17">
        <v>0</v>
      </c>
      <c r="R837" s="17">
        <v>0</v>
      </c>
      <c r="S837" s="17">
        <v>0</v>
      </c>
      <c r="T837" s="17">
        <v>0</v>
      </c>
      <c r="U837" s="18">
        <v>0</v>
      </c>
    </row>
    <row r="838" spans="12:21" x14ac:dyDescent="0.3">
      <c r="L838" s="15">
        <v>2005</v>
      </c>
      <c r="M838" s="157">
        <v>0.49835199791004614</v>
      </c>
      <c r="N838" s="156">
        <v>0.93567080820570592</v>
      </c>
      <c r="O838" s="156">
        <v>0.67838809233725017</v>
      </c>
      <c r="P838" s="156">
        <v>0.73956066763619155</v>
      </c>
      <c r="Q838" s="156">
        <v>0.8684434489325642</v>
      </c>
      <c r="R838" s="156">
        <v>0.37543205500865984</v>
      </c>
      <c r="S838" s="156">
        <v>0.92461354207694946</v>
      </c>
      <c r="T838" s="156">
        <v>0.89843836352705364</v>
      </c>
      <c r="U838" s="158">
        <v>0.12238023588031356</v>
      </c>
    </row>
    <row r="839" spans="12:21" x14ac:dyDescent="0.3">
      <c r="L839" s="15">
        <v>2006</v>
      </c>
      <c r="M839" s="157">
        <v>0.58208807154711339</v>
      </c>
      <c r="N839" s="156">
        <v>0.92641735284272364</v>
      </c>
      <c r="O839" s="156">
        <v>0.6996144175314748</v>
      </c>
      <c r="P839" s="156">
        <v>0.75049425289455041</v>
      </c>
      <c r="Q839" s="156">
        <v>0.86958944933900073</v>
      </c>
      <c r="R839" s="156">
        <v>0.37689222267257089</v>
      </c>
      <c r="S839" s="156">
        <v>0.92711246254518842</v>
      </c>
      <c r="T839" s="156">
        <v>0.88341264933962615</v>
      </c>
      <c r="U839" s="158">
        <v>0.1301321397940656</v>
      </c>
    </row>
    <row r="840" spans="12:21" x14ac:dyDescent="0.3">
      <c r="L840" s="15">
        <v>2007</v>
      </c>
      <c r="M840" s="157">
        <v>0.63775175351140334</v>
      </c>
      <c r="N840" s="156">
        <v>0.91659065287966246</v>
      </c>
      <c r="O840" s="156">
        <v>0.73027657291124159</v>
      </c>
      <c r="P840" s="156">
        <v>0.73770646280076979</v>
      </c>
      <c r="Q840" s="156">
        <v>0.88783325903790977</v>
      </c>
      <c r="R840" s="156">
        <v>0.39056802196613538</v>
      </c>
      <c r="S840" s="156">
        <v>1</v>
      </c>
      <c r="T840" s="156">
        <v>0.8938627393621319</v>
      </c>
      <c r="U840" s="158">
        <v>0.13872852320843651</v>
      </c>
    </row>
    <row r="841" spans="12:21" x14ac:dyDescent="0.3">
      <c r="L841" s="15">
        <v>2008</v>
      </c>
      <c r="M841" s="157">
        <v>0.62265036925455031</v>
      </c>
      <c r="N841" s="156">
        <v>0.92063230658178963</v>
      </c>
      <c r="O841" s="156">
        <v>0.72292757881845682</v>
      </c>
      <c r="P841" s="156">
        <v>0.74462997669991493</v>
      </c>
      <c r="Q841" s="156">
        <v>0.85853135178648965</v>
      </c>
      <c r="R841" s="156">
        <v>0.39029235105904919</v>
      </c>
      <c r="S841" s="156">
        <v>0.98933233405572063</v>
      </c>
      <c r="T841" s="156">
        <v>0.95110074259677013</v>
      </c>
      <c r="U841" s="158">
        <v>0.13594310249822161</v>
      </c>
    </row>
    <row r="842" spans="12:21" x14ac:dyDescent="0.3">
      <c r="L842" s="15">
        <v>2009</v>
      </c>
      <c r="M842" s="157">
        <v>0.62149529632438283</v>
      </c>
      <c r="N842" s="156">
        <v>1</v>
      </c>
      <c r="O842" s="156">
        <v>0.74998518219593224</v>
      </c>
      <c r="P842" s="156">
        <v>0.78863122328847446</v>
      </c>
      <c r="Q842" s="156">
        <v>0.92409228798625509</v>
      </c>
      <c r="R842" s="156">
        <v>0.41600608796039668</v>
      </c>
      <c r="S842" s="156">
        <v>1</v>
      </c>
      <c r="T842" s="156">
        <v>0.87603101965237207</v>
      </c>
      <c r="U842" s="158">
        <v>0.13545329581131987</v>
      </c>
    </row>
    <row r="843" spans="12:21" x14ac:dyDescent="0.3">
      <c r="L843" s="15">
        <v>2010</v>
      </c>
      <c r="M843" s="157">
        <v>0.60921114715017644</v>
      </c>
      <c r="N843" s="156">
        <v>0.96128592464749341</v>
      </c>
      <c r="O843" s="156">
        <v>0.71326492177204848</v>
      </c>
      <c r="P843" s="156">
        <v>0.74062954394016378</v>
      </c>
      <c r="Q843" s="156">
        <v>0.99528592407876471</v>
      </c>
      <c r="R843" s="156">
        <v>0.39513504657604942</v>
      </c>
      <c r="S843" s="156">
        <v>1</v>
      </c>
      <c r="T843" s="156">
        <v>0.79325720745077388</v>
      </c>
      <c r="U843" s="158">
        <v>0.13770813805332585</v>
      </c>
    </row>
    <row r="844" spans="12:21" x14ac:dyDescent="0.3">
      <c r="L844" s="15">
        <v>2011</v>
      </c>
      <c r="M844" s="157">
        <v>0.61029295395200511</v>
      </c>
      <c r="N844" s="156">
        <v>0.98154771815710662</v>
      </c>
      <c r="O844" s="156">
        <v>0.72160421275359232</v>
      </c>
      <c r="P844" s="156">
        <v>0.73039406407100849</v>
      </c>
      <c r="Q844" s="156">
        <v>1</v>
      </c>
      <c r="R844" s="156">
        <v>0.39532529820998935</v>
      </c>
      <c r="S844" s="156">
        <v>1</v>
      </c>
      <c r="T844" s="156">
        <v>0.78334587645150766</v>
      </c>
      <c r="U844" s="158">
        <v>0.14055138064154771</v>
      </c>
    </row>
    <row r="845" spans="12:21" x14ac:dyDescent="0.3">
      <c r="L845" s="15">
        <v>2012</v>
      </c>
      <c r="M845" s="157">
        <v>0.72638293130734188</v>
      </c>
      <c r="N845" s="156">
        <v>0.97483790935866432</v>
      </c>
      <c r="O845" s="156">
        <v>0.72170584561700257</v>
      </c>
      <c r="P845" s="156">
        <v>0.71577301711313446</v>
      </c>
      <c r="Q845" s="156">
        <v>1</v>
      </c>
      <c r="R845" s="156">
        <v>0.41392575122994535</v>
      </c>
      <c r="S845" s="156">
        <v>1</v>
      </c>
      <c r="T845" s="156">
        <v>0.77778077823536518</v>
      </c>
      <c r="U845" s="158">
        <v>0.1448414718745574</v>
      </c>
    </row>
    <row r="846" spans="12:21" x14ac:dyDescent="0.3">
      <c r="L846" s="15">
        <v>2013</v>
      </c>
      <c r="M846" s="157">
        <v>1</v>
      </c>
      <c r="N846" s="156">
        <v>1</v>
      </c>
      <c r="O846" s="156">
        <v>0.72669113858243783</v>
      </c>
      <c r="P846" s="156">
        <v>0.71104638534681375</v>
      </c>
      <c r="Q846" s="156">
        <v>1</v>
      </c>
      <c r="R846" s="156">
        <v>0.43617573319196512</v>
      </c>
      <c r="S846" s="156">
        <v>1</v>
      </c>
      <c r="T846" s="156">
        <v>0.80213605054948345</v>
      </c>
      <c r="U846" s="158">
        <v>0.14598004499078981</v>
      </c>
    </row>
    <row r="847" spans="12:21" x14ac:dyDescent="0.3">
      <c r="L847" s="15">
        <v>2014</v>
      </c>
      <c r="M847" s="157">
        <v>1</v>
      </c>
      <c r="N847" s="156">
        <v>1</v>
      </c>
      <c r="O847" s="156">
        <v>0.76187449409245056</v>
      </c>
      <c r="P847" s="156">
        <v>0.71292887265813076</v>
      </c>
      <c r="Q847" s="156">
        <v>1</v>
      </c>
      <c r="R847" s="156">
        <v>0.44819372356058684</v>
      </c>
      <c r="S847" s="156">
        <v>1</v>
      </c>
      <c r="T847" s="156">
        <v>0.82926853249580612</v>
      </c>
      <c r="U847" s="158">
        <v>0.14259737633931499</v>
      </c>
    </row>
    <row r="848" spans="12:21" x14ac:dyDescent="0.3">
      <c r="L848" s="15">
        <v>2015</v>
      </c>
      <c r="M848" s="157">
        <v>1</v>
      </c>
      <c r="N848" s="156">
        <v>1</v>
      </c>
      <c r="O848" s="156">
        <v>0.81211980037723652</v>
      </c>
      <c r="P848" s="156">
        <v>0.68468732003992583</v>
      </c>
      <c r="Q848" s="156">
        <v>1</v>
      </c>
      <c r="R848" s="156">
        <v>0.44748360301224011</v>
      </c>
      <c r="S848" s="156">
        <v>1</v>
      </c>
      <c r="T848" s="156">
        <v>0.9006397422058523</v>
      </c>
      <c r="U848" s="158">
        <v>0.14595428934064872</v>
      </c>
    </row>
    <row r="849" spans="12:21" x14ac:dyDescent="0.3">
      <c r="L849" s="15">
        <v>2016</v>
      </c>
      <c r="M849" s="157">
        <v>1</v>
      </c>
      <c r="N849" s="156">
        <v>1</v>
      </c>
      <c r="O849" s="156">
        <v>0.84863895395466526</v>
      </c>
      <c r="P849" s="156">
        <v>0.65872526483297633</v>
      </c>
      <c r="Q849" s="156">
        <v>1</v>
      </c>
      <c r="R849" s="156">
        <v>0.47841763297473672</v>
      </c>
      <c r="S849" s="156">
        <v>1</v>
      </c>
      <c r="T849" s="156">
        <v>0.85902342507274143</v>
      </c>
      <c r="U849" s="158">
        <v>0.14707311837933187</v>
      </c>
    </row>
    <row r="850" spans="12:21" x14ac:dyDescent="0.3">
      <c r="L850" s="15">
        <v>2017</v>
      </c>
      <c r="M850" s="157">
        <v>1</v>
      </c>
      <c r="N850" s="156">
        <v>1</v>
      </c>
      <c r="O850" s="156">
        <v>0.8536611390193547</v>
      </c>
      <c r="P850" s="156">
        <v>0.65597755239601607</v>
      </c>
      <c r="Q850" s="156">
        <v>1</v>
      </c>
      <c r="R850" s="156">
        <v>0.48064315282083175</v>
      </c>
      <c r="S850" s="156">
        <v>1</v>
      </c>
      <c r="T850" s="156">
        <v>0.81274233140187824</v>
      </c>
      <c r="U850" s="158">
        <v>0.14789054298484722</v>
      </c>
    </row>
    <row r="851" spans="12:21" ht="15" thickBot="1" x14ac:dyDescent="0.35">
      <c r="L851" s="19">
        <v>2018</v>
      </c>
      <c r="M851" s="159">
        <v>1</v>
      </c>
      <c r="N851" s="160">
        <v>1</v>
      </c>
      <c r="O851" s="160">
        <v>0.87166705487727902</v>
      </c>
      <c r="P851" s="160">
        <v>0.66394561535929053</v>
      </c>
      <c r="Q851" s="160">
        <v>1</v>
      </c>
      <c r="R851" s="160">
        <v>0.49324912485454198</v>
      </c>
      <c r="S851" s="160">
        <v>1</v>
      </c>
      <c r="T851" s="160">
        <v>0.83833219767870359</v>
      </c>
      <c r="U851" s="161">
        <v>0.14555586478102342</v>
      </c>
    </row>
    <row r="852" spans="12:21" ht="15" thickBot="1" x14ac:dyDescent="0.35"/>
    <row r="853" spans="12:21" ht="15" thickBot="1" x14ac:dyDescent="0.35">
      <c r="L853" s="24" t="s">
        <v>102</v>
      </c>
      <c r="M853" s="4"/>
      <c r="N853" s="4"/>
      <c r="P853" s="54"/>
      <c r="Q853" s="5" t="s">
        <v>183</v>
      </c>
      <c r="R853" s="54" t="s">
        <v>205</v>
      </c>
      <c r="S853" s="54"/>
      <c r="T853" s="54"/>
      <c r="U853" s="54"/>
    </row>
    <row r="854" spans="12:21" ht="18.600000000000001" thickBot="1" x14ac:dyDescent="0.35">
      <c r="L854" s="25" t="s">
        <v>2</v>
      </c>
      <c r="M854" s="9" t="s">
        <v>3</v>
      </c>
      <c r="N854" s="9" t="s">
        <v>4</v>
      </c>
      <c r="O854" s="9" t="s">
        <v>5</v>
      </c>
      <c r="P854" s="9" t="s">
        <v>6</v>
      </c>
      <c r="Q854" s="9" t="s">
        <v>7</v>
      </c>
      <c r="R854" s="9" t="s">
        <v>8</v>
      </c>
      <c r="S854" s="9" t="s">
        <v>9</v>
      </c>
      <c r="T854" s="9" t="s">
        <v>10</v>
      </c>
      <c r="U854" s="10" t="s">
        <v>11</v>
      </c>
    </row>
    <row r="855" spans="12:21" x14ac:dyDescent="0.3">
      <c r="L855" s="11">
        <v>2000</v>
      </c>
      <c r="M855" s="168">
        <v>0</v>
      </c>
      <c r="N855" s="169">
        <v>0</v>
      </c>
      <c r="O855" s="169">
        <v>0</v>
      </c>
      <c r="P855" s="169">
        <v>0</v>
      </c>
      <c r="Q855" s="169">
        <v>0</v>
      </c>
      <c r="R855" s="169">
        <v>0</v>
      </c>
      <c r="S855" s="169">
        <v>0</v>
      </c>
      <c r="T855" s="169">
        <v>0</v>
      </c>
      <c r="U855" s="170">
        <v>0</v>
      </c>
    </row>
    <row r="856" spans="12:21" x14ac:dyDescent="0.3">
      <c r="L856" s="15">
        <v>2001</v>
      </c>
      <c r="M856" s="157">
        <v>0</v>
      </c>
      <c r="N856" s="156">
        <v>0</v>
      </c>
      <c r="O856" s="156">
        <v>0</v>
      </c>
      <c r="P856" s="156">
        <v>0</v>
      </c>
      <c r="Q856" s="156">
        <v>0</v>
      </c>
      <c r="R856" s="156">
        <v>0</v>
      </c>
      <c r="S856" s="156">
        <v>0</v>
      </c>
      <c r="T856" s="156">
        <v>0</v>
      </c>
      <c r="U856" s="158">
        <v>0</v>
      </c>
    </row>
    <row r="857" spans="12:21" x14ac:dyDescent="0.3">
      <c r="L857" s="15">
        <v>2002</v>
      </c>
      <c r="M857" s="157">
        <v>0</v>
      </c>
      <c r="N857" s="156">
        <v>0</v>
      </c>
      <c r="O857" s="156">
        <v>0</v>
      </c>
      <c r="P857" s="156">
        <v>0</v>
      </c>
      <c r="Q857" s="156">
        <v>0</v>
      </c>
      <c r="R857" s="156">
        <v>0</v>
      </c>
      <c r="S857" s="156">
        <v>0</v>
      </c>
      <c r="T857" s="156">
        <v>0</v>
      </c>
      <c r="U857" s="158">
        <v>0</v>
      </c>
    </row>
    <row r="858" spans="12:21" x14ac:dyDescent="0.3">
      <c r="L858" s="15">
        <v>2003</v>
      </c>
      <c r="M858" s="157">
        <v>0</v>
      </c>
      <c r="N858" s="156">
        <v>0</v>
      </c>
      <c r="O858" s="156">
        <v>0</v>
      </c>
      <c r="P858" s="156">
        <v>0</v>
      </c>
      <c r="Q858" s="156">
        <v>0</v>
      </c>
      <c r="R858" s="156">
        <v>0</v>
      </c>
      <c r="S858" s="156">
        <v>0</v>
      </c>
      <c r="T858" s="156">
        <v>0</v>
      </c>
      <c r="U858" s="158">
        <v>0</v>
      </c>
    </row>
    <row r="859" spans="12:21" x14ac:dyDescent="0.3">
      <c r="L859" s="15">
        <v>2004</v>
      </c>
      <c r="M859" s="157">
        <v>0</v>
      </c>
      <c r="N859" s="156">
        <v>0</v>
      </c>
      <c r="O859" s="156">
        <v>0</v>
      </c>
      <c r="P859" s="156">
        <v>0</v>
      </c>
      <c r="Q859" s="156">
        <v>0</v>
      </c>
      <c r="R859" s="156">
        <v>0</v>
      </c>
      <c r="S859" s="156">
        <v>0</v>
      </c>
      <c r="T859" s="156">
        <v>0</v>
      </c>
      <c r="U859" s="158">
        <v>0</v>
      </c>
    </row>
    <row r="860" spans="12:21" x14ac:dyDescent="0.3">
      <c r="L860" s="15">
        <v>2005</v>
      </c>
      <c r="M860" s="157">
        <v>0.49835199791004597</v>
      </c>
      <c r="N860" s="156">
        <v>0.93567080820570592</v>
      </c>
      <c r="O860" s="156">
        <v>0.67838809233725017</v>
      </c>
      <c r="P860" s="156">
        <v>0.73956066763619155</v>
      </c>
      <c r="Q860" s="156">
        <v>0.8684434489325642</v>
      </c>
      <c r="R860" s="156">
        <v>0.37543205500865984</v>
      </c>
      <c r="S860" s="156">
        <v>0.92461354207694946</v>
      </c>
      <c r="T860" s="156">
        <v>0.89843836352705364</v>
      </c>
      <c r="U860" s="158">
        <v>0.12238023588031356</v>
      </c>
    </row>
    <row r="861" spans="12:21" x14ac:dyDescent="0.3">
      <c r="L861" s="15">
        <v>2006</v>
      </c>
      <c r="M861" s="157">
        <v>0.58208807154711339</v>
      </c>
      <c r="N861" s="156">
        <v>0.92641735284272364</v>
      </c>
      <c r="O861" s="156">
        <v>0.6996144175314748</v>
      </c>
      <c r="P861" s="156">
        <v>0.75049425289455041</v>
      </c>
      <c r="Q861" s="156">
        <v>0.86958944933900073</v>
      </c>
      <c r="R861" s="156">
        <v>0.37689222267257089</v>
      </c>
      <c r="S861" s="156">
        <v>0.92711246254518842</v>
      </c>
      <c r="T861" s="156">
        <v>0.88341264933962615</v>
      </c>
      <c r="U861" s="158">
        <v>0.1301321397940656</v>
      </c>
    </row>
    <row r="862" spans="12:21" x14ac:dyDescent="0.3">
      <c r="L862" s="15">
        <v>2007</v>
      </c>
      <c r="M862" s="157">
        <v>0.63775175351140334</v>
      </c>
      <c r="N862" s="156">
        <v>0.91659065287966246</v>
      </c>
      <c r="O862" s="156">
        <v>0.73027657291124159</v>
      </c>
      <c r="P862" s="156">
        <v>0.73770646280076979</v>
      </c>
      <c r="Q862" s="156">
        <v>0.88783325903790977</v>
      </c>
      <c r="R862" s="156">
        <v>0.39056802196613538</v>
      </c>
      <c r="S862" s="156">
        <v>1</v>
      </c>
      <c r="T862" s="156">
        <v>0.8938627393621319</v>
      </c>
      <c r="U862" s="158">
        <v>0.13872852320843651</v>
      </c>
    </row>
    <row r="863" spans="12:21" x14ac:dyDescent="0.3">
      <c r="L863" s="15">
        <v>2008</v>
      </c>
      <c r="M863" s="157">
        <v>0.62265036925455031</v>
      </c>
      <c r="N863" s="156">
        <v>0.92063230658178963</v>
      </c>
      <c r="O863" s="156">
        <v>0.72292757881845682</v>
      </c>
      <c r="P863" s="156">
        <v>0.74462997669991493</v>
      </c>
      <c r="Q863" s="156">
        <v>0.85853135178648965</v>
      </c>
      <c r="R863" s="156">
        <v>0.39029235105904919</v>
      </c>
      <c r="S863" s="156">
        <v>0.98933233405572063</v>
      </c>
      <c r="T863" s="156">
        <v>0.95110074259677013</v>
      </c>
      <c r="U863" s="158">
        <v>0.13594310249822161</v>
      </c>
    </row>
    <row r="864" spans="12:21" x14ac:dyDescent="0.3">
      <c r="L864" s="15">
        <v>2009</v>
      </c>
      <c r="M864" s="157">
        <v>0.62149529632438283</v>
      </c>
      <c r="N864" s="156">
        <v>1</v>
      </c>
      <c r="O864" s="156">
        <v>0.74998518219593224</v>
      </c>
      <c r="P864" s="156">
        <v>0.78863122328847446</v>
      </c>
      <c r="Q864" s="156">
        <v>0.92409228798625509</v>
      </c>
      <c r="R864" s="156">
        <v>0.41600608796039668</v>
      </c>
      <c r="S864" s="156">
        <v>1</v>
      </c>
      <c r="T864" s="156">
        <v>0.87603101965237207</v>
      </c>
      <c r="U864" s="158">
        <v>0.13545329581131987</v>
      </c>
    </row>
    <row r="865" spans="12:21" x14ac:dyDescent="0.3">
      <c r="L865" s="15">
        <v>2010</v>
      </c>
      <c r="M865" s="157">
        <v>0.60921114715017644</v>
      </c>
      <c r="N865" s="156">
        <v>0.96128592464749341</v>
      </c>
      <c r="O865" s="156">
        <v>0.71326492177204848</v>
      </c>
      <c r="P865" s="156">
        <v>0.74062954394016378</v>
      </c>
      <c r="Q865" s="156">
        <v>0.99528592407876471</v>
      </c>
      <c r="R865" s="156">
        <v>0.39513504657604942</v>
      </c>
      <c r="S865" s="156">
        <v>1</v>
      </c>
      <c r="T865" s="156">
        <v>0.79325720745077388</v>
      </c>
      <c r="U865" s="158">
        <v>0.13770813805332585</v>
      </c>
    </row>
    <row r="866" spans="12:21" x14ac:dyDescent="0.3">
      <c r="L866" s="15">
        <v>2011</v>
      </c>
      <c r="M866" s="157">
        <v>0.61029295395200511</v>
      </c>
      <c r="N866" s="156">
        <v>0.98154771815710662</v>
      </c>
      <c r="O866" s="156">
        <v>0.72160421275359232</v>
      </c>
      <c r="P866" s="156">
        <v>0.73039406407100849</v>
      </c>
      <c r="Q866" s="156">
        <v>1</v>
      </c>
      <c r="R866" s="156">
        <v>0.39532529820998935</v>
      </c>
      <c r="S866" s="156">
        <v>1</v>
      </c>
      <c r="T866" s="156">
        <v>0.78334587645150766</v>
      </c>
      <c r="U866" s="158">
        <v>0.14055138064154771</v>
      </c>
    </row>
    <row r="867" spans="12:21" x14ac:dyDescent="0.3">
      <c r="L867" s="15">
        <v>2012</v>
      </c>
      <c r="M867" s="157">
        <v>0.72638293130734188</v>
      </c>
      <c r="N867" s="156">
        <v>0.97483790935866432</v>
      </c>
      <c r="O867" s="156">
        <v>0.72170584561700257</v>
      </c>
      <c r="P867" s="156">
        <v>0.71577301711313446</v>
      </c>
      <c r="Q867" s="156">
        <v>1</v>
      </c>
      <c r="R867" s="156">
        <v>0.41392575122994535</v>
      </c>
      <c r="S867" s="156">
        <v>1</v>
      </c>
      <c r="T867" s="156">
        <v>0.77778077823536518</v>
      </c>
      <c r="U867" s="158">
        <v>0.1448414718745574</v>
      </c>
    </row>
    <row r="868" spans="12:21" x14ac:dyDescent="0.3">
      <c r="L868" s="15">
        <v>2013</v>
      </c>
      <c r="M868" s="157">
        <v>1</v>
      </c>
      <c r="N868" s="156">
        <v>1</v>
      </c>
      <c r="O868" s="156">
        <v>0.72669113858243783</v>
      </c>
      <c r="P868" s="156">
        <v>0.71104638534681375</v>
      </c>
      <c r="Q868" s="156">
        <v>1</v>
      </c>
      <c r="R868" s="156">
        <v>0.43617573319196512</v>
      </c>
      <c r="S868" s="156">
        <v>1</v>
      </c>
      <c r="T868" s="156">
        <v>0.80213605054948345</v>
      </c>
      <c r="U868" s="158">
        <v>0.14598004499078981</v>
      </c>
    </row>
    <row r="869" spans="12:21" x14ac:dyDescent="0.3">
      <c r="L869" s="15">
        <v>2014</v>
      </c>
      <c r="M869" s="157">
        <v>1</v>
      </c>
      <c r="N869" s="156">
        <v>1</v>
      </c>
      <c r="O869" s="156">
        <v>0.76187449409245056</v>
      </c>
      <c r="P869" s="156">
        <v>0.71292887265813076</v>
      </c>
      <c r="Q869" s="156">
        <v>1</v>
      </c>
      <c r="R869" s="156">
        <v>0.44819372356058684</v>
      </c>
      <c r="S869" s="156">
        <v>1</v>
      </c>
      <c r="T869" s="156">
        <v>0.82926853249580612</v>
      </c>
      <c r="U869" s="158">
        <v>0.14259737633931499</v>
      </c>
    </row>
    <row r="870" spans="12:21" x14ac:dyDescent="0.3">
      <c r="L870" s="15">
        <v>2015</v>
      </c>
      <c r="M870" s="157">
        <v>1</v>
      </c>
      <c r="N870" s="156">
        <v>1</v>
      </c>
      <c r="O870" s="156">
        <v>0.81211980037723652</v>
      </c>
      <c r="P870" s="156">
        <v>0.68468732003992583</v>
      </c>
      <c r="Q870" s="156">
        <v>1</v>
      </c>
      <c r="R870" s="156">
        <v>0.44748360301224011</v>
      </c>
      <c r="S870" s="156">
        <v>1</v>
      </c>
      <c r="T870" s="156">
        <v>0.9006397422058523</v>
      </c>
      <c r="U870" s="158">
        <v>0.14595428934064872</v>
      </c>
    </row>
    <row r="871" spans="12:21" x14ac:dyDescent="0.3">
      <c r="L871" s="15">
        <v>2016</v>
      </c>
      <c r="M871" s="157">
        <v>1</v>
      </c>
      <c r="N871" s="156">
        <v>1</v>
      </c>
      <c r="O871" s="156">
        <v>0.84863895395466526</v>
      </c>
      <c r="P871" s="156">
        <v>0.65872526483297633</v>
      </c>
      <c r="Q871" s="156">
        <v>1</v>
      </c>
      <c r="R871" s="156">
        <v>0.47841763297473672</v>
      </c>
      <c r="S871" s="156">
        <v>1</v>
      </c>
      <c r="T871" s="156">
        <v>0.85902342507274143</v>
      </c>
      <c r="U871" s="158">
        <v>0.14707311837933187</v>
      </c>
    </row>
    <row r="872" spans="12:21" x14ac:dyDescent="0.3">
      <c r="L872" s="15">
        <v>2017</v>
      </c>
      <c r="M872" s="157">
        <v>1</v>
      </c>
      <c r="N872" s="156">
        <v>1</v>
      </c>
      <c r="O872" s="156">
        <v>0.8536611390193547</v>
      </c>
      <c r="P872" s="156">
        <v>0.65597755239601607</v>
      </c>
      <c r="Q872" s="156">
        <v>1</v>
      </c>
      <c r="R872" s="156">
        <v>0.48064315282083175</v>
      </c>
      <c r="S872" s="156">
        <v>1</v>
      </c>
      <c r="T872" s="156">
        <v>0.81274233140187824</v>
      </c>
      <c r="U872" s="158">
        <v>0.14789054298484722</v>
      </c>
    </row>
    <row r="873" spans="12:21" ht="15" thickBot="1" x14ac:dyDescent="0.35">
      <c r="L873" s="19">
        <v>2018</v>
      </c>
      <c r="M873" s="159">
        <v>1</v>
      </c>
      <c r="N873" s="160">
        <v>1</v>
      </c>
      <c r="O873" s="160">
        <v>0.87166705487727902</v>
      </c>
      <c r="P873" s="160">
        <v>0.66394561535929053</v>
      </c>
      <c r="Q873" s="160">
        <v>1</v>
      </c>
      <c r="R873" s="160">
        <v>0.49324912485454198</v>
      </c>
      <c r="S873" s="160">
        <v>1</v>
      </c>
      <c r="T873" s="160">
        <v>0.83833219767870359</v>
      </c>
      <c r="U873" s="161">
        <v>0.14555586478102342</v>
      </c>
    </row>
    <row r="874" spans="12:21" ht="15" thickBot="1" x14ac:dyDescent="0.35"/>
    <row r="875" spans="12:21" ht="15" thickBot="1" x14ac:dyDescent="0.35">
      <c r="L875" s="24" t="s">
        <v>103</v>
      </c>
      <c r="O875" s="5" t="s">
        <v>183</v>
      </c>
      <c r="Q875" t="s">
        <v>201</v>
      </c>
      <c r="R875" t="s">
        <v>202</v>
      </c>
    </row>
    <row r="876" spans="12:21" ht="18.600000000000001" thickBot="1" x14ac:dyDescent="0.35">
      <c r="L876" s="25" t="s">
        <v>2</v>
      </c>
      <c r="M876" s="9" t="s">
        <v>3</v>
      </c>
      <c r="N876" s="9" t="s">
        <v>4</v>
      </c>
      <c r="O876" s="9" t="s">
        <v>5</v>
      </c>
      <c r="P876" s="9" t="s">
        <v>6</v>
      </c>
      <c r="Q876" s="9" t="s">
        <v>7</v>
      </c>
      <c r="R876" s="9" t="s">
        <v>8</v>
      </c>
      <c r="S876" s="9" t="s">
        <v>9</v>
      </c>
      <c r="T876" s="9" t="s">
        <v>10</v>
      </c>
      <c r="U876" s="10" t="s">
        <v>11</v>
      </c>
    </row>
    <row r="877" spans="12:21" x14ac:dyDescent="0.3">
      <c r="L877" s="11">
        <v>2000</v>
      </c>
      <c r="M877" s="12">
        <v>0</v>
      </c>
      <c r="N877" s="13">
        <v>0</v>
      </c>
      <c r="O877" s="13">
        <v>0</v>
      </c>
      <c r="P877" s="13">
        <v>0</v>
      </c>
      <c r="Q877" s="13">
        <v>0</v>
      </c>
      <c r="R877" s="13">
        <v>0</v>
      </c>
      <c r="S877" s="13">
        <v>0</v>
      </c>
      <c r="T877" s="13">
        <v>0</v>
      </c>
      <c r="U877" s="14">
        <v>0</v>
      </c>
    </row>
    <row r="878" spans="12:21" x14ac:dyDescent="0.3">
      <c r="L878" s="15">
        <v>2001</v>
      </c>
      <c r="M878" s="16">
        <v>0</v>
      </c>
      <c r="N878" s="17">
        <v>0</v>
      </c>
      <c r="O878" s="17">
        <v>0</v>
      </c>
      <c r="P878" s="17">
        <v>0</v>
      </c>
      <c r="Q878" s="17">
        <v>0</v>
      </c>
      <c r="R878" s="17">
        <v>0</v>
      </c>
      <c r="S878" s="17">
        <v>0</v>
      </c>
      <c r="T878" s="17">
        <v>0</v>
      </c>
      <c r="U878" s="18">
        <v>0</v>
      </c>
    </row>
    <row r="879" spans="12:21" x14ac:dyDescent="0.3">
      <c r="L879" s="15">
        <v>2002</v>
      </c>
      <c r="M879" s="16">
        <v>0</v>
      </c>
      <c r="N879" s="17">
        <v>0</v>
      </c>
      <c r="O879" s="17">
        <v>0</v>
      </c>
      <c r="P879" s="17">
        <v>0</v>
      </c>
      <c r="Q879" s="17">
        <v>0</v>
      </c>
      <c r="R879" s="17">
        <v>0</v>
      </c>
      <c r="S879" s="17">
        <v>0</v>
      </c>
      <c r="T879" s="17">
        <v>0</v>
      </c>
      <c r="U879" s="18">
        <v>0</v>
      </c>
    </row>
    <row r="880" spans="12:21" x14ac:dyDescent="0.3">
      <c r="L880" s="15">
        <v>2003</v>
      </c>
      <c r="M880" s="16">
        <v>0</v>
      </c>
      <c r="N880" s="17">
        <v>0</v>
      </c>
      <c r="O880" s="17">
        <v>0</v>
      </c>
      <c r="P880" s="17">
        <v>0</v>
      </c>
      <c r="Q880" s="17">
        <v>0</v>
      </c>
      <c r="R880" s="17">
        <v>0</v>
      </c>
      <c r="S880" s="17">
        <v>0</v>
      </c>
      <c r="T880" s="17">
        <v>0</v>
      </c>
      <c r="U880" s="18">
        <v>0</v>
      </c>
    </row>
    <row r="881" spans="12:21" x14ac:dyDescent="0.3">
      <c r="L881" s="15">
        <v>2004</v>
      </c>
      <c r="M881" s="16">
        <v>0</v>
      </c>
      <c r="N881" s="17">
        <v>0</v>
      </c>
      <c r="O881" s="17">
        <v>0</v>
      </c>
      <c r="P881" s="17">
        <v>0</v>
      </c>
      <c r="Q881" s="17">
        <v>0</v>
      </c>
      <c r="R881" s="17">
        <v>0</v>
      </c>
      <c r="S881" s="17">
        <v>0</v>
      </c>
      <c r="T881" s="17">
        <v>0</v>
      </c>
      <c r="U881" s="18">
        <v>0</v>
      </c>
    </row>
    <row r="882" spans="12:21" x14ac:dyDescent="0.3">
      <c r="L882" s="15">
        <v>2005</v>
      </c>
      <c r="M882" s="157">
        <v>0.8302215493672348</v>
      </c>
      <c r="N882" s="156">
        <v>0.37289233144377398</v>
      </c>
      <c r="O882" s="156">
        <v>0.21982369274063249</v>
      </c>
      <c r="P882" s="156">
        <v>0.18620116885050755</v>
      </c>
      <c r="Q882" s="156">
        <v>0.36980729572858828</v>
      </c>
      <c r="R882" s="156">
        <v>0.26487062382521009</v>
      </c>
      <c r="S882" s="156">
        <v>0.79172052797106529</v>
      </c>
      <c r="T882" s="156">
        <v>0.9839352085537012</v>
      </c>
      <c r="U882" s="158">
        <v>7.7854352493788886E-2</v>
      </c>
    </row>
    <row r="883" spans="12:21" x14ac:dyDescent="0.3">
      <c r="L883" s="15">
        <v>2006</v>
      </c>
      <c r="M883" s="157">
        <v>0.90527582091591252</v>
      </c>
      <c r="N883" s="156">
        <v>0.40395868927469469</v>
      </c>
      <c r="O883" s="156">
        <v>0.33363156466037336</v>
      </c>
      <c r="P883" s="156">
        <v>0.28904063598746171</v>
      </c>
      <c r="Q883" s="156">
        <v>0.38968242617263171</v>
      </c>
      <c r="R883" s="156">
        <v>0.29465935498899176</v>
      </c>
      <c r="S883" s="156">
        <v>0.84354928105581528</v>
      </c>
      <c r="T883" s="156">
        <v>0.97071261853736179</v>
      </c>
      <c r="U883" s="158">
        <v>7.5491522358573898E-2</v>
      </c>
    </row>
    <row r="884" spans="12:21" x14ac:dyDescent="0.3">
      <c r="L884" s="15">
        <v>2007</v>
      </c>
      <c r="M884" s="157">
        <v>0.92886921072089856</v>
      </c>
      <c r="N884" s="156">
        <v>0.50839065711598486</v>
      </c>
      <c r="O884" s="156">
        <v>0.45229446971857862</v>
      </c>
      <c r="P884" s="156">
        <v>0.29901713145862829</v>
      </c>
      <c r="Q884" s="156">
        <v>0.40502425822159654</v>
      </c>
      <c r="R884" s="156">
        <v>0.33268444637288014</v>
      </c>
      <c r="S884" s="156">
        <v>0.81910201341739952</v>
      </c>
      <c r="T884" s="156">
        <v>0.9933389590513616</v>
      </c>
      <c r="U884" s="158">
        <v>9.7499302758634401E-2</v>
      </c>
    </row>
    <row r="885" spans="12:21" x14ac:dyDescent="0.3">
      <c r="L885" s="15">
        <v>2008</v>
      </c>
      <c r="M885" s="157">
        <v>0.94320121246810429</v>
      </c>
      <c r="N885" s="156">
        <v>0.5985684086608366</v>
      </c>
      <c r="O885" s="156">
        <v>0.53120843494833581</v>
      </c>
      <c r="P885" s="156">
        <v>0.34663206690602238</v>
      </c>
      <c r="Q885" s="156">
        <v>0.44469012130221519</v>
      </c>
      <c r="R885" s="156">
        <v>0.36365494925454889</v>
      </c>
      <c r="S885" s="156">
        <v>0.82002463713759366</v>
      </c>
      <c r="T885" s="156">
        <v>0.92674926567159666</v>
      </c>
      <c r="U885" s="158">
        <v>0.11051483269437032</v>
      </c>
    </row>
    <row r="886" spans="12:21" x14ac:dyDescent="0.3">
      <c r="L886" s="15">
        <v>2009</v>
      </c>
      <c r="M886" s="157">
        <v>0.96391119234344813</v>
      </c>
      <c r="N886" s="156">
        <v>0.62183047430230887</v>
      </c>
      <c r="O886" s="156">
        <v>0.58090317232151711</v>
      </c>
      <c r="P886" s="156">
        <v>0.3813870988962027</v>
      </c>
      <c r="Q886" s="156">
        <v>0.44381347624034229</v>
      </c>
      <c r="R886" s="156">
        <v>0.38350243079303814</v>
      </c>
      <c r="S886" s="156">
        <v>0.81491270441781238</v>
      </c>
      <c r="T886" s="156">
        <v>0.93778433481819301</v>
      </c>
      <c r="U886" s="158">
        <v>0.12238094085143808</v>
      </c>
    </row>
    <row r="887" spans="12:21" x14ac:dyDescent="0.3">
      <c r="L887" s="15">
        <v>2010</v>
      </c>
      <c r="M887" s="157">
        <v>0.96371400479542302</v>
      </c>
      <c r="N887" s="156">
        <v>0.66687252505500338</v>
      </c>
      <c r="O887" s="156">
        <v>0.60583031427480893</v>
      </c>
      <c r="P887" s="156">
        <v>0.4113939002952961</v>
      </c>
      <c r="Q887" s="156">
        <v>0.48266561305254574</v>
      </c>
      <c r="R887" s="156">
        <v>0.44018154669733572</v>
      </c>
      <c r="S887" s="156">
        <v>0.84752040151006125</v>
      </c>
      <c r="T887" s="156">
        <v>0.93243250303621295</v>
      </c>
      <c r="U887" s="158">
        <v>0.14140856289025808</v>
      </c>
    </row>
    <row r="888" spans="12:21" x14ac:dyDescent="0.3">
      <c r="L888" s="15">
        <v>2011</v>
      </c>
      <c r="M888" s="157">
        <v>0.97603249343145393</v>
      </c>
      <c r="N888" s="156">
        <v>0.67378854087796158</v>
      </c>
      <c r="O888" s="156">
        <v>0.63205374960025218</v>
      </c>
      <c r="P888" s="156">
        <v>0.42714924485072076</v>
      </c>
      <c r="Q888" s="156">
        <v>0.48694507646666091</v>
      </c>
      <c r="R888" s="156">
        <v>0.45482202051999526</v>
      </c>
      <c r="S888" s="156">
        <v>0.85245175461979705</v>
      </c>
      <c r="T888" s="156">
        <v>0.89669559432338253</v>
      </c>
      <c r="U888" s="158">
        <v>0.15521857006196513</v>
      </c>
    </row>
    <row r="889" spans="12:21" x14ac:dyDescent="0.3">
      <c r="L889" s="15">
        <v>2012</v>
      </c>
      <c r="M889" s="157">
        <v>0.98134167057353772</v>
      </c>
      <c r="N889" s="156">
        <v>0.66154029141882986</v>
      </c>
      <c r="O889" s="156">
        <v>0.68097418225533701</v>
      </c>
      <c r="P889" s="156">
        <v>0.40557772909833822</v>
      </c>
      <c r="Q889" s="156">
        <v>0.54351742356280808</v>
      </c>
      <c r="R889" s="156">
        <v>0.4495223816484154</v>
      </c>
      <c r="S889" s="156">
        <v>0.80583207514760369</v>
      </c>
      <c r="T889" s="156">
        <v>0.91792976873420717</v>
      </c>
      <c r="U889" s="158">
        <v>0.14997665736013649</v>
      </c>
    </row>
    <row r="890" spans="12:21" x14ac:dyDescent="0.3">
      <c r="L890" s="15">
        <v>2013</v>
      </c>
      <c r="M890" s="157">
        <v>0.99067540815943789</v>
      </c>
      <c r="N890" s="156">
        <v>0.63871221177793125</v>
      </c>
      <c r="O890" s="156">
        <v>0.67262825617913902</v>
      </c>
      <c r="P890" s="156">
        <v>0.40036193562665612</v>
      </c>
      <c r="Q890" s="156">
        <v>0.5598558913281142</v>
      </c>
      <c r="R890" s="156">
        <v>0.43425269831437457</v>
      </c>
      <c r="S890" s="156">
        <v>0.81323496210252066</v>
      </c>
      <c r="T890" s="156">
        <v>0.90925681595481278</v>
      </c>
      <c r="U890" s="158">
        <v>0.1219942135573287</v>
      </c>
    </row>
    <row r="891" spans="12:21" x14ac:dyDescent="0.3">
      <c r="L891" s="15">
        <v>2014</v>
      </c>
      <c r="M891" s="157">
        <v>0.9915390621037532</v>
      </c>
      <c r="N891" s="156">
        <v>0.65484973751438713</v>
      </c>
      <c r="O891" s="156">
        <v>0.61712098763492163</v>
      </c>
      <c r="P891" s="156">
        <v>0.46706960554225035</v>
      </c>
      <c r="Q891" s="156">
        <v>0.62908220543834892</v>
      </c>
      <c r="R891" s="156">
        <v>0.46476213502794961</v>
      </c>
      <c r="S891" s="156">
        <v>0.81421072019466323</v>
      </c>
      <c r="T891" s="156">
        <v>0.91305804339525731</v>
      </c>
      <c r="U891" s="158">
        <v>0.12317548789576067</v>
      </c>
    </row>
    <row r="892" spans="12:21" x14ac:dyDescent="0.3">
      <c r="L892" s="15">
        <v>2015</v>
      </c>
      <c r="M892" s="157">
        <v>0.99122696242816732</v>
      </c>
      <c r="N892" s="156">
        <v>0.66787147999953356</v>
      </c>
      <c r="O892" s="156">
        <v>0.66704948495179051</v>
      </c>
      <c r="P892" s="156">
        <v>0.44514084012513672</v>
      </c>
      <c r="Q892" s="156">
        <v>0.6098346983442442</v>
      </c>
      <c r="R892" s="156">
        <v>0.46940530792769009</v>
      </c>
      <c r="S892" s="156">
        <v>0.80958903368249446</v>
      </c>
      <c r="T892" s="156">
        <v>0.9070093921524286</v>
      </c>
      <c r="U892" s="158">
        <v>0.13959651725580791</v>
      </c>
    </row>
    <row r="893" spans="12:21" x14ac:dyDescent="0.3">
      <c r="L893" s="15">
        <v>2016</v>
      </c>
      <c r="M893" s="157">
        <v>0.98994529187647518</v>
      </c>
      <c r="N893" s="156">
        <v>0.66830099953523647</v>
      </c>
      <c r="O893" s="156">
        <v>0.65502499254654289</v>
      </c>
      <c r="P893" s="156">
        <v>0.42573037458297863</v>
      </c>
      <c r="Q893" s="156">
        <v>0.58108733601243234</v>
      </c>
      <c r="R893" s="156">
        <v>0.47431503757782395</v>
      </c>
      <c r="S893" s="156">
        <v>0.80516387818727297</v>
      </c>
      <c r="T893" s="156">
        <v>0.91915555924535064</v>
      </c>
      <c r="U893" s="158">
        <v>0.13380846258649839</v>
      </c>
    </row>
    <row r="894" spans="12:21" x14ac:dyDescent="0.3">
      <c r="L894" s="15">
        <v>2017</v>
      </c>
      <c r="M894" s="157">
        <v>0.99141388494110605</v>
      </c>
      <c r="N894" s="156">
        <v>0.77613791723096726</v>
      </c>
      <c r="O894" s="156">
        <v>0.65526055306488284</v>
      </c>
      <c r="P894" s="156">
        <v>0.4017427773460861</v>
      </c>
      <c r="Q894" s="156">
        <v>0.58162026232017328</v>
      </c>
      <c r="R894" s="156">
        <v>0.47436628941375519</v>
      </c>
      <c r="S894" s="156">
        <v>0.80833640609825674</v>
      </c>
      <c r="T894" s="156">
        <v>0.92925166723038999</v>
      </c>
      <c r="U894" s="158">
        <v>0.13176665635815543</v>
      </c>
    </row>
    <row r="895" spans="12:21" ht="15" thickBot="1" x14ac:dyDescent="0.35">
      <c r="L895" s="19">
        <v>2018</v>
      </c>
      <c r="M895" s="159">
        <v>0.99950020591628363</v>
      </c>
      <c r="N895" s="160">
        <v>0.86885738697592085</v>
      </c>
      <c r="O895" s="160">
        <v>0.71298498864306581</v>
      </c>
      <c r="P895" s="160">
        <v>0.40908720751810368</v>
      </c>
      <c r="Q895" s="160">
        <v>0.57879041639180262</v>
      </c>
      <c r="R895" s="160">
        <v>0.49160323258746719</v>
      </c>
      <c r="S895" s="160">
        <v>0.74557828262951931</v>
      </c>
      <c r="T895" s="160">
        <v>0.94257729568592619</v>
      </c>
      <c r="U895" s="161">
        <v>0.1394060526490557</v>
      </c>
    </row>
    <row r="897" spans="12:21" ht="15" thickBot="1" x14ac:dyDescent="0.35">
      <c r="L897" s="24" t="s">
        <v>104</v>
      </c>
      <c r="Q897" t="s">
        <v>183</v>
      </c>
    </row>
    <row r="898" spans="12:21" ht="18.600000000000001" thickBot="1" x14ac:dyDescent="0.35">
      <c r="L898" s="25" t="s">
        <v>2</v>
      </c>
      <c r="M898" s="9" t="s">
        <v>3</v>
      </c>
      <c r="N898" s="9" t="s">
        <v>4</v>
      </c>
      <c r="O898" s="9" t="s">
        <v>5</v>
      </c>
      <c r="P898" s="9" t="s">
        <v>6</v>
      </c>
      <c r="Q898" s="9" t="s">
        <v>7</v>
      </c>
      <c r="R898" s="9" t="s">
        <v>8</v>
      </c>
      <c r="S898" s="9" t="s">
        <v>9</v>
      </c>
      <c r="T898" s="9" t="s">
        <v>10</v>
      </c>
      <c r="U898" s="10" t="s">
        <v>11</v>
      </c>
    </row>
    <row r="899" spans="12:21" x14ac:dyDescent="0.3">
      <c r="L899" s="11">
        <v>2000</v>
      </c>
      <c r="M899" s="12">
        <v>0</v>
      </c>
      <c r="N899" s="13">
        <v>0</v>
      </c>
      <c r="O899" s="13">
        <v>0</v>
      </c>
      <c r="P899" s="13">
        <v>0</v>
      </c>
      <c r="Q899" s="13">
        <v>0</v>
      </c>
      <c r="R899" s="13">
        <v>0</v>
      </c>
      <c r="S899" s="13">
        <v>0</v>
      </c>
      <c r="T899" s="13">
        <v>0</v>
      </c>
      <c r="U899" s="14">
        <v>0</v>
      </c>
    </row>
    <row r="900" spans="12:21" x14ac:dyDescent="0.3">
      <c r="L900" s="15">
        <v>2001</v>
      </c>
      <c r="M900" s="16">
        <v>0</v>
      </c>
      <c r="N900" s="17">
        <v>0</v>
      </c>
      <c r="O900" s="17">
        <v>0</v>
      </c>
      <c r="P900" s="17">
        <v>0</v>
      </c>
      <c r="Q900" s="17">
        <v>0</v>
      </c>
      <c r="R900" s="17">
        <v>0</v>
      </c>
      <c r="S900" s="17">
        <v>0</v>
      </c>
      <c r="T900" s="17">
        <v>0</v>
      </c>
      <c r="U900" s="18">
        <v>0</v>
      </c>
    </row>
    <row r="901" spans="12:21" x14ac:dyDescent="0.3">
      <c r="L901" s="15">
        <v>2002</v>
      </c>
      <c r="M901" s="16">
        <v>0</v>
      </c>
      <c r="N901" s="17">
        <v>0</v>
      </c>
      <c r="O901" s="17">
        <v>0</v>
      </c>
      <c r="P901" s="17">
        <v>0</v>
      </c>
      <c r="Q901" s="17">
        <v>0</v>
      </c>
      <c r="R901" s="17">
        <v>0</v>
      </c>
      <c r="S901" s="17">
        <v>0</v>
      </c>
      <c r="T901" s="17">
        <v>0</v>
      </c>
      <c r="U901" s="18">
        <v>0</v>
      </c>
    </row>
    <row r="902" spans="12:21" x14ac:dyDescent="0.3">
      <c r="L902" s="15">
        <v>2003</v>
      </c>
      <c r="M902" s="16">
        <v>0</v>
      </c>
      <c r="N902" s="17">
        <v>0</v>
      </c>
      <c r="O902" s="17">
        <v>0</v>
      </c>
      <c r="P902" s="17">
        <v>0</v>
      </c>
      <c r="Q902" s="17">
        <v>0</v>
      </c>
      <c r="R902" s="17">
        <v>0</v>
      </c>
      <c r="S902" s="17">
        <v>0</v>
      </c>
      <c r="T902" s="17">
        <v>0</v>
      </c>
      <c r="U902" s="18">
        <v>0</v>
      </c>
    </row>
    <row r="903" spans="12:21" x14ac:dyDescent="0.3">
      <c r="L903" s="15">
        <v>2004</v>
      </c>
      <c r="M903" s="16">
        <v>0</v>
      </c>
      <c r="N903" s="17">
        <v>0</v>
      </c>
      <c r="O903" s="17">
        <v>0</v>
      </c>
      <c r="P903" s="17">
        <v>0</v>
      </c>
      <c r="Q903" s="17">
        <v>0</v>
      </c>
      <c r="R903" s="17">
        <v>0</v>
      </c>
      <c r="S903" s="17">
        <v>0</v>
      </c>
      <c r="T903" s="17">
        <v>0</v>
      </c>
      <c r="U903" s="18">
        <v>0</v>
      </c>
    </row>
    <row r="904" spans="12:21" x14ac:dyDescent="0.3">
      <c r="L904" s="15">
        <v>2005</v>
      </c>
      <c r="M904" s="157">
        <v>0.8302215493672348</v>
      </c>
      <c r="N904" s="156">
        <v>0.37289233144377398</v>
      </c>
      <c r="O904" s="156">
        <v>0.21982369274063249</v>
      </c>
      <c r="P904" s="156">
        <v>0.18620116885050755</v>
      </c>
      <c r="Q904" s="156">
        <v>0.36980729572858828</v>
      </c>
      <c r="R904" s="156">
        <v>0.26487062382521009</v>
      </c>
      <c r="S904" s="156">
        <v>0.79172052797106529</v>
      </c>
      <c r="T904" s="156">
        <v>0.9839352085537012</v>
      </c>
      <c r="U904" s="158">
        <v>7.7854352493788886E-2</v>
      </c>
    </row>
    <row r="905" spans="12:21" x14ac:dyDescent="0.3">
      <c r="L905" s="15">
        <v>2006</v>
      </c>
      <c r="M905" s="157">
        <v>0.90527582091591252</v>
      </c>
      <c r="N905" s="156">
        <v>0.40395868927469469</v>
      </c>
      <c r="O905" s="156">
        <v>0.33363156466037336</v>
      </c>
      <c r="P905" s="156">
        <v>0.28904063598746171</v>
      </c>
      <c r="Q905" s="156">
        <v>0.38968242617263171</v>
      </c>
      <c r="R905" s="156">
        <v>0.29465935498899176</v>
      </c>
      <c r="S905" s="156">
        <v>0.84354928105581528</v>
      </c>
      <c r="T905" s="156">
        <v>0.97071261853736179</v>
      </c>
      <c r="U905" s="158">
        <v>7.5491522358573898E-2</v>
      </c>
    </row>
    <row r="906" spans="12:21" x14ac:dyDescent="0.3">
      <c r="L906" s="15">
        <v>2007</v>
      </c>
      <c r="M906" s="157">
        <v>0.92886921072089856</v>
      </c>
      <c r="N906" s="156">
        <v>0.50839065711598486</v>
      </c>
      <c r="O906" s="156">
        <v>0.45229446971857862</v>
      </c>
      <c r="P906" s="156">
        <v>0.29901713145862829</v>
      </c>
      <c r="Q906" s="156">
        <v>0.40502425822159654</v>
      </c>
      <c r="R906" s="156">
        <v>0.33268444637288014</v>
      </c>
      <c r="S906" s="156">
        <v>0.81910201341739952</v>
      </c>
      <c r="T906" s="156">
        <v>0.9933389590513616</v>
      </c>
      <c r="U906" s="158">
        <v>9.7499302758634401E-2</v>
      </c>
    </row>
    <row r="907" spans="12:21" x14ac:dyDescent="0.3">
      <c r="L907" s="15">
        <v>2008</v>
      </c>
      <c r="M907" s="157">
        <v>0.94320121246810429</v>
      </c>
      <c r="N907" s="156">
        <v>0.5985684086608366</v>
      </c>
      <c r="O907" s="156">
        <v>0.53120843494833581</v>
      </c>
      <c r="P907" s="156">
        <v>0.34663206690602238</v>
      </c>
      <c r="Q907" s="156">
        <v>0.44469012130221519</v>
      </c>
      <c r="R907" s="156">
        <v>0.36365494925454889</v>
      </c>
      <c r="S907" s="156">
        <v>0.82002463713759366</v>
      </c>
      <c r="T907" s="156">
        <v>0.92674926567159666</v>
      </c>
      <c r="U907" s="158">
        <v>0.11051483269437032</v>
      </c>
    </row>
    <row r="908" spans="12:21" x14ac:dyDescent="0.3">
      <c r="L908" s="15">
        <v>2009</v>
      </c>
      <c r="M908" s="157">
        <v>0.96391119234344813</v>
      </c>
      <c r="N908" s="156">
        <v>0.62183047430230887</v>
      </c>
      <c r="O908" s="156">
        <v>0.58090317232151711</v>
      </c>
      <c r="P908" s="156">
        <v>0.3813870988962027</v>
      </c>
      <c r="Q908" s="156">
        <v>0.44381347624034229</v>
      </c>
      <c r="R908" s="156">
        <v>0.38350243079303814</v>
      </c>
      <c r="S908" s="156">
        <v>0.81491270441781238</v>
      </c>
      <c r="T908" s="156">
        <v>0.93778433481819301</v>
      </c>
      <c r="U908" s="158">
        <v>0.12238094085143808</v>
      </c>
    </row>
    <row r="909" spans="12:21" x14ac:dyDescent="0.3">
      <c r="L909" s="15">
        <v>2010</v>
      </c>
      <c r="M909" s="157">
        <v>0.96371400479542302</v>
      </c>
      <c r="N909" s="156">
        <v>0.66687252505500338</v>
      </c>
      <c r="O909" s="156">
        <v>0.60583031427480893</v>
      </c>
      <c r="P909" s="156">
        <v>0.4113939002952961</v>
      </c>
      <c r="Q909" s="156">
        <v>0.48266561305254574</v>
      </c>
      <c r="R909" s="156">
        <v>0.44018154669733572</v>
      </c>
      <c r="S909" s="156">
        <v>0.84752040151006125</v>
      </c>
      <c r="T909" s="156">
        <v>0.93243250303621295</v>
      </c>
      <c r="U909" s="158">
        <v>0.14140856289025808</v>
      </c>
    </row>
    <row r="910" spans="12:21" x14ac:dyDescent="0.3">
      <c r="L910" s="15">
        <v>2011</v>
      </c>
      <c r="M910" s="157">
        <v>0.97603249343145393</v>
      </c>
      <c r="N910" s="156">
        <v>0.67378854087796158</v>
      </c>
      <c r="O910" s="156">
        <v>0.63205374960025218</v>
      </c>
      <c r="P910" s="156">
        <v>0.42714924485072076</v>
      </c>
      <c r="Q910" s="156">
        <v>0.48694507646666091</v>
      </c>
      <c r="R910" s="156">
        <v>0.45482202051999526</v>
      </c>
      <c r="S910" s="156">
        <v>0.85245175461979705</v>
      </c>
      <c r="T910" s="156">
        <v>0.89669559432338253</v>
      </c>
      <c r="U910" s="158">
        <v>0.15521857006196513</v>
      </c>
    </row>
    <row r="911" spans="12:21" x14ac:dyDescent="0.3">
      <c r="L911" s="15">
        <v>2012</v>
      </c>
      <c r="M911" s="157">
        <v>0.98134167057353772</v>
      </c>
      <c r="N911" s="156">
        <v>0.66154029141882986</v>
      </c>
      <c r="O911" s="156">
        <v>0.68097418225533701</v>
      </c>
      <c r="P911" s="156">
        <v>0.40557772909833822</v>
      </c>
      <c r="Q911" s="156">
        <v>0.54351742356280808</v>
      </c>
      <c r="R911" s="156">
        <v>0.4495223816484154</v>
      </c>
      <c r="S911" s="156">
        <v>0.80583207514760369</v>
      </c>
      <c r="T911" s="156">
        <v>0.91792976873420717</v>
      </c>
      <c r="U911" s="158">
        <v>0.14997665736013649</v>
      </c>
    </row>
    <row r="912" spans="12:21" x14ac:dyDescent="0.3">
      <c r="L912" s="15">
        <v>2013</v>
      </c>
      <c r="M912" s="157">
        <v>0.99067540815943789</v>
      </c>
      <c r="N912" s="156">
        <v>0.63871221177793125</v>
      </c>
      <c r="O912" s="156">
        <v>0.67262825617913902</v>
      </c>
      <c r="P912" s="156">
        <v>0.40036193562665612</v>
      </c>
      <c r="Q912" s="156">
        <v>0.5598558913281142</v>
      </c>
      <c r="R912" s="156">
        <v>0.43425269831437457</v>
      </c>
      <c r="S912" s="156">
        <v>0.81323496210252066</v>
      </c>
      <c r="T912" s="156">
        <v>0.90925681595481278</v>
      </c>
      <c r="U912" s="158">
        <v>0.1219942135573287</v>
      </c>
    </row>
    <row r="913" spans="2:24" x14ac:dyDescent="0.3">
      <c r="L913" s="15">
        <v>2014</v>
      </c>
      <c r="M913" s="157">
        <v>0.9915390621037532</v>
      </c>
      <c r="N913" s="156">
        <v>0.65484973751438713</v>
      </c>
      <c r="O913" s="156">
        <v>0.61712098763492163</v>
      </c>
      <c r="P913" s="156">
        <v>0.46706960554225035</v>
      </c>
      <c r="Q913" s="156">
        <v>0.62908220543834892</v>
      </c>
      <c r="R913" s="156">
        <v>0.46476213502794961</v>
      </c>
      <c r="S913" s="156">
        <v>0.81421072019466323</v>
      </c>
      <c r="T913" s="156">
        <v>0.91305804339525731</v>
      </c>
      <c r="U913" s="158">
        <v>0.12317548789576067</v>
      </c>
    </row>
    <row r="914" spans="2:24" x14ac:dyDescent="0.3">
      <c r="L914" s="15">
        <v>2015</v>
      </c>
      <c r="M914" s="157">
        <v>0.99122696242816732</v>
      </c>
      <c r="N914" s="156">
        <v>0.66787147999953356</v>
      </c>
      <c r="O914" s="156">
        <v>0.66704948495179051</v>
      </c>
      <c r="P914" s="156">
        <v>0.44514084012513672</v>
      </c>
      <c r="Q914" s="156">
        <v>0.6098346983442442</v>
      </c>
      <c r="R914" s="156">
        <v>0.46940530792769009</v>
      </c>
      <c r="S914" s="156">
        <v>0.80958903368249446</v>
      </c>
      <c r="T914" s="156">
        <v>0.9070093921524286</v>
      </c>
      <c r="U914" s="158">
        <v>0.13959651725580791</v>
      </c>
    </row>
    <row r="915" spans="2:24" x14ac:dyDescent="0.3">
      <c r="L915" s="15">
        <v>2016</v>
      </c>
      <c r="M915" s="157">
        <v>0.98994529187647518</v>
      </c>
      <c r="N915" s="156">
        <v>0.66830099953523647</v>
      </c>
      <c r="O915" s="156">
        <v>0.65502499254654289</v>
      </c>
      <c r="P915" s="156">
        <v>0.42573037458297863</v>
      </c>
      <c r="Q915" s="156">
        <v>0.58108733601243234</v>
      </c>
      <c r="R915" s="156">
        <v>0.47431503757782395</v>
      </c>
      <c r="S915" s="156">
        <v>0.80516387818727297</v>
      </c>
      <c r="T915" s="156">
        <v>0.91915555924535064</v>
      </c>
      <c r="U915" s="158">
        <v>0.13380846258649839</v>
      </c>
    </row>
    <row r="916" spans="2:24" x14ac:dyDescent="0.3">
      <c r="L916" s="15">
        <v>2017</v>
      </c>
      <c r="M916" s="157">
        <v>0.99141388494110605</v>
      </c>
      <c r="N916" s="156">
        <v>0.77613791723096726</v>
      </c>
      <c r="O916" s="156">
        <v>0.65526055306488284</v>
      </c>
      <c r="P916" s="156">
        <v>0.4017427773460861</v>
      </c>
      <c r="Q916" s="156">
        <v>0.58162026232017328</v>
      </c>
      <c r="R916" s="156">
        <v>0.47436628941375519</v>
      </c>
      <c r="S916" s="156">
        <v>0.80833640609825674</v>
      </c>
      <c r="T916" s="156">
        <v>0.92925166723038999</v>
      </c>
      <c r="U916" s="158">
        <v>0.13176665635815543</v>
      </c>
    </row>
    <row r="917" spans="2:24" ht="15" thickBot="1" x14ac:dyDescent="0.35">
      <c r="L917" s="19">
        <v>2018</v>
      </c>
      <c r="M917" s="159">
        <v>0.99950020591628363</v>
      </c>
      <c r="N917" s="160">
        <v>0.86885738697592085</v>
      </c>
      <c r="O917" s="160">
        <v>0.71298498864306581</v>
      </c>
      <c r="P917" s="160">
        <v>0.40908720751810368</v>
      </c>
      <c r="Q917" s="160">
        <v>0.57879041639180262</v>
      </c>
      <c r="R917" s="160">
        <v>0.49160323258746719</v>
      </c>
      <c r="S917" s="160">
        <v>0.74557828262951931</v>
      </c>
      <c r="T917" s="160">
        <v>0.94257729568592619</v>
      </c>
      <c r="U917" s="161">
        <v>0.1394060526490557</v>
      </c>
    </row>
    <row r="919" spans="2:24" s="2" customFormat="1" ht="15" thickBot="1" x14ac:dyDescent="0.35">
      <c r="B919" s="1"/>
      <c r="C919" s="1"/>
      <c r="D919" s="1"/>
      <c r="E919" s="1"/>
      <c r="F919" s="1"/>
      <c r="G919" s="1"/>
      <c r="H919" s="1"/>
    </row>
    <row r="920" spans="2:24" s="2" customFormat="1" ht="21" customHeight="1" x14ac:dyDescent="0.3">
      <c r="B920" s="309" t="s">
        <v>105</v>
      </c>
      <c r="C920" s="310"/>
      <c r="D920" s="310"/>
      <c r="E920" s="310"/>
      <c r="F920" s="310"/>
      <c r="G920" s="310"/>
      <c r="H920" s="311"/>
    </row>
    <row r="921" spans="2:24" s="2" customFormat="1" ht="15.75" customHeight="1" thickBot="1" x14ac:dyDescent="0.35">
      <c r="B921" s="312"/>
      <c r="C921" s="313"/>
      <c r="D921" s="313"/>
      <c r="E921" s="313"/>
      <c r="F921" s="313"/>
      <c r="G921" s="313"/>
      <c r="H921" s="314"/>
    </row>
    <row r="922" spans="2:24" s="2" customFormat="1" x14ac:dyDescent="0.3"/>
    <row r="924" spans="2:24" ht="15" thickBot="1" x14ac:dyDescent="0.35">
      <c r="L924" s="171" t="s">
        <v>193</v>
      </c>
      <c r="N924" t="s">
        <v>203</v>
      </c>
      <c r="P924" t="s">
        <v>105</v>
      </c>
      <c r="Q924" t="s">
        <v>75</v>
      </c>
    </row>
    <row r="925" spans="2:24" x14ac:dyDescent="0.3">
      <c r="L925" s="180" t="s">
        <v>2</v>
      </c>
      <c r="M925" s="181" t="s">
        <v>3</v>
      </c>
      <c r="N925" s="182" t="s">
        <v>4</v>
      </c>
      <c r="O925" s="183" t="s">
        <v>5</v>
      </c>
      <c r="P925" s="184" t="s">
        <v>6</v>
      </c>
      <c r="Q925" s="185" t="s">
        <v>7</v>
      </c>
      <c r="R925" s="181" t="s">
        <v>8</v>
      </c>
      <c r="S925" s="182" t="s">
        <v>9</v>
      </c>
      <c r="T925" s="186" t="s">
        <v>10</v>
      </c>
      <c r="U925" s="83" t="s">
        <v>11</v>
      </c>
      <c r="V925" t="s">
        <v>85</v>
      </c>
    </row>
    <row r="926" spans="2:24" x14ac:dyDescent="0.3">
      <c r="L926" s="122">
        <v>2000</v>
      </c>
      <c r="M926" s="60">
        <v>1.8109999999999999</v>
      </c>
      <c r="N926" s="60">
        <v>4.9530000000000003</v>
      </c>
      <c r="O926" s="60">
        <v>18.091000000000001</v>
      </c>
      <c r="P926" s="60">
        <v>22.492000000000001</v>
      </c>
      <c r="Q926" s="60">
        <v>3.6459999999999999</v>
      </c>
      <c r="R926" s="60">
        <v>14.712999999999999</v>
      </c>
      <c r="S926" s="60">
        <v>4.4779999999999998</v>
      </c>
      <c r="T926" s="60">
        <v>2.0960000000000001</v>
      </c>
      <c r="U926" s="187">
        <v>8.1349999999999998</v>
      </c>
      <c r="V926">
        <f t="shared" ref="V926:V943" si="108">SUM(M926:U926)</f>
        <v>80.415000000000006</v>
      </c>
      <c r="X926">
        <v>1000</v>
      </c>
    </row>
    <row r="927" spans="2:24" x14ac:dyDescent="0.3">
      <c r="L927" s="122">
        <v>2001</v>
      </c>
      <c r="M927" s="60">
        <v>1.9239999999999999</v>
      </c>
      <c r="N927" s="60">
        <v>5.3150000000000004</v>
      </c>
      <c r="O927" s="60">
        <v>19.45</v>
      </c>
      <c r="P927" s="60">
        <v>22.9</v>
      </c>
      <c r="Q927" s="60">
        <v>3.88</v>
      </c>
      <c r="R927" s="60">
        <v>15.315</v>
      </c>
      <c r="S927" s="60">
        <v>4.6689999999999996</v>
      </c>
      <c r="T927" s="60">
        <v>2.1619999999999999</v>
      </c>
      <c r="U927" s="187">
        <v>8.7100000000000009</v>
      </c>
      <c r="V927">
        <f t="shared" si="108"/>
        <v>84.325000000000017</v>
      </c>
    </row>
    <row r="928" spans="2:24" x14ac:dyDescent="0.3">
      <c r="L928" s="122">
        <v>2002</v>
      </c>
      <c r="M928" s="60">
        <v>2.0339999999999998</v>
      </c>
      <c r="N928" s="60">
        <v>5.29</v>
      </c>
      <c r="O928" s="60">
        <v>19.885999999999999</v>
      </c>
      <c r="P928" s="60">
        <v>23.068000000000001</v>
      </c>
      <c r="Q928" s="60">
        <v>3.9809999999999999</v>
      </c>
      <c r="R928" s="60">
        <v>15.608000000000001</v>
      </c>
      <c r="S928" s="60">
        <v>4.8769999999999998</v>
      </c>
      <c r="T928" s="60">
        <v>2.2109999999999999</v>
      </c>
      <c r="U928" s="187">
        <v>9.1560000000000006</v>
      </c>
      <c r="V928">
        <f t="shared" si="108"/>
        <v>86.111000000000004</v>
      </c>
    </row>
    <row r="929" spans="12:22" x14ac:dyDescent="0.3">
      <c r="L929" s="122">
        <v>2003</v>
      </c>
      <c r="M929" s="60">
        <v>2.085</v>
      </c>
      <c r="N929" s="60">
        <v>5.6669999999999998</v>
      </c>
      <c r="O929" s="60">
        <v>21.707000000000001</v>
      </c>
      <c r="P929" s="60">
        <v>24.265000000000001</v>
      </c>
      <c r="Q929" s="60">
        <v>4.1589999999999998</v>
      </c>
      <c r="R929" s="60">
        <v>16.423999999999999</v>
      </c>
      <c r="S929" s="60">
        <v>5.1459999999999999</v>
      </c>
      <c r="T929" s="60">
        <v>2.31</v>
      </c>
      <c r="U929" s="187">
        <v>10.025</v>
      </c>
      <c r="V929">
        <f t="shared" si="108"/>
        <v>91.788000000000011</v>
      </c>
    </row>
    <row r="930" spans="12:22" x14ac:dyDescent="0.3">
      <c r="L930" s="122">
        <v>2004</v>
      </c>
      <c r="M930" s="60">
        <v>2.089</v>
      </c>
      <c r="N930" s="60">
        <v>5.6420000000000003</v>
      </c>
      <c r="O930" s="60">
        <v>22.041</v>
      </c>
      <c r="P930" s="60">
        <v>23.331</v>
      </c>
      <c r="Q930" s="60">
        <v>4.319</v>
      </c>
      <c r="R930" s="60">
        <v>16.526</v>
      </c>
      <c r="S930" s="60">
        <v>5.2240000000000002</v>
      </c>
      <c r="T930" s="60">
        <v>2.327</v>
      </c>
      <c r="U930" s="187">
        <v>9.8859999999999992</v>
      </c>
      <c r="V930">
        <f t="shared" si="108"/>
        <v>91.384999999999991</v>
      </c>
    </row>
    <row r="931" spans="12:22" x14ac:dyDescent="0.3">
      <c r="L931" s="122">
        <v>2005</v>
      </c>
      <c r="M931" s="60">
        <v>2.0680000000000001</v>
      </c>
      <c r="N931" s="60">
        <v>5.3659999999999997</v>
      </c>
      <c r="O931" s="60">
        <v>22.225000000000001</v>
      </c>
      <c r="P931" s="60">
        <v>24.568999999999999</v>
      </c>
      <c r="Q931" s="60">
        <v>4.3140000000000001</v>
      </c>
      <c r="R931" s="60">
        <v>16.093</v>
      </c>
      <c r="S931" s="60">
        <v>5.3070000000000004</v>
      </c>
      <c r="T931" s="60">
        <v>2.3679999999999999</v>
      </c>
      <c r="U931" s="187">
        <v>10.257</v>
      </c>
      <c r="V931">
        <f t="shared" si="108"/>
        <v>92.566999999999993</v>
      </c>
    </row>
    <row r="932" spans="12:22" x14ac:dyDescent="0.3">
      <c r="L932" s="122">
        <v>2006</v>
      </c>
      <c r="M932" s="60">
        <v>2.0009999999999999</v>
      </c>
      <c r="N932" s="60">
        <v>5.577</v>
      </c>
      <c r="O932" s="60">
        <v>21.672999999999998</v>
      </c>
      <c r="P932" s="60">
        <v>24.25</v>
      </c>
      <c r="Q932" s="60">
        <v>4.2409999999999997</v>
      </c>
      <c r="R932" s="60">
        <v>15.497999999999999</v>
      </c>
      <c r="S932" s="60">
        <v>5.1769999999999996</v>
      </c>
      <c r="T932" s="60">
        <v>2.2810000000000001</v>
      </c>
      <c r="U932" s="187">
        <v>9.4190000000000005</v>
      </c>
      <c r="V932">
        <f t="shared" si="108"/>
        <v>90.117000000000004</v>
      </c>
    </row>
    <row r="933" spans="12:22" x14ac:dyDescent="0.3">
      <c r="L933" s="122">
        <v>2007</v>
      </c>
      <c r="M933" s="60">
        <v>1.9530000000000001</v>
      </c>
      <c r="N933" s="60">
        <v>5.4169999999999998</v>
      </c>
      <c r="O933" s="60">
        <v>21.103999999999999</v>
      </c>
      <c r="P933" s="60">
        <v>23.978000000000002</v>
      </c>
      <c r="Q933" s="60">
        <v>4.1120000000000001</v>
      </c>
      <c r="R933" s="60">
        <v>14.797000000000001</v>
      </c>
      <c r="S933" s="60">
        <v>5.0629999999999997</v>
      </c>
      <c r="T933" s="60">
        <v>2.2050000000000001</v>
      </c>
      <c r="U933" s="187">
        <v>8.843</v>
      </c>
      <c r="V933">
        <f t="shared" si="108"/>
        <v>87.472000000000008</v>
      </c>
    </row>
    <row r="934" spans="12:22" x14ac:dyDescent="0.3">
      <c r="L934" s="122">
        <v>2008</v>
      </c>
      <c r="M934" s="60">
        <v>1.883</v>
      </c>
      <c r="N934" s="60">
        <v>5.375</v>
      </c>
      <c r="O934" s="60">
        <v>20.271000000000001</v>
      </c>
      <c r="P934" s="60">
        <v>24.26</v>
      </c>
      <c r="Q934" s="60">
        <v>4.1150000000000002</v>
      </c>
      <c r="R934" s="60">
        <v>14.803000000000001</v>
      </c>
      <c r="S934" s="60">
        <v>4.9930000000000003</v>
      </c>
      <c r="T934" s="60">
        <v>2.1760000000000002</v>
      </c>
      <c r="U934" s="187">
        <v>8.94</v>
      </c>
      <c r="V934">
        <f t="shared" si="108"/>
        <v>86.816000000000003</v>
      </c>
    </row>
    <row r="935" spans="12:22" x14ac:dyDescent="0.3">
      <c r="L935" s="122">
        <v>2009</v>
      </c>
      <c r="M935" s="60">
        <v>1.827</v>
      </c>
      <c r="N935" s="60">
        <v>4.7779999999999996</v>
      </c>
      <c r="O935" s="60">
        <v>19.151</v>
      </c>
      <c r="P935" s="60">
        <v>21.350999999999999</v>
      </c>
      <c r="Q935" s="60">
        <v>3.9550000000000001</v>
      </c>
      <c r="R935" s="60">
        <v>13.097</v>
      </c>
      <c r="S935" s="60">
        <v>4.7309999999999999</v>
      </c>
      <c r="T935" s="60">
        <v>2.13</v>
      </c>
      <c r="U935" s="187">
        <v>9.3079999999999998</v>
      </c>
      <c r="V935">
        <f t="shared" si="108"/>
        <v>80.327999999999975</v>
      </c>
    </row>
    <row r="936" spans="12:22" x14ac:dyDescent="0.3">
      <c r="L936" s="122">
        <v>2010</v>
      </c>
      <c r="M936" s="60">
        <v>1.867</v>
      </c>
      <c r="N936" s="60">
        <v>4.8179999999999996</v>
      </c>
      <c r="O936" s="60">
        <v>20.22</v>
      </c>
      <c r="P936" s="60">
        <v>23.721</v>
      </c>
      <c r="Q936" s="60">
        <v>3.88</v>
      </c>
      <c r="R936" s="60">
        <v>13.685</v>
      </c>
      <c r="S936" s="60">
        <v>4.7889999999999997</v>
      </c>
      <c r="T936" s="60">
        <v>2.198</v>
      </c>
      <c r="U936" s="187">
        <v>9.5760000000000005</v>
      </c>
      <c r="V936">
        <f t="shared" si="108"/>
        <v>84.753999999999991</v>
      </c>
    </row>
    <row r="937" spans="12:22" x14ac:dyDescent="0.3">
      <c r="L937" s="122">
        <v>2011</v>
      </c>
      <c r="M937" s="60">
        <v>1.8180000000000001</v>
      </c>
      <c r="N937" s="60">
        <v>4.7649999999999997</v>
      </c>
      <c r="O937" s="60">
        <v>19.882999999999999</v>
      </c>
      <c r="P937" s="60">
        <v>22.815999999999999</v>
      </c>
      <c r="Q937" s="60">
        <v>3.661</v>
      </c>
      <c r="R937" s="60">
        <v>13.972</v>
      </c>
      <c r="S937" s="60">
        <v>4.5910000000000002</v>
      </c>
      <c r="T937" s="60">
        <v>2.0379999999999998</v>
      </c>
      <c r="U937" s="187">
        <v>8.9179999999999993</v>
      </c>
      <c r="V937">
        <f t="shared" si="108"/>
        <v>82.461999999999989</v>
      </c>
    </row>
    <row r="938" spans="12:22" x14ac:dyDescent="0.3">
      <c r="L938" s="122">
        <v>2012</v>
      </c>
      <c r="M938" s="60">
        <v>1.7789999999999999</v>
      </c>
      <c r="N938" s="60">
        <v>4.6689999999999996</v>
      </c>
      <c r="O938" s="60">
        <v>18.809999999999999</v>
      </c>
      <c r="P938" s="60">
        <v>22.613</v>
      </c>
      <c r="Q938" s="60">
        <v>3.6320000000000001</v>
      </c>
      <c r="R938" s="60">
        <v>13.472</v>
      </c>
      <c r="S938" s="60">
        <v>4.6189999999999998</v>
      </c>
      <c r="T938" s="60">
        <v>2.04</v>
      </c>
      <c r="U938" s="187">
        <v>8.1780000000000008</v>
      </c>
      <c r="V938">
        <f t="shared" si="108"/>
        <v>79.811999999999998</v>
      </c>
    </row>
    <row r="939" spans="12:22" x14ac:dyDescent="0.3">
      <c r="L939" s="122">
        <v>2013</v>
      </c>
      <c r="M939" s="60">
        <v>1.8160000000000001</v>
      </c>
      <c r="N939" s="60">
        <v>4.8070000000000004</v>
      </c>
      <c r="O939" s="60">
        <v>19.148</v>
      </c>
      <c r="P939" s="60">
        <v>22.414999999999999</v>
      </c>
      <c r="Q939" s="60">
        <v>3.649</v>
      </c>
      <c r="R939" s="60">
        <v>13.502000000000001</v>
      </c>
      <c r="S939" s="60">
        <v>4.7489999999999997</v>
      </c>
      <c r="T939" s="60">
        <v>2.109</v>
      </c>
      <c r="U939" s="187">
        <v>8.1579999999999995</v>
      </c>
      <c r="V939">
        <f t="shared" si="108"/>
        <v>80.352999999999994</v>
      </c>
    </row>
    <row r="940" spans="12:22" x14ac:dyDescent="0.3">
      <c r="L940" s="122">
        <v>2014</v>
      </c>
      <c r="M940" s="60">
        <v>1.762</v>
      </c>
      <c r="N940" s="60">
        <v>4.6050000000000004</v>
      </c>
      <c r="O940" s="60">
        <v>17.797999999999998</v>
      </c>
      <c r="P940" s="60">
        <v>22.12</v>
      </c>
      <c r="Q940" s="60">
        <v>3.448</v>
      </c>
      <c r="R940" s="60">
        <v>12.785</v>
      </c>
      <c r="S940" s="60">
        <v>4.5780000000000003</v>
      </c>
      <c r="T940" s="60">
        <v>1.986</v>
      </c>
      <c r="U940" s="187">
        <v>7.5970000000000004</v>
      </c>
      <c r="V940">
        <f t="shared" si="108"/>
        <v>76.679000000000002</v>
      </c>
    </row>
    <row r="941" spans="12:22" x14ac:dyDescent="0.3">
      <c r="L941" s="122">
        <v>2015</v>
      </c>
      <c r="M941" s="60">
        <v>1.788</v>
      </c>
      <c r="N941" s="60">
        <v>4.6529999999999996</v>
      </c>
      <c r="O941" s="60">
        <v>18.154</v>
      </c>
      <c r="P941" s="60">
        <v>22.544</v>
      </c>
      <c r="Q941" s="60">
        <v>3.4790000000000001</v>
      </c>
      <c r="R941" s="60">
        <v>13.401999999999999</v>
      </c>
      <c r="S941" s="60">
        <v>4.7759999999999998</v>
      </c>
      <c r="T941" s="60">
        <v>2.0179999999999998</v>
      </c>
      <c r="U941" s="187">
        <v>8.0839999999999996</v>
      </c>
      <c r="V941">
        <f t="shared" si="108"/>
        <v>78.897999999999996</v>
      </c>
    </row>
    <row r="942" spans="12:22" x14ac:dyDescent="0.3">
      <c r="L942" s="122">
        <v>2016</v>
      </c>
      <c r="M942" s="60">
        <v>1.8759999999999999</v>
      </c>
      <c r="N942" s="60">
        <v>4.66</v>
      </c>
      <c r="O942" s="60">
        <v>17.992000000000001</v>
      </c>
      <c r="P942" s="60">
        <v>22.948</v>
      </c>
      <c r="Q942" s="60">
        <v>3.6859999999999999</v>
      </c>
      <c r="R942" s="60">
        <v>13.180999999999999</v>
      </c>
      <c r="S942" s="60">
        <v>4.7960000000000003</v>
      </c>
      <c r="T942" s="60">
        <v>2.0609999999999999</v>
      </c>
      <c r="U942" s="187">
        <v>8.3960000000000008</v>
      </c>
      <c r="V942">
        <f t="shared" si="108"/>
        <v>79.596000000000018</v>
      </c>
    </row>
    <row r="943" spans="12:22" ht="15" thickBot="1" x14ac:dyDescent="0.35">
      <c r="L943" s="124">
        <v>2017</v>
      </c>
      <c r="M943" s="188">
        <v>1.8979999999999999</v>
      </c>
      <c r="N943" s="188">
        <v>4.7240000000000002</v>
      </c>
      <c r="O943" s="188">
        <v>18.247</v>
      </c>
      <c r="P943" s="188">
        <v>23.695</v>
      </c>
      <c r="Q943" s="188">
        <v>3.7519999999999998</v>
      </c>
      <c r="R943" s="188">
        <v>14.145</v>
      </c>
      <c r="S943" s="188">
        <v>4.9219999999999997</v>
      </c>
      <c r="T943" s="188">
        <v>2.1139999999999999</v>
      </c>
      <c r="U943" s="189">
        <v>8.7650000000000006</v>
      </c>
      <c r="V943">
        <f t="shared" si="108"/>
        <v>82.262</v>
      </c>
    </row>
    <row r="945" spans="12:22" x14ac:dyDescent="0.3">
      <c r="L945" s="171" t="s">
        <v>194</v>
      </c>
      <c r="N945" t="s">
        <v>203</v>
      </c>
      <c r="P945" t="s">
        <v>105</v>
      </c>
      <c r="Q945" t="s">
        <v>75</v>
      </c>
    </row>
    <row r="946" spans="12:22" x14ac:dyDescent="0.3">
      <c r="L946" s="172" t="s">
        <v>2</v>
      </c>
      <c r="M946" s="173" t="s">
        <v>3</v>
      </c>
      <c r="N946" s="174" t="s">
        <v>4</v>
      </c>
      <c r="O946" s="175" t="s">
        <v>5</v>
      </c>
      <c r="P946" s="176" t="s">
        <v>6</v>
      </c>
      <c r="Q946" s="177" t="s">
        <v>7</v>
      </c>
      <c r="R946" s="173" t="s">
        <v>8</v>
      </c>
      <c r="S946" s="174" t="s">
        <v>9</v>
      </c>
      <c r="T946" s="178" t="s">
        <v>10</v>
      </c>
      <c r="U946" s="179" t="s">
        <v>11</v>
      </c>
      <c r="V946" t="s">
        <v>85</v>
      </c>
    </row>
    <row r="947" spans="12:22" x14ac:dyDescent="0.3">
      <c r="L947" s="60">
        <v>2000</v>
      </c>
      <c r="M947" s="60">
        <v>1.8109999999999999</v>
      </c>
      <c r="N947" s="60">
        <v>4.9530000000000003</v>
      </c>
      <c r="O947" s="60">
        <v>18.091000000000001</v>
      </c>
      <c r="P947" s="60">
        <v>22.492000000000001</v>
      </c>
      <c r="Q947" s="60">
        <v>3.6459999999999999</v>
      </c>
      <c r="R947" s="60">
        <v>14.712999999999999</v>
      </c>
      <c r="S947" s="60">
        <v>4.4779999999999998</v>
      </c>
      <c r="T947" s="60">
        <v>2.0960000000000001</v>
      </c>
      <c r="U947" s="60">
        <v>8.1349999999999998</v>
      </c>
      <c r="V947">
        <f t="shared" ref="V947:V964" si="109">SUM(M947:U947)</f>
        <v>80.415000000000006</v>
      </c>
    </row>
    <row r="948" spans="12:22" x14ac:dyDescent="0.3">
      <c r="L948" s="60">
        <v>2001</v>
      </c>
      <c r="M948" s="60">
        <v>1.9239999999999999</v>
      </c>
      <c r="N948" s="60">
        <v>5.3150000000000004</v>
      </c>
      <c r="O948" s="60">
        <v>19.45</v>
      </c>
      <c r="P948" s="60">
        <v>22.9</v>
      </c>
      <c r="Q948" s="60">
        <v>3.88</v>
      </c>
      <c r="R948" s="60">
        <v>15.315</v>
      </c>
      <c r="S948" s="60">
        <v>4.6689999999999996</v>
      </c>
      <c r="T948" s="60">
        <v>2.1619999999999999</v>
      </c>
      <c r="U948" s="60">
        <v>8.7100000000000009</v>
      </c>
      <c r="V948">
        <f t="shared" si="109"/>
        <v>84.325000000000017</v>
      </c>
    </row>
    <row r="949" spans="12:22" x14ac:dyDescent="0.3">
      <c r="L949" s="60">
        <v>2002</v>
      </c>
      <c r="M949" s="60">
        <v>2.0339999999999998</v>
      </c>
      <c r="N949" s="60">
        <v>5.29</v>
      </c>
      <c r="O949" s="60">
        <v>19.885999999999999</v>
      </c>
      <c r="P949" s="60">
        <v>23.068000000000001</v>
      </c>
      <c r="Q949" s="60">
        <v>3.9809999999999999</v>
      </c>
      <c r="R949" s="60">
        <v>15.608000000000001</v>
      </c>
      <c r="S949" s="60">
        <v>4.8769999999999998</v>
      </c>
      <c r="T949" s="60">
        <v>2.2109999999999999</v>
      </c>
      <c r="U949" s="60">
        <v>9.1560000000000006</v>
      </c>
      <c r="V949">
        <f t="shared" si="109"/>
        <v>86.111000000000004</v>
      </c>
    </row>
    <row r="950" spans="12:22" x14ac:dyDescent="0.3">
      <c r="L950" s="60">
        <v>2003</v>
      </c>
      <c r="M950" s="60">
        <v>2.085</v>
      </c>
      <c r="N950" s="60">
        <v>5.6669999999999998</v>
      </c>
      <c r="O950" s="60">
        <v>21.707000000000001</v>
      </c>
      <c r="P950" s="60">
        <v>24.265000000000001</v>
      </c>
      <c r="Q950" s="60">
        <v>4.1589999999999998</v>
      </c>
      <c r="R950" s="60">
        <v>16.423999999999999</v>
      </c>
      <c r="S950" s="60">
        <v>5.1459999999999999</v>
      </c>
      <c r="T950" s="60">
        <v>2.31</v>
      </c>
      <c r="U950" s="60">
        <v>10.025</v>
      </c>
      <c r="V950">
        <f t="shared" si="109"/>
        <v>91.788000000000011</v>
      </c>
    </row>
    <row r="951" spans="12:22" x14ac:dyDescent="0.3">
      <c r="L951" s="60">
        <v>2004</v>
      </c>
      <c r="M951" s="60">
        <v>2.089</v>
      </c>
      <c r="N951" s="60">
        <v>5.6420000000000003</v>
      </c>
      <c r="O951" s="60">
        <v>22.041</v>
      </c>
      <c r="P951" s="60">
        <v>23.331</v>
      </c>
      <c r="Q951" s="60">
        <v>4.319</v>
      </c>
      <c r="R951" s="60">
        <v>16.526</v>
      </c>
      <c r="S951" s="60">
        <v>5.2240000000000002</v>
      </c>
      <c r="T951" s="60">
        <v>2.327</v>
      </c>
      <c r="U951" s="60">
        <v>9.8859999999999992</v>
      </c>
      <c r="V951">
        <f t="shared" si="109"/>
        <v>91.384999999999991</v>
      </c>
    </row>
    <row r="952" spans="12:22" x14ac:dyDescent="0.3">
      <c r="L952" s="60">
        <v>2005</v>
      </c>
      <c r="M952" s="60">
        <v>2.0680000000000001</v>
      </c>
      <c r="N952" s="60">
        <v>5.3659999999999997</v>
      </c>
      <c r="O952" s="60">
        <v>22.225000000000001</v>
      </c>
      <c r="P952" s="60">
        <v>24.568999999999999</v>
      </c>
      <c r="Q952" s="60">
        <v>4.3140000000000001</v>
      </c>
      <c r="R952" s="60">
        <v>16.093</v>
      </c>
      <c r="S952" s="60">
        <v>5.3070000000000004</v>
      </c>
      <c r="T952" s="60">
        <v>2.3679999999999999</v>
      </c>
      <c r="U952" s="60">
        <v>10.257</v>
      </c>
      <c r="V952">
        <f t="shared" si="109"/>
        <v>92.566999999999993</v>
      </c>
    </row>
    <row r="953" spans="12:22" x14ac:dyDescent="0.3">
      <c r="L953" s="60">
        <v>2006</v>
      </c>
      <c r="M953" s="60">
        <v>2.0009999999999999</v>
      </c>
      <c r="N953" s="60">
        <v>5.577</v>
      </c>
      <c r="O953" s="60">
        <v>21.672999999999998</v>
      </c>
      <c r="P953" s="60">
        <v>24.25</v>
      </c>
      <c r="Q953" s="60">
        <v>4.2409999999999997</v>
      </c>
      <c r="R953" s="60">
        <v>15.497999999999999</v>
      </c>
      <c r="S953" s="60">
        <v>5.1769999999999996</v>
      </c>
      <c r="T953" s="60">
        <v>2.2810000000000001</v>
      </c>
      <c r="U953" s="60">
        <v>9.4190000000000005</v>
      </c>
      <c r="V953">
        <f t="shared" si="109"/>
        <v>90.117000000000004</v>
      </c>
    </row>
    <row r="954" spans="12:22" x14ac:dyDescent="0.3">
      <c r="L954" s="60">
        <v>2007</v>
      </c>
      <c r="M954" s="60">
        <v>1.9530000000000001</v>
      </c>
      <c r="N954" s="60">
        <v>5.4169999999999998</v>
      </c>
      <c r="O954" s="60">
        <v>21.103999999999999</v>
      </c>
      <c r="P954" s="60">
        <v>23.978000000000002</v>
      </c>
      <c r="Q954" s="60">
        <v>4.1120000000000001</v>
      </c>
      <c r="R954" s="60">
        <v>14.797000000000001</v>
      </c>
      <c r="S954" s="60">
        <v>5.0629999999999997</v>
      </c>
      <c r="T954" s="60">
        <v>2.2050000000000001</v>
      </c>
      <c r="U954" s="60">
        <v>8.843</v>
      </c>
      <c r="V954">
        <f t="shared" si="109"/>
        <v>87.472000000000008</v>
      </c>
    </row>
    <row r="955" spans="12:22" x14ac:dyDescent="0.3">
      <c r="L955" s="60">
        <v>2008</v>
      </c>
      <c r="M955" s="60">
        <v>1.883</v>
      </c>
      <c r="N955" s="60">
        <v>5.375</v>
      </c>
      <c r="O955" s="60">
        <v>20.271000000000001</v>
      </c>
      <c r="P955" s="60">
        <v>24.26</v>
      </c>
      <c r="Q955" s="60">
        <v>4.1150000000000002</v>
      </c>
      <c r="R955" s="60">
        <v>14.803000000000001</v>
      </c>
      <c r="S955" s="60">
        <v>4.9930000000000003</v>
      </c>
      <c r="T955" s="60">
        <v>2.1760000000000002</v>
      </c>
      <c r="U955" s="60">
        <v>8.94</v>
      </c>
      <c r="V955">
        <f t="shared" si="109"/>
        <v>86.816000000000003</v>
      </c>
    </row>
    <row r="956" spans="12:22" x14ac:dyDescent="0.3">
      <c r="L956" s="60">
        <v>2009</v>
      </c>
      <c r="M956" s="60">
        <v>1.827</v>
      </c>
      <c r="N956" s="60">
        <v>4.7779999999999996</v>
      </c>
      <c r="O956" s="60">
        <v>19.151</v>
      </c>
      <c r="P956" s="60">
        <v>21.350999999999999</v>
      </c>
      <c r="Q956" s="60">
        <v>3.9550000000000001</v>
      </c>
      <c r="R956" s="60">
        <v>13.097</v>
      </c>
      <c r="S956" s="60">
        <v>4.7309999999999999</v>
      </c>
      <c r="T956" s="60">
        <v>2.13</v>
      </c>
      <c r="U956" s="60">
        <v>9.3079999999999998</v>
      </c>
      <c r="V956">
        <f t="shared" si="109"/>
        <v>80.327999999999975</v>
      </c>
    </row>
    <row r="957" spans="12:22" x14ac:dyDescent="0.3">
      <c r="L957" s="60">
        <v>2010</v>
      </c>
      <c r="M957" s="60">
        <v>1.867</v>
      </c>
      <c r="N957" s="60">
        <v>4.8179999999999996</v>
      </c>
      <c r="O957" s="60">
        <v>20.22</v>
      </c>
      <c r="P957" s="60">
        <v>23.721</v>
      </c>
      <c r="Q957" s="60">
        <v>3.88</v>
      </c>
      <c r="R957" s="60">
        <v>13.685</v>
      </c>
      <c r="S957" s="60">
        <v>4.7889999999999997</v>
      </c>
      <c r="T957" s="60">
        <v>2.198</v>
      </c>
      <c r="U957" s="60">
        <v>9.5760000000000005</v>
      </c>
      <c r="V957">
        <f t="shared" si="109"/>
        <v>84.753999999999991</v>
      </c>
    </row>
    <row r="958" spans="12:22" x14ac:dyDescent="0.3">
      <c r="L958" s="60">
        <v>2011</v>
      </c>
      <c r="M958" s="60">
        <v>1.8180000000000001</v>
      </c>
      <c r="N958" s="60">
        <v>4.7649999999999997</v>
      </c>
      <c r="O958" s="60">
        <v>19.882999999999999</v>
      </c>
      <c r="P958" s="60">
        <v>22.815999999999999</v>
      </c>
      <c r="Q958" s="60">
        <v>3.661</v>
      </c>
      <c r="R958" s="60">
        <v>13.972</v>
      </c>
      <c r="S958" s="60">
        <v>4.5910000000000002</v>
      </c>
      <c r="T958" s="60">
        <v>2.0379999999999998</v>
      </c>
      <c r="U958" s="60">
        <v>8.9179999999999993</v>
      </c>
      <c r="V958">
        <f t="shared" si="109"/>
        <v>82.461999999999989</v>
      </c>
    </row>
    <row r="959" spans="12:22" x14ac:dyDescent="0.3">
      <c r="L959" s="60">
        <v>2012</v>
      </c>
      <c r="M959" s="60">
        <v>1.7789999999999999</v>
      </c>
      <c r="N959" s="60">
        <v>4.6689999999999996</v>
      </c>
      <c r="O959" s="60">
        <v>18.809999999999999</v>
      </c>
      <c r="P959" s="60">
        <v>22.613</v>
      </c>
      <c r="Q959" s="60">
        <v>3.6320000000000001</v>
      </c>
      <c r="R959" s="60">
        <v>13.472</v>
      </c>
      <c r="S959" s="60">
        <v>4.6189999999999998</v>
      </c>
      <c r="T959" s="60">
        <v>2.04</v>
      </c>
      <c r="U959" s="60">
        <v>8.1780000000000008</v>
      </c>
      <c r="V959">
        <f t="shared" si="109"/>
        <v>79.811999999999998</v>
      </c>
    </row>
    <row r="960" spans="12:22" x14ac:dyDescent="0.3">
      <c r="L960" s="60">
        <v>2013</v>
      </c>
      <c r="M960" s="60">
        <v>1.8160000000000001</v>
      </c>
      <c r="N960" s="60">
        <v>4.8070000000000004</v>
      </c>
      <c r="O960" s="60">
        <v>19.148</v>
      </c>
      <c r="P960" s="60">
        <v>22.414999999999999</v>
      </c>
      <c r="Q960" s="60">
        <v>3.649</v>
      </c>
      <c r="R960" s="60">
        <v>13.502000000000001</v>
      </c>
      <c r="S960" s="60">
        <v>4.7489999999999997</v>
      </c>
      <c r="T960" s="60">
        <v>2.109</v>
      </c>
      <c r="U960" s="60">
        <v>8.1579999999999995</v>
      </c>
      <c r="V960">
        <f t="shared" si="109"/>
        <v>80.352999999999994</v>
      </c>
    </row>
    <row r="961" spans="12:34" x14ac:dyDescent="0.3">
      <c r="L961" s="60">
        <v>2014</v>
      </c>
      <c r="M961" s="60">
        <v>1.762</v>
      </c>
      <c r="N961" s="60">
        <v>4.6050000000000004</v>
      </c>
      <c r="O961" s="60">
        <v>17.797999999999998</v>
      </c>
      <c r="P961" s="60">
        <v>22.12</v>
      </c>
      <c r="Q961" s="60">
        <v>3.448</v>
      </c>
      <c r="R961" s="60">
        <v>12.785</v>
      </c>
      <c r="S961" s="60">
        <v>4.5780000000000003</v>
      </c>
      <c r="T961" s="60">
        <v>1.986</v>
      </c>
      <c r="U961" s="60">
        <v>7.5970000000000004</v>
      </c>
      <c r="V961">
        <f t="shared" si="109"/>
        <v>76.679000000000002</v>
      </c>
    </row>
    <row r="962" spans="12:34" x14ac:dyDescent="0.3">
      <c r="L962" s="60">
        <v>2015</v>
      </c>
      <c r="M962" s="60">
        <v>1.788</v>
      </c>
      <c r="N962" s="60">
        <v>4.6529999999999996</v>
      </c>
      <c r="O962" s="60">
        <v>18.154</v>
      </c>
      <c r="P962" s="60">
        <v>22.544</v>
      </c>
      <c r="Q962" s="60">
        <v>3.4790000000000001</v>
      </c>
      <c r="R962" s="60">
        <v>13.401999999999999</v>
      </c>
      <c r="S962" s="60">
        <v>4.7759999999999998</v>
      </c>
      <c r="T962" s="60">
        <v>2.0179999999999998</v>
      </c>
      <c r="U962" s="60">
        <v>8.0839999999999996</v>
      </c>
      <c r="V962">
        <f t="shared" si="109"/>
        <v>78.897999999999996</v>
      </c>
    </row>
    <row r="963" spans="12:34" x14ac:dyDescent="0.3">
      <c r="L963" s="60">
        <v>2016</v>
      </c>
      <c r="M963" s="60">
        <v>1.8759999999999999</v>
      </c>
      <c r="N963" s="60">
        <v>4.66</v>
      </c>
      <c r="O963" s="60">
        <v>17.992000000000001</v>
      </c>
      <c r="P963" s="60">
        <v>22.948</v>
      </c>
      <c r="Q963" s="60">
        <v>3.6859999999999999</v>
      </c>
      <c r="R963" s="60">
        <v>13.180999999999999</v>
      </c>
      <c r="S963" s="60">
        <v>4.7960000000000003</v>
      </c>
      <c r="T963" s="60">
        <v>2.0609999999999999</v>
      </c>
      <c r="U963" s="60">
        <v>8.3960000000000008</v>
      </c>
      <c r="V963">
        <f t="shared" si="109"/>
        <v>79.596000000000018</v>
      </c>
    </row>
    <row r="964" spans="12:34" x14ac:dyDescent="0.3">
      <c r="L964" s="60">
        <v>2017</v>
      </c>
      <c r="M964" s="60">
        <v>1.8979999999999999</v>
      </c>
      <c r="N964" s="60">
        <v>4.7240000000000002</v>
      </c>
      <c r="O964" s="60">
        <v>18.247</v>
      </c>
      <c r="P964" s="60">
        <v>23.695</v>
      </c>
      <c r="Q964" s="60">
        <v>3.7519999999999998</v>
      </c>
      <c r="R964" s="60">
        <v>14.145</v>
      </c>
      <c r="S964" s="60">
        <v>4.9219999999999997</v>
      </c>
      <c r="T964" s="60">
        <v>2.1139999999999999</v>
      </c>
      <c r="U964" s="60">
        <v>8.7650000000000006</v>
      </c>
      <c r="V964">
        <f t="shared" si="109"/>
        <v>82.262</v>
      </c>
    </row>
    <row r="966" spans="12:34" ht="15" thickBot="1" x14ac:dyDescent="0.35">
      <c r="L966" s="24" t="s">
        <v>166</v>
      </c>
      <c r="N966" t="s">
        <v>204</v>
      </c>
    </row>
    <row r="967" spans="12:34" ht="15.75" customHeight="1" thickBot="1" x14ac:dyDescent="0.35">
      <c r="L967" s="25" t="s">
        <v>2</v>
      </c>
      <c r="M967" s="75" t="s">
        <v>3</v>
      </c>
      <c r="N967" s="76" t="s">
        <v>4</v>
      </c>
      <c r="O967" s="77" t="s">
        <v>5</v>
      </c>
      <c r="P967" s="78" t="s">
        <v>6</v>
      </c>
      <c r="Q967" s="79" t="s">
        <v>7</v>
      </c>
      <c r="R967" s="80" t="s">
        <v>8</v>
      </c>
      <c r="S967" s="81" t="s">
        <v>9</v>
      </c>
      <c r="T967" s="82" t="s">
        <v>10</v>
      </c>
      <c r="U967" s="83" t="s">
        <v>11</v>
      </c>
      <c r="V967" t="s">
        <v>85</v>
      </c>
      <c r="X967" s="95" t="s">
        <v>74</v>
      </c>
      <c r="Y967" s="61" t="s">
        <v>75</v>
      </c>
      <c r="Z967" s="61" t="s">
        <v>76</v>
      </c>
      <c r="AA967" s="61" t="s">
        <v>77</v>
      </c>
      <c r="AB967" s="61" t="s">
        <v>78</v>
      </c>
      <c r="AC967" s="61" t="s">
        <v>79</v>
      </c>
      <c r="AD967" s="61" t="s">
        <v>80</v>
      </c>
      <c r="AE967" s="61" t="s">
        <v>81</v>
      </c>
      <c r="AF967" s="61" t="s">
        <v>82</v>
      </c>
      <c r="AG967" s="61" t="s">
        <v>83</v>
      </c>
      <c r="AH967" s="62" t="s">
        <v>84</v>
      </c>
    </row>
    <row r="968" spans="12:34" ht="15" thickBot="1" x14ac:dyDescent="0.35">
      <c r="L968" s="11">
        <v>2000</v>
      </c>
      <c r="M968" s="96">
        <f t="shared" ref="M968:M985" si="110">M926*1000000/Z968</f>
        <v>6.5562256992462693</v>
      </c>
      <c r="N968" s="96">
        <f t="shared" ref="N968:N985" si="111">N926*1000000/AA968</f>
        <v>8.83366387489834</v>
      </c>
      <c r="O968" s="96">
        <f t="shared" ref="O968:O985" si="112">O926*1000000/AB968</f>
        <v>11.785030516265245</v>
      </c>
      <c r="P968" s="96">
        <f t="shared" ref="P968:P985" si="113">P926*1000000/AC968</f>
        <v>16.417098833241486</v>
      </c>
      <c r="Q968" s="96">
        <f t="shared" ref="Q968:Q985" si="114">Q926*1000000/AD968</f>
        <v>7.1092357669044208</v>
      </c>
      <c r="R968" s="96">
        <f t="shared" ref="R968:R985" si="115">R926*1000000/AE968</f>
        <v>12.437760476105939</v>
      </c>
      <c r="S968" s="96">
        <f t="shared" ref="S968:S985" si="116">S926*1000000/AF968</f>
        <v>6.7090263222160464</v>
      </c>
      <c r="T968" s="96">
        <f t="shared" ref="T968:T985" si="117">T926*1000000/AG968</f>
        <v>6.0166606385238515</v>
      </c>
      <c r="U968" s="96">
        <f t="shared" ref="U968:U985" si="118">U926*1000000/AH968</f>
        <v>5.2533455771479787</v>
      </c>
      <c r="V968">
        <f t="shared" ref="V968:V985" si="119">SUM(M968:U968)</f>
        <v>81.118047704549568</v>
      </c>
      <c r="X968" s="58" t="s">
        <v>65</v>
      </c>
      <c r="Y968" s="69">
        <f>SUM(Z968:AH968)</f>
        <v>8002186</v>
      </c>
      <c r="Z968" s="69">
        <v>276226</v>
      </c>
      <c r="AA968" s="69">
        <v>560696</v>
      </c>
      <c r="AB968" s="69">
        <v>1535083</v>
      </c>
      <c r="AC968" s="69">
        <v>1370035</v>
      </c>
      <c r="AD968" s="69">
        <v>512854</v>
      </c>
      <c r="AE968" s="69">
        <v>1182930</v>
      </c>
      <c r="AF968" s="69">
        <v>667459</v>
      </c>
      <c r="AG968" s="69">
        <v>348366</v>
      </c>
      <c r="AH968" s="69">
        <v>1548537</v>
      </c>
    </row>
    <row r="969" spans="12:34" ht="15" thickBot="1" x14ac:dyDescent="0.35">
      <c r="L969" s="15">
        <v>2001</v>
      </c>
      <c r="M969" s="96">
        <f t="shared" si="110"/>
        <v>6.9721259911000306</v>
      </c>
      <c r="N969" s="96">
        <f t="shared" si="111"/>
        <v>9.4983478414714124</v>
      </c>
      <c r="O969" s="96">
        <f t="shared" si="112"/>
        <v>12.634661456032678</v>
      </c>
      <c r="P969" s="96">
        <f t="shared" si="113"/>
        <v>16.67717790106428</v>
      </c>
      <c r="Q969" s="96">
        <f t="shared" si="114"/>
        <v>7.5361609475362776</v>
      </c>
      <c r="R969" s="96">
        <f t="shared" si="115"/>
        <v>12.952020439074762</v>
      </c>
      <c r="S969" s="96">
        <f t="shared" si="116"/>
        <v>6.9531729343015254</v>
      </c>
      <c r="T969" s="96">
        <f t="shared" si="117"/>
        <v>6.1748669775996845</v>
      </c>
      <c r="U969" s="96">
        <f t="shared" si="118"/>
        <v>5.6050493064153679</v>
      </c>
      <c r="V969">
        <f t="shared" si="119"/>
        <v>85.003583794596011</v>
      </c>
      <c r="X969" s="58" t="s">
        <v>66</v>
      </c>
      <c r="Y969" s="69">
        <f t="shared" ref="Y969:Y986" si="120">SUM(Z969:AH969)</f>
        <v>8020946</v>
      </c>
      <c r="Z969" s="69">
        <v>275956</v>
      </c>
      <c r="AA969" s="69">
        <v>559571</v>
      </c>
      <c r="AB969" s="69">
        <v>1539416</v>
      </c>
      <c r="AC969" s="69">
        <v>1373134</v>
      </c>
      <c r="AD969" s="69">
        <v>514851</v>
      </c>
      <c r="AE969" s="69">
        <v>1182441</v>
      </c>
      <c r="AF969" s="69">
        <v>671492</v>
      </c>
      <c r="AG969" s="69">
        <v>350129</v>
      </c>
      <c r="AH969" s="69">
        <v>1553956</v>
      </c>
    </row>
    <row r="970" spans="12:34" ht="15" thickBot="1" x14ac:dyDescent="0.35">
      <c r="L970" s="15">
        <v>2002</v>
      </c>
      <c r="M970" s="96">
        <f t="shared" si="110"/>
        <v>7.3516389383857472</v>
      </c>
      <c r="N970" s="96">
        <f t="shared" si="111"/>
        <v>9.4475589043689148</v>
      </c>
      <c r="O970" s="96">
        <f t="shared" si="112"/>
        <v>12.873972189475143</v>
      </c>
      <c r="P970" s="96">
        <f t="shared" si="113"/>
        <v>16.742608879940658</v>
      </c>
      <c r="Q970" s="96">
        <f t="shared" si="114"/>
        <v>7.6994487960545399</v>
      </c>
      <c r="R970" s="96">
        <f t="shared" si="115"/>
        <v>13.136753366882218</v>
      </c>
      <c r="S970" s="96">
        <f t="shared" si="116"/>
        <v>7.2176894809982519</v>
      </c>
      <c r="T970" s="96">
        <f t="shared" si="117"/>
        <v>6.2710239552547833</v>
      </c>
      <c r="U970" s="96">
        <f t="shared" si="118"/>
        <v>5.8276786731528976</v>
      </c>
      <c r="V970">
        <f t="shared" si="119"/>
        <v>86.568373184513163</v>
      </c>
      <c r="X970" s="58" t="s">
        <v>67</v>
      </c>
      <c r="Y970" s="69">
        <f t="shared" si="120"/>
        <v>8063640</v>
      </c>
      <c r="Z970" s="69">
        <v>276673</v>
      </c>
      <c r="AA970" s="69">
        <v>559933</v>
      </c>
      <c r="AB970" s="69">
        <v>1544667</v>
      </c>
      <c r="AC970" s="69">
        <v>1377802</v>
      </c>
      <c r="AD970" s="69">
        <v>517050</v>
      </c>
      <c r="AE970" s="69">
        <v>1188117</v>
      </c>
      <c r="AF970" s="69">
        <v>675701</v>
      </c>
      <c r="AG970" s="69">
        <v>352574</v>
      </c>
      <c r="AH970" s="69">
        <v>1571123</v>
      </c>
    </row>
    <row r="971" spans="12:34" ht="15" thickBot="1" x14ac:dyDescent="0.35">
      <c r="L971" s="15">
        <v>2003</v>
      </c>
      <c r="M971" s="96">
        <f t="shared" si="110"/>
        <v>7.5395419140673026</v>
      </c>
      <c r="N971" s="96">
        <f t="shared" si="111"/>
        <v>10.144587673618881</v>
      </c>
      <c r="O971" s="96">
        <f t="shared" si="112"/>
        <v>14.011123955878547</v>
      </c>
      <c r="P971" s="96">
        <f t="shared" si="113"/>
        <v>17.551130823735001</v>
      </c>
      <c r="Q971" s="96">
        <f t="shared" si="114"/>
        <v>8.0431806050854409</v>
      </c>
      <c r="R971" s="96">
        <f t="shared" si="115"/>
        <v>13.809629913017156</v>
      </c>
      <c r="S971" s="96">
        <f t="shared" si="116"/>
        <v>7.5736948769384966</v>
      </c>
      <c r="T971" s="96">
        <f t="shared" si="117"/>
        <v>6.514290548638626</v>
      </c>
      <c r="U971" s="96">
        <f t="shared" si="118"/>
        <v>6.2937660012330134</v>
      </c>
      <c r="V971">
        <f t="shared" si="119"/>
        <v>91.480946312212453</v>
      </c>
      <c r="X971" s="58" t="s">
        <v>68</v>
      </c>
      <c r="Y971" s="69">
        <f t="shared" si="120"/>
        <v>8100273</v>
      </c>
      <c r="Z971" s="69">
        <v>276542</v>
      </c>
      <c r="AA971" s="69">
        <v>558623</v>
      </c>
      <c r="AB971" s="69">
        <v>1549269</v>
      </c>
      <c r="AC971" s="69">
        <v>1382532</v>
      </c>
      <c r="AD971" s="69">
        <v>517084</v>
      </c>
      <c r="AE971" s="69">
        <v>1189315</v>
      </c>
      <c r="AF971" s="69">
        <v>679457</v>
      </c>
      <c r="AG971" s="69">
        <v>354605</v>
      </c>
      <c r="AH971" s="69">
        <v>1592846</v>
      </c>
    </row>
    <row r="972" spans="12:34" ht="15" thickBot="1" x14ac:dyDescent="0.35">
      <c r="L972" s="15">
        <v>2004</v>
      </c>
      <c r="M972" s="96">
        <f t="shared" si="110"/>
        <v>7.5471834446082253</v>
      </c>
      <c r="N972" s="96">
        <f t="shared" si="111"/>
        <v>10.110640006021224</v>
      </c>
      <c r="O972" s="96">
        <f t="shared" si="112"/>
        <v>14.153424119191596</v>
      </c>
      <c r="P972" s="96">
        <f t="shared" si="113"/>
        <v>16.815280564588665</v>
      </c>
      <c r="Q972" s="96">
        <f t="shared" si="114"/>
        <v>8.3107077090040047</v>
      </c>
      <c r="R972" s="96">
        <f t="shared" si="115"/>
        <v>13.862140235268855</v>
      </c>
      <c r="S972" s="96">
        <f t="shared" si="116"/>
        <v>7.6414598933062621</v>
      </c>
      <c r="T972" s="96">
        <f t="shared" si="117"/>
        <v>6.5169659560643911</v>
      </c>
      <c r="U972" s="96">
        <f t="shared" si="118"/>
        <v>6.1388093715265057</v>
      </c>
      <c r="V972">
        <f t="shared" si="119"/>
        <v>91.096611299579735</v>
      </c>
      <c r="X972" s="58" t="s">
        <v>33</v>
      </c>
      <c r="Y972" s="69">
        <f t="shared" si="120"/>
        <v>8142573</v>
      </c>
      <c r="Z972" s="69">
        <v>276792</v>
      </c>
      <c r="AA972" s="69">
        <v>558026</v>
      </c>
      <c r="AB972" s="69">
        <v>1557291</v>
      </c>
      <c r="AC972" s="69">
        <v>1387488</v>
      </c>
      <c r="AD972" s="69">
        <v>519691</v>
      </c>
      <c r="AE972" s="69">
        <v>1192168</v>
      </c>
      <c r="AF972" s="69">
        <v>683639</v>
      </c>
      <c r="AG972" s="69">
        <v>357068</v>
      </c>
      <c r="AH972" s="69">
        <v>1610410</v>
      </c>
    </row>
    <row r="973" spans="12:34" ht="15" thickBot="1" x14ac:dyDescent="0.35">
      <c r="L973" s="15">
        <v>2005</v>
      </c>
      <c r="M973" s="96">
        <f t="shared" si="110"/>
        <v>7.4379927490360824</v>
      </c>
      <c r="N973" s="96">
        <f t="shared" si="111"/>
        <v>9.6005553507977801</v>
      </c>
      <c r="O973" s="96">
        <f t="shared" si="112"/>
        <v>14.165533742651927</v>
      </c>
      <c r="P973" s="96">
        <f t="shared" si="113"/>
        <v>17.615646370684996</v>
      </c>
      <c r="Q973" s="96">
        <f t="shared" si="114"/>
        <v>8.2585298897905499</v>
      </c>
      <c r="R973" s="96">
        <f t="shared" si="115"/>
        <v>13.446915890974115</v>
      </c>
      <c r="S973" s="96">
        <f t="shared" si="116"/>
        <v>7.7029816214144917</v>
      </c>
      <c r="T973" s="96">
        <f t="shared" si="117"/>
        <v>6.5767912590889148</v>
      </c>
      <c r="U973" s="96">
        <f t="shared" si="118"/>
        <v>6.2827359823688926</v>
      </c>
      <c r="V973">
        <f t="shared" si="119"/>
        <v>91.08768285680776</v>
      </c>
      <c r="X973" s="58" t="s">
        <v>34</v>
      </c>
      <c r="Y973" s="69">
        <f t="shared" si="120"/>
        <v>8201359</v>
      </c>
      <c r="Z973" s="69">
        <v>278032</v>
      </c>
      <c r="AA973" s="69">
        <v>558926</v>
      </c>
      <c r="AB973" s="69">
        <v>1568949</v>
      </c>
      <c r="AC973" s="69">
        <v>1394726</v>
      </c>
      <c r="AD973" s="69">
        <v>522369</v>
      </c>
      <c r="AE973" s="69">
        <v>1196780</v>
      </c>
      <c r="AF973" s="69">
        <v>688954</v>
      </c>
      <c r="AG973" s="69">
        <v>360054</v>
      </c>
      <c r="AH973" s="69">
        <v>1632569</v>
      </c>
    </row>
    <row r="974" spans="12:34" ht="15" thickBot="1" x14ac:dyDescent="0.35">
      <c r="L974" s="15">
        <v>2006</v>
      </c>
      <c r="M974" s="96">
        <f t="shared" si="110"/>
        <v>7.1687798027421206</v>
      </c>
      <c r="N974" s="96">
        <f t="shared" si="111"/>
        <v>9.97180288121986</v>
      </c>
      <c r="O974" s="96">
        <f t="shared" si="112"/>
        <v>13.712740453818125</v>
      </c>
      <c r="P974" s="96">
        <f t="shared" si="113"/>
        <v>17.31787840635527</v>
      </c>
      <c r="Q974" s="96">
        <f t="shared" si="114"/>
        <v>8.0793263735426351</v>
      </c>
      <c r="R974" s="96">
        <f t="shared" si="115"/>
        <v>12.905815361401137</v>
      </c>
      <c r="S974" s="96">
        <f t="shared" si="116"/>
        <v>7.4569357280415067</v>
      </c>
      <c r="T974" s="96">
        <f t="shared" si="117"/>
        <v>6.2901580122990373</v>
      </c>
      <c r="U974" s="96">
        <f t="shared" si="118"/>
        <v>5.7000246301096134</v>
      </c>
      <c r="V974">
        <f t="shared" si="119"/>
        <v>88.603461649529279</v>
      </c>
      <c r="X974" s="58" t="s">
        <v>35</v>
      </c>
      <c r="Y974" s="69">
        <f t="shared" si="120"/>
        <v>8254298</v>
      </c>
      <c r="Z974" s="69">
        <v>279127</v>
      </c>
      <c r="AA974" s="69">
        <v>559277</v>
      </c>
      <c r="AB974" s="69">
        <v>1580501</v>
      </c>
      <c r="AC974" s="69">
        <v>1400287</v>
      </c>
      <c r="AD974" s="69">
        <v>524920</v>
      </c>
      <c r="AE974" s="69">
        <v>1200854</v>
      </c>
      <c r="AF974" s="69">
        <v>694253</v>
      </c>
      <c r="AG974" s="69">
        <v>362630</v>
      </c>
      <c r="AH974" s="69">
        <v>1652449</v>
      </c>
    </row>
    <row r="975" spans="12:34" ht="15" thickBot="1" x14ac:dyDescent="0.35">
      <c r="L975" s="15">
        <v>2007</v>
      </c>
      <c r="M975" s="96">
        <f t="shared" si="110"/>
        <v>6.9734558776270967</v>
      </c>
      <c r="N975" s="96">
        <f t="shared" si="111"/>
        <v>9.6837107364589841</v>
      </c>
      <c r="O975" s="96">
        <f t="shared" si="112"/>
        <v>13.284929121654926</v>
      </c>
      <c r="P975" s="96">
        <f t="shared" si="113"/>
        <v>17.082447852511606</v>
      </c>
      <c r="Q975" s="96">
        <f t="shared" si="114"/>
        <v>7.8167771762272649</v>
      </c>
      <c r="R975" s="96">
        <f t="shared" si="115"/>
        <v>12.305371468868998</v>
      </c>
      <c r="S975" s="96">
        <f t="shared" si="116"/>
        <v>7.2613527657822914</v>
      </c>
      <c r="T975" s="96">
        <f t="shared" si="117"/>
        <v>6.0532189123971571</v>
      </c>
      <c r="U975" s="96">
        <f t="shared" si="118"/>
        <v>5.3231128923711477</v>
      </c>
      <c r="V975">
        <f t="shared" si="119"/>
        <v>85.784376803899463</v>
      </c>
      <c r="X975" s="58" t="s">
        <v>36</v>
      </c>
      <c r="Y975" s="69">
        <f t="shared" si="120"/>
        <v>8282984</v>
      </c>
      <c r="Z975" s="69">
        <v>280062</v>
      </c>
      <c r="AA975" s="69">
        <v>559393</v>
      </c>
      <c r="AB975" s="69">
        <v>1588567</v>
      </c>
      <c r="AC975" s="69">
        <v>1403663</v>
      </c>
      <c r="AD975" s="69">
        <v>526048</v>
      </c>
      <c r="AE975" s="69">
        <v>1202483</v>
      </c>
      <c r="AF975" s="69">
        <v>697253</v>
      </c>
      <c r="AG975" s="69">
        <v>364269</v>
      </c>
      <c r="AH975" s="69">
        <v>1661246</v>
      </c>
    </row>
    <row r="976" spans="12:34" ht="15" thickBot="1" x14ac:dyDescent="0.35">
      <c r="L976" s="15">
        <v>2008</v>
      </c>
      <c r="M976" s="96">
        <f t="shared" si="110"/>
        <v>6.7016161465173303</v>
      </c>
      <c r="N976" s="96">
        <f t="shared" si="111"/>
        <v>9.6031015784819065</v>
      </c>
      <c r="O976" s="96">
        <f t="shared" si="112"/>
        <v>12.705084227356513</v>
      </c>
      <c r="P976" s="96">
        <f t="shared" si="113"/>
        <v>17.257544306931045</v>
      </c>
      <c r="Q976" s="96">
        <f t="shared" si="114"/>
        <v>7.8240268925969305</v>
      </c>
      <c r="R976" s="96">
        <f t="shared" si="115"/>
        <v>12.297904546062519</v>
      </c>
      <c r="S976" s="96">
        <f t="shared" si="116"/>
        <v>7.1370578111688596</v>
      </c>
      <c r="T976" s="96">
        <f t="shared" si="117"/>
        <v>5.9522181312879878</v>
      </c>
      <c r="U976" s="96">
        <f t="shared" si="118"/>
        <v>5.3493822779871723</v>
      </c>
      <c r="V976">
        <f t="shared" si="119"/>
        <v>84.827935918390281</v>
      </c>
      <c r="X976" s="58" t="s">
        <v>37</v>
      </c>
      <c r="Y976" s="69">
        <f t="shared" si="120"/>
        <v>8307989</v>
      </c>
      <c r="Z976" s="69">
        <v>280977</v>
      </c>
      <c r="AA976" s="69">
        <v>559715</v>
      </c>
      <c r="AB976" s="69">
        <v>1595503</v>
      </c>
      <c r="AC976" s="69">
        <v>1405762</v>
      </c>
      <c r="AD976" s="69">
        <v>525944</v>
      </c>
      <c r="AE976" s="69">
        <v>1203701</v>
      </c>
      <c r="AF976" s="69">
        <v>699588</v>
      </c>
      <c r="AG976" s="69">
        <v>365578</v>
      </c>
      <c r="AH976" s="69">
        <v>1671221</v>
      </c>
    </row>
    <row r="977" spans="12:34" ht="15" thickBot="1" x14ac:dyDescent="0.35">
      <c r="L977" s="15">
        <v>2009</v>
      </c>
      <c r="M977" s="96">
        <f t="shared" si="110"/>
        <v>6.4609215035169054</v>
      </c>
      <c r="N977" s="96">
        <f t="shared" si="111"/>
        <v>8.5403476911747358</v>
      </c>
      <c r="O977" s="96">
        <f t="shared" si="112"/>
        <v>11.947287452322518</v>
      </c>
      <c r="P977" s="96">
        <f t="shared" si="113"/>
        <v>15.15739884241232</v>
      </c>
      <c r="Q977" s="96">
        <f t="shared" si="114"/>
        <v>7.5090326733105623</v>
      </c>
      <c r="R977" s="96">
        <f t="shared" si="115"/>
        <v>10.870729045190261</v>
      </c>
      <c r="S977" s="96">
        <f t="shared" si="116"/>
        <v>6.7345003999988613</v>
      </c>
      <c r="T977" s="96">
        <f t="shared" si="117"/>
        <v>5.8029292533019481</v>
      </c>
      <c r="U977" s="96">
        <f t="shared" si="118"/>
        <v>5.5400310094129344</v>
      </c>
      <c r="V977">
        <f t="shared" si="119"/>
        <v>78.563177870641042</v>
      </c>
      <c r="X977" s="58" t="s">
        <v>38</v>
      </c>
      <c r="Y977" s="69">
        <f t="shared" si="120"/>
        <v>8335003</v>
      </c>
      <c r="Z977" s="69">
        <v>282777</v>
      </c>
      <c r="AA977" s="69">
        <v>559462</v>
      </c>
      <c r="AB977" s="69">
        <v>1602958</v>
      </c>
      <c r="AC977" s="69">
        <v>1408619</v>
      </c>
      <c r="AD977" s="69">
        <v>526699</v>
      </c>
      <c r="AE977" s="69">
        <v>1204795</v>
      </c>
      <c r="AF977" s="69">
        <v>702502</v>
      </c>
      <c r="AG977" s="69">
        <v>367056</v>
      </c>
      <c r="AH977" s="69">
        <v>1680135</v>
      </c>
    </row>
    <row r="978" spans="12:34" ht="15" thickBot="1" x14ac:dyDescent="0.35">
      <c r="L978" s="15">
        <v>2010</v>
      </c>
      <c r="M978" s="96">
        <f t="shared" si="110"/>
        <v>6.5809649026954817</v>
      </c>
      <c r="N978" s="96">
        <f t="shared" si="111"/>
        <v>8.6344395499625453</v>
      </c>
      <c r="O978" s="96">
        <f t="shared" si="112"/>
        <v>12.591093949362879</v>
      </c>
      <c r="P978" s="96">
        <f t="shared" si="113"/>
        <v>16.832321804530487</v>
      </c>
      <c r="Q978" s="96">
        <f t="shared" si="114"/>
        <v>7.3662027983976612</v>
      </c>
      <c r="R978" s="96">
        <f t="shared" si="115"/>
        <v>11.356422374268181</v>
      </c>
      <c r="S978" s="96">
        <f t="shared" si="116"/>
        <v>6.7961661051681519</v>
      </c>
      <c r="T978" s="96">
        <f t="shared" si="117"/>
        <v>5.9668916240912573</v>
      </c>
      <c r="U978" s="96">
        <f t="shared" si="118"/>
        <v>5.666288953517614</v>
      </c>
      <c r="V978">
        <f t="shared" si="119"/>
        <v>81.790792061994253</v>
      </c>
      <c r="X978" s="58" t="s">
        <v>39</v>
      </c>
      <c r="Y978" s="69">
        <f t="shared" si="120"/>
        <v>8351643</v>
      </c>
      <c r="Z978" s="69">
        <v>283697</v>
      </c>
      <c r="AA978" s="69">
        <v>557998</v>
      </c>
      <c r="AB978" s="69">
        <v>1605897</v>
      </c>
      <c r="AC978" s="69">
        <v>1409253</v>
      </c>
      <c r="AD978" s="69">
        <v>526730</v>
      </c>
      <c r="AE978" s="69">
        <v>1205045</v>
      </c>
      <c r="AF978" s="69">
        <v>704662</v>
      </c>
      <c r="AG978" s="69">
        <v>368366</v>
      </c>
      <c r="AH978" s="69">
        <v>1689995</v>
      </c>
    </row>
    <row r="979" spans="12:34" ht="15" thickBot="1" x14ac:dyDescent="0.35">
      <c r="L979" s="15">
        <v>2011</v>
      </c>
      <c r="M979" s="96">
        <f t="shared" si="110"/>
        <v>6.388339348023937</v>
      </c>
      <c r="N979" s="96">
        <f t="shared" si="111"/>
        <v>8.5590909580793149</v>
      </c>
      <c r="O979" s="96">
        <f t="shared" si="112"/>
        <v>12.353725502866153</v>
      </c>
      <c r="P979" s="96">
        <f t="shared" si="113"/>
        <v>16.179012949734155</v>
      </c>
      <c r="Q979" s="96">
        <f t="shared" si="114"/>
        <v>6.9352094959896649</v>
      </c>
      <c r="R979" s="96">
        <f t="shared" si="115"/>
        <v>11.579539719097539</v>
      </c>
      <c r="S979" s="96">
        <f t="shared" si="116"/>
        <v>6.4888900196037689</v>
      </c>
      <c r="T979" s="96">
        <f t="shared" si="117"/>
        <v>5.5185486054698067</v>
      </c>
      <c r="U979" s="96">
        <f t="shared" si="118"/>
        <v>5.237087127206955</v>
      </c>
      <c r="V979">
        <f t="shared" si="119"/>
        <v>79.2394437260713</v>
      </c>
      <c r="X979" s="58" t="s">
        <v>40</v>
      </c>
      <c r="Y979" s="69">
        <f t="shared" si="120"/>
        <v>8375164</v>
      </c>
      <c r="Z979" s="69">
        <v>284581</v>
      </c>
      <c r="AA979" s="69">
        <v>556718</v>
      </c>
      <c r="AB979" s="69">
        <v>1609474</v>
      </c>
      <c r="AC979" s="69">
        <v>1410222</v>
      </c>
      <c r="AD979" s="69">
        <v>527886</v>
      </c>
      <c r="AE979" s="69">
        <v>1206611</v>
      </c>
      <c r="AF979" s="69">
        <v>707517</v>
      </c>
      <c r="AG979" s="69">
        <v>369300</v>
      </c>
      <c r="AH979" s="69">
        <v>1702855</v>
      </c>
    </row>
    <row r="980" spans="12:34" ht="15" thickBot="1" x14ac:dyDescent="0.35">
      <c r="L980" s="15">
        <v>2012</v>
      </c>
      <c r="M980" s="96">
        <f t="shared" si="110"/>
        <v>6.2250246691534104</v>
      </c>
      <c r="N980" s="96">
        <f t="shared" si="111"/>
        <v>8.3970742427975615</v>
      </c>
      <c r="O980" s="96">
        <f t="shared" si="112"/>
        <v>11.650990581961095</v>
      </c>
      <c r="P980" s="96">
        <f t="shared" si="113"/>
        <v>15.993736322961299</v>
      </c>
      <c r="Q980" s="96">
        <f t="shared" si="114"/>
        <v>6.8566595683627085</v>
      </c>
      <c r="R980" s="96">
        <f t="shared" si="115"/>
        <v>11.145896073123431</v>
      </c>
      <c r="S980" s="96">
        <f t="shared" si="116"/>
        <v>6.4911795002958206</v>
      </c>
      <c r="T980" s="96">
        <f t="shared" si="117"/>
        <v>5.4997492761359412</v>
      </c>
      <c r="U980" s="96">
        <f t="shared" si="118"/>
        <v>4.7627256441734946</v>
      </c>
      <c r="V980">
        <f t="shared" si="119"/>
        <v>77.023035878964762</v>
      </c>
      <c r="X980" s="58" t="s">
        <v>41</v>
      </c>
      <c r="Y980" s="69">
        <f t="shared" si="120"/>
        <v>8408121</v>
      </c>
      <c r="Z980" s="69">
        <v>285782</v>
      </c>
      <c r="AA980" s="69">
        <v>556027</v>
      </c>
      <c r="AB980" s="69">
        <v>1614455</v>
      </c>
      <c r="AC980" s="69">
        <v>1413866</v>
      </c>
      <c r="AD980" s="69">
        <v>529704</v>
      </c>
      <c r="AE980" s="69">
        <v>1208696</v>
      </c>
      <c r="AF980" s="69">
        <v>711581</v>
      </c>
      <c r="AG980" s="69">
        <v>370926</v>
      </c>
      <c r="AH980" s="69">
        <v>1717084</v>
      </c>
    </row>
    <row r="981" spans="12:34" ht="15" thickBot="1" x14ac:dyDescent="0.35">
      <c r="L981" s="15">
        <v>2013</v>
      </c>
      <c r="M981" s="96">
        <f t="shared" si="110"/>
        <v>6.3343460380688619</v>
      </c>
      <c r="N981" s="96">
        <f t="shared" si="111"/>
        <v>8.6538859674547641</v>
      </c>
      <c r="O981" s="96">
        <f t="shared" si="112"/>
        <v>11.830034993376959</v>
      </c>
      <c r="P981" s="96">
        <f t="shared" si="113"/>
        <v>15.801925698873033</v>
      </c>
      <c r="Q981" s="96">
        <f t="shared" si="114"/>
        <v>6.8603378843312059</v>
      </c>
      <c r="R981" s="96">
        <f t="shared" si="115"/>
        <v>11.149730257784869</v>
      </c>
      <c r="S981" s="96">
        <f t="shared" si="116"/>
        <v>6.6337192409985919</v>
      </c>
      <c r="T981" s="96">
        <f t="shared" si="117"/>
        <v>5.6601798697272967</v>
      </c>
      <c r="U981" s="96">
        <f t="shared" si="118"/>
        <v>4.6851507483721422</v>
      </c>
      <c r="V981">
        <f t="shared" si="119"/>
        <v>77.609310698987727</v>
      </c>
      <c r="X981" s="58" t="s">
        <v>42</v>
      </c>
      <c r="Y981" s="69">
        <f t="shared" si="120"/>
        <v>8451860</v>
      </c>
      <c r="Z981" s="69">
        <v>286691</v>
      </c>
      <c r="AA981" s="69">
        <v>555473</v>
      </c>
      <c r="AB981" s="69">
        <v>1618592</v>
      </c>
      <c r="AC981" s="69">
        <v>1418498</v>
      </c>
      <c r="AD981" s="69">
        <v>531898</v>
      </c>
      <c r="AE981" s="69">
        <v>1210971</v>
      </c>
      <c r="AF981" s="69">
        <v>715888</v>
      </c>
      <c r="AG981" s="69">
        <v>372603</v>
      </c>
      <c r="AH981" s="69">
        <v>1741246</v>
      </c>
    </row>
    <row r="982" spans="12:34" ht="15" thickBot="1" x14ac:dyDescent="0.35">
      <c r="L982" s="15">
        <v>2014</v>
      </c>
      <c r="M982" s="96">
        <f t="shared" si="110"/>
        <v>6.1304868204971195</v>
      </c>
      <c r="N982" s="96">
        <f t="shared" si="111"/>
        <v>8.2841471466015211</v>
      </c>
      <c r="O982" s="96">
        <f t="shared" si="112"/>
        <v>10.949347425537608</v>
      </c>
      <c r="P982" s="96">
        <f t="shared" si="113"/>
        <v>15.518211448960377</v>
      </c>
      <c r="Q982" s="96">
        <f t="shared" si="114"/>
        <v>6.4536657495273921</v>
      </c>
      <c r="R982" s="96">
        <f t="shared" si="115"/>
        <v>10.520503667570187</v>
      </c>
      <c r="S982" s="96">
        <f t="shared" si="116"/>
        <v>6.3403865170531191</v>
      </c>
      <c r="T982" s="96">
        <f t="shared" si="117"/>
        <v>5.2920204006587044</v>
      </c>
      <c r="U982" s="96">
        <f t="shared" si="118"/>
        <v>4.2999955851039138</v>
      </c>
      <c r="V982">
        <f t="shared" si="119"/>
        <v>73.788764761509938</v>
      </c>
      <c r="X982" s="58" t="s">
        <v>44</v>
      </c>
      <c r="Y982" s="69">
        <f t="shared" si="120"/>
        <v>8507786</v>
      </c>
      <c r="Z982" s="69">
        <v>287416</v>
      </c>
      <c r="AA982" s="69">
        <v>555881</v>
      </c>
      <c r="AB982" s="69">
        <v>1625485</v>
      </c>
      <c r="AC982" s="69">
        <v>1425422</v>
      </c>
      <c r="AD982" s="69">
        <v>534270</v>
      </c>
      <c r="AE982" s="69">
        <v>1215246</v>
      </c>
      <c r="AF982" s="69">
        <v>722038</v>
      </c>
      <c r="AG982" s="69">
        <v>375282</v>
      </c>
      <c r="AH982" s="69">
        <v>1766746</v>
      </c>
    </row>
    <row r="983" spans="12:34" ht="15" thickBot="1" x14ac:dyDescent="0.35">
      <c r="L983" s="15">
        <v>2015</v>
      </c>
      <c r="M983" s="96">
        <f t="shared" si="110"/>
        <v>6.2006686179583568</v>
      </c>
      <c r="N983" s="96">
        <f t="shared" si="111"/>
        <v>8.3440780000035861</v>
      </c>
      <c r="O983" s="96">
        <f t="shared" si="112"/>
        <v>11.091302546832862</v>
      </c>
      <c r="P983" s="96">
        <f t="shared" si="113"/>
        <v>15.685499610019406</v>
      </c>
      <c r="Q983" s="96">
        <f t="shared" si="114"/>
        <v>6.4596388618112615</v>
      </c>
      <c r="R983" s="96">
        <f t="shared" si="115"/>
        <v>10.971127319760637</v>
      </c>
      <c r="S983" s="96">
        <f t="shared" si="116"/>
        <v>6.553004420808259</v>
      </c>
      <c r="T983" s="96">
        <f t="shared" si="117"/>
        <v>5.3302763925281038</v>
      </c>
      <c r="U983" s="96">
        <f t="shared" si="118"/>
        <v>4.4977653050040143</v>
      </c>
      <c r="V983">
        <f t="shared" si="119"/>
        <v>75.133361074726494</v>
      </c>
      <c r="X983" s="58" t="s">
        <v>43</v>
      </c>
      <c r="Y983" s="69">
        <f t="shared" si="120"/>
        <v>8584926</v>
      </c>
      <c r="Z983" s="69">
        <v>288356</v>
      </c>
      <c r="AA983" s="69">
        <v>557641</v>
      </c>
      <c r="AB983" s="69">
        <v>1636778</v>
      </c>
      <c r="AC983" s="69">
        <v>1437251</v>
      </c>
      <c r="AD983" s="69">
        <v>538575</v>
      </c>
      <c r="AE983" s="69">
        <v>1221570</v>
      </c>
      <c r="AF983" s="69">
        <v>728826</v>
      </c>
      <c r="AG983" s="69">
        <v>378592</v>
      </c>
      <c r="AH983" s="69">
        <v>1797337</v>
      </c>
    </row>
    <row r="984" spans="12:34" ht="15" thickBot="1" x14ac:dyDescent="0.35">
      <c r="L984" s="15">
        <v>2016</v>
      </c>
      <c r="M984" s="96">
        <f t="shared" si="110"/>
        <v>6.4464917133716595</v>
      </c>
      <c r="N984" s="96">
        <f t="shared" si="111"/>
        <v>8.3142723584343479</v>
      </c>
      <c r="O984" s="96">
        <f t="shared" si="112"/>
        <v>10.879904407776301</v>
      </c>
      <c r="P984" s="96">
        <f t="shared" si="113"/>
        <v>15.783232962939527</v>
      </c>
      <c r="Q984" s="96">
        <f t="shared" si="114"/>
        <v>6.7532039244066215</v>
      </c>
      <c r="R984" s="96">
        <f t="shared" si="115"/>
        <v>10.698759427667913</v>
      </c>
      <c r="S984" s="96">
        <f t="shared" si="116"/>
        <v>6.4886306905737623</v>
      </c>
      <c r="T984" s="96">
        <f t="shared" si="117"/>
        <v>5.3651336597708692</v>
      </c>
      <c r="U984" s="96">
        <f t="shared" si="118"/>
        <v>4.562483086316572</v>
      </c>
      <c r="V984">
        <f t="shared" si="119"/>
        <v>75.292112231257562</v>
      </c>
      <c r="X984" s="58" t="s">
        <v>45</v>
      </c>
      <c r="Y984" s="69">
        <f t="shared" si="120"/>
        <v>8700471</v>
      </c>
      <c r="Z984" s="69">
        <v>291011</v>
      </c>
      <c r="AA984" s="69">
        <v>560482</v>
      </c>
      <c r="AB984" s="69">
        <v>1653691</v>
      </c>
      <c r="AC984" s="69">
        <v>1453948</v>
      </c>
      <c r="AD984" s="69">
        <v>545815</v>
      </c>
      <c r="AE984" s="69">
        <v>1232012</v>
      </c>
      <c r="AF984" s="69">
        <v>739139</v>
      </c>
      <c r="AG984" s="69">
        <v>384147</v>
      </c>
      <c r="AH984" s="69">
        <v>1840226</v>
      </c>
    </row>
    <row r="985" spans="12:34" ht="15" thickBot="1" x14ac:dyDescent="0.35">
      <c r="L985" s="19">
        <v>2017</v>
      </c>
      <c r="M985" s="96">
        <f t="shared" si="110"/>
        <v>6.5012913523919131</v>
      </c>
      <c r="N985" s="96">
        <f t="shared" si="111"/>
        <v>8.4195217412226846</v>
      </c>
      <c r="O985" s="96">
        <f t="shared" si="112"/>
        <v>10.954205095233206</v>
      </c>
      <c r="P985" s="96">
        <f t="shared" si="113"/>
        <v>16.17356463453341</v>
      </c>
      <c r="Q985" s="96">
        <f t="shared" si="114"/>
        <v>6.8309716838745738</v>
      </c>
      <c r="R985" s="96">
        <f t="shared" si="115"/>
        <v>11.432169129829678</v>
      </c>
      <c r="S985" s="96">
        <f t="shared" si="116"/>
        <v>6.5965023259304729</v>
      </c>
      <c r="T985" s="96">
        <f t="shared" si="117"/>
        <v>5.4379141457793141</v>
      </c>
      <c r="U985" s="96">
        <f t="shared" si="118"/>
        <v>4.6932343532974725</v>
      </c>
      <c r="V985">
        <f t="shared" si="119"/>
        <v>77.039374462092724</v>
      </c>
      <c r="X985" s="58" t="s">
        <v>46</v>
      </c>
      <c r="Y985" s="69">
        <f t="shared" si="120"/>
        <v>8772865</v>
      </c>
      <c r="Z985" s="69">
        <v>291942</v>
      </c>
      <c r="AA985" s="69">
        <v>561077</v>
      </c>
      <c r="AB985" s="69">
        <v>1665753</v>
      </c>
      <c r="AC985" s="69">
        <v>1465045</v>
      </c>
      <c r="AD985" s="69">
        <v>549263</v>
      </c>
      <c r="AE985" s="69">
        <v>1237298</v>
      </c>
      <c r="AF985" s="69">
        <v>746153</v>
      </c>
      <c r="AG985" s="69">
        <v>388752</v>
      </c>
      <c r="AH985" s="69">
        <v>1867582</v>
      </c>
    </row>
    <row r="986" spans="12:34" x14ac:dyDescent="0.3">
      <c r="X986" s="58" t="s">
        <v>47</v>
      </c>
      <c r="Y986" s="69">
        <f t="shared" si="120"/>
        <v>8822267</v>
      </c>
      <c r="Z986" s="69">
        <v>292675</v>
      </c>
      <c r="AA986" s="69">
        <v>560898</v>
      </c>
      <c r="AB986" s="69">
        <v>1670668</v>
      </c>
      <c r="AC986" s="69">
        <v>1473576</v>
      </c>
      <c r="AD986" s="69">
        <v>552579</v>
      </c>
      <c r="AE986" s="69">
        <v>1240214</v>
      </c>
      <c r="AF986" s="69">
        <v>751140</v>
      </c>
      <c r="AG986" s="69">
        <v>391741</v>
      </c>
      <c r="AH986" s="69">
        <v>1888776</v>
      </c>
    </row>
    <row r="987" spans="12:34" ht="15" thickBot="1" x14ac:dyDescent="0.35">
      <c r="L987" s="24" t="s">
        <v>107</v>
      </c>
      <c r="P987" t="s">
        <v>203</v>
      </c>
    </row>
    <row r="988" spans="12:34" ht="15" thickBot="1" x14ac:dyDescent="0.35">
      <c r="L988" s="25" t="s">
        <v>2</v>
      </c>
      <c r="M988" s="75" t="s">
        <v>3</v>
      </c>
      <c r="N988" s="76" t="s">
        <v>4</v>
      </c>
      <c r="O988" s="77" t="s">
        <v>5</v>
      </c>
      <c r="P988" s="78" t="s">
        <v>6</v>
      </c>
      <c r="Q988" s="79" t="s">
        <v>7</v>
      </c>
      <c r="R988" s="80" t="s">
        <v>8</v>
      </c>
      <c r="S988" s="81" t="s">
        <v>9</v>
      </c>
      <c r="T988" s="82" t="s">
        <v>10</v>
      </c>
      <c r="U988" s="83" t="s">
        <v>11</v>
      </c>
      <c r="X988" s="97">
        <v>1000</v>
      </c>
    </row>
    <row r="989" spans="12:34" x14ac:dyDescent="0.3">
      <c r="L989" s="11">
        <v>2000</v>
      </c>
      <c r="M989" s="97">
        <v>3.5999999999999997E-2</v>
      </c>
      <c r="N989" s="97">
        <v>0.50700000000000001</v>
      </c>
      <c r="O989" s="97">
        <v>5.2960000000000003</v>
      </c>
      <c r="P989" s="97">
        <v>1.7769999999999999</v>
      </c>
      <c r="Q989" s="97">
        <v>0.19</v>
      </c>
      <c r="R989" s="97">
        <v>2.7850000000000001</v>
      </c>
      <c r="S989" s="97">
        <v>7.6999999999999999E-2</v>
      </c>
      <c r="T989" s="97">
        <v>4.0000000000000001E-3</v>
      </c>
      <c r="U989" s="97">
        <v>2.2410000000000001</v>
      </c>
    </row>
    <row r="990" spans="12:34" x14ac:dyDescent="0.3">
      <c r="L990" s="15">
        <v>2001</v>
      </c>
      <c r="M990" s="97">
        <v>4.5999999999999999E-2</v>
      </c>
      <c r="N990" s="97">
        <v>0.625</v>
      </c>
      <c r="O990" s="97">
        <v>6.0659999999999998</v>
      </c>
      <c r="P990" s="97">
        <v>1.726</v>
      </c>
      <c r="Q990" s="97">
        <v>0.23599999999999999</v>
      </c>
      <c r="R990" s="97">
        <v>3.2789999999999999</v>
      </c>
      <c r="S990" s="97">
        <v>0.05</v>
      </c>
      <c r="T990" s="97">
        <v>4.0000000000000001E-3</v>
      </c>
      <c r="U990" s="97">
        <v>2.3959999999999999</v>
      </c>
    </row>
    <row r="991" spans="12:34" x14ac:dyDescent="0.3">
      <c r="L991" s="15">
        <v>2002</v>
      </c>
      <c r="M991" s="97">
        <v>8.1000000000000003E-2</v>
      </c>
      <c r="N991" s="97">
        <v>0.49399999999999999</v>
      </c>
      <c r="O991" s="97">
        <v>6.0640000000000001</v>
      </c>
      <c r="P991" s="97">
        <v>1.51</v>
      </c>
      <c r="Q991" s="97">
        <v>0.217</v>
      </c>
      <c r="R991" s="97">
        <v>2.9540000000000002</v>
      </c>
      <c r="S991" s="97">
        <v>6.2E-2</v>
      </c>
      <c r="T991" s="97">
        <v>3.0000000000000001E-3</v>
      </c>
      <c r="U991" s="97">
        <v>2.4020000000000001</v>
      </c>
    </row>
    <row r="992" spans="12:34" x14ac:dyDescent="0.3">
      <c r="L992" s="15">
        <v>2003</v>
      </c>
      <c r="M992" s="97">
        <v>7.0000000000000007E-2</v>
      </c>
      <c r="N992" s="97">
        <v>0.57999999999999996</v>
      </c>
      <c r="O992" s="97">
        <v>7.4889999999999999</v>
      </c>
      <c r="P992" s="97">
        <v>1.869</v>
      </c>
      <c r="Q992" s="97">
        <v>0.22600000000000001</v>
      </c>
      <c r="R992" s="97">
        <v>3.4169999999999998</v>
      </c>
      <c r="S992" s="97">
        <v>4.9000000000000002E-2</v>
      </c>
      <c r="T992" s="97">
        <v>3.0000000000000001E-3</v>
      </c>
      <c r="U992" s="97">
        <v>2.8439999999999999</v>
      </c>
    </row>
    <row r="993" spans="12:21" x14ac:dyDescent="0.3">
      <c r="L993" s="15">
        <v>2004</v>
      </c>
      <c r="M993" s="97">
        <v>1.2999999999999999E-2</v>
      </c>
      <c r="N993" s="97">
        <v>0.47799999999999998</v>
      </c>
      <c r="O993" s="97">
        <v>7.6989999999999998</v>
      </c>
      <c r="P993" s="97">
        <v>1.9450000000000001</v>
      </c>
      <c r="Q993" s="97">
        <v>0.3</v>
      </c>
      <c r="R993" s="97">
        <v>3.0289999999999999</v>
      </c>
      <c r="S993" s="97">
        <v>3.9E-2</v>
      </c>
      <c r="T993" s="97">
        <v>4.0000000000000001E-3</v>
      </c>
      <c r="U993" s="97">
        <v>2.7229999999999999</v>
      </c>
    </row>
    <row r="994" spans="12:21" x14ac:dyDescent="0.3">
      <c r="L994" s="15">
        <v>2005</v>
      </c>
      <c r="M994" s="97">
        <v>1.6E-2</v>
      </c>
      <c r="N994" s="97">
        <v>0.372</v>
      </c>
      <c r="O994" s="97">
        <v>7.9619999999999997</v>
      </c>
      <c r="P994" s="97">
        <v>1.99</v>
      </c>
      <c r="Q994" s="97">
        <v>0.33100000000000002</v>
      </c>
      <c r="R994" s="97">
        <v>2.798</v>
      </c>
      <c r="S994" s="97">
        <v>4.8000000000000001E-2</v>
      </c>
      <c r="T994" s="97">
        <v>4.0000000000000001E-3</v>
      </c>
      <c r="U994" s="97">
        <v>3.0720000000000001</v>
      </c>
    </row>
    <row r="995" spans="12:21" x14ac:dyDescent="0.3">
      <c r="L995" s="15">
        <v>2006</v>
      </c>
      <c r="M995" s="97">
        <v>1.7000000000000001E-2</v>
      </c>
      <c r="N995" s="97">
        <v>0.39200000000000002</v>
      </c>
      <c r="O995" s="97">
        <v>7.7779999999999996</v>
      </c>
      <c r="P995" s="97">
        <v>1.895</v>
      </c>
      <c r="Q995" s="97">
        <v>0.32300000000000001</v>
      </c>
      <c r="R995" s="97">
        <v>2.4649999999999999</v>
      </c>
      <c r="S995" s="97">
        <v>3.6999999999999998E-2</v>
      </c>
      <c r="T995" s="97">
        <v>5.0000000000000001E-3</v>
      </c>
      <c r="U995" s="97">
        <v>2.5030000000000001</v>
      </c>
    </row>
    <row r="996" spans="12:21" x14ac:dyDescent="0.3">
      <c r="L996" s="15">
        <v>2007</v>
      </c>
      <c r="M996" s="97">
        <v>1.9E-2</v>
      </c>
      <c r="N996" s="97">
        <v>0.35499999999999998</v>
      </c>
      <c r="O996" s="97">
        <v>7.5970000000000004</v>
      </c>
      <c r="P996" s="97">
        <v>1.7470000000000001</v>
      </c>
      <c r="Q996" s="97">
        <v>0.307</v>
      </c>
      <c r="R996" s="97">
        <v>1.9530000000000001</v>
      </c>
      <c r="S996" s="97">
        <v>3.5000000000000003E-2</v>
      </c>
      <c r="T996" s="97">
        <v>4.0000000000000001E-3</v>
      </c>
      <c r="U996" s="97">
        <v>2.1989999999999998</v>
      </c>
    </row>
    <row r="997" spans="12:21" x14ac:dyDescent="0.3">
      <c r="L997" s="15">
        <v>2008</v>
      </c>
      <c r="M997" s="97">
        <v>1.9E-2</v>
      </c>
      <c r="N997" s="97">
        <v>0.379</v>
      </c>
      <c r="O997" s="97">
        <v>6.9219999999999997</v>
      </c>
      <c r="P997" s="97">
        <v>1.879</v>
      </c>
      <c r="Q997" s="97">
        <v>0.314</v>
      </c>
      <c r="R997" s="97">
        <v>1.893</v>
      </c>
      <c r="S997" s="97">
        <v>3.9E-2</v>
      </c>
      <c r="T997" s="97">
        <v>8.9999999999999993E-3</v>
      </c>
      <c r="U997" s="97">
        <v>2.5110000000000001</v>
      </c>
    </row>
    <row r="998" spans="12:21" x14ac:dyDescent="0.3">
      <c r="L998" s="15">
        <v>2009</v>
      </c>
      <c r="M998" s="97">
        <v>1.9E-2</v>
      </c>
      <c r="N998" s="97">
        <v>0.34300000000000003</v>
      </c>
      <c r="O998" s="97">
        <v>6.024</v>
      </c>
      <c r="P998" s="97">
        <v>1.4279999999999999</v>
      </c>
      <c r="Q998" s="97">
        <v>0.33700000000000002</v>
      </c>
      <c r="R998" s="97">
        <v>1.5880000000000001</v>
      </c>
      <c r="S998" s="97">
        <v>3.6999999999999998E-2</v>
      </c>
      <c r="T998" s="97">
        <v>8.9999999999999993E-3</v>
      </c>
      <c r="U998" s="97">
        <v>2.9590000000000001</v>
      </c>
    </row>
    <row r="999" spans="12:21" x14ac:dyDescent="0.3">
      <c r="L999" s="15">
        <v>2010</v>
      </c>
      <c r="M999" s="97">
        <v>1.7000000000000001E-2</v>
      </c>
      <c r="N999" s="97">
        <v>0.30399999999999999</v>
      </c>
      <c r="O999" s="97">
        <v>6.7519999999999998</v>
      </c>
      <c r="P999" s="97">
        <v>1.708</v>
      </c>
      <c r="Q999" s="97">
        <v>0.33400000000000002</v>
      </c>
      <c r="R999" s="97">
        <v>1.681</v>
      </c>
      <c r="S999" s="97">
        <v>3.1E-2</v>
      </c>
      <c r="T999" s="97">
        <v>8.0000000000000002E-3</v>
      </c>
      <c r="U999" s="97">
        <v>3.0289999999999999</v>
      </c>
    </row>
    <row r="1000" spans="12:21" x14ac:dyDescent="0.3">
      <c r="L1000" s="15">
        <v>2011</v>
      </c>
      <c r="M1000" s="97">
        <v>1.6E-2</v>
      </c>
      <c r="N1000" s="97">
        <v>0.29899999999999999</v>
      </c>
      <c r="O1000" s="97">
        <v>6.9269999999999996</v>
      </c>
      <c r="P1000" s="97">
        <v>1.4970000000000001</v>
      </c>
      <c r="Q1000" s="97">
        <v>0.31</v>
      </c>
      <c r="R1000" s="97">
        <v>1.8540000000000001</v>
      </c>
      <c r="S1000" s="97">
        <v>2.8000000000000001E-2</v>
      </c>
      <c r="T1000" s="97">
        <v>8.0000000000000002E-3</v>
      </c>
      <c r="U1000" s="97">
        <v>2.6680000000000001</v>
      </c>
    </row>
    <row r="1001" spans="12:21" x14ac:dyDescent="0.3">
      <c r="L1001" s="15">
        <v>2012</v>
      </c>
      <c r="M1001" s="97">
        <v>1.4E-2</v>
      </c>
      <c r="N1001" s="97">
        <v>0.26400000000000001</v>
      </c>
      <c r="O1001" s="97">
        <v>6.0830000000000002</v>
      </c>
      <c r="P1001" s="97">
        <v>1.3819999999999999</v>
      </c>
      <c r="Q1001" s="97">
        <v>0.26500000000000001</v>
      </c>
      <c r="R1001" s="97">
        <v>1.907</v>
      </c>
      <c r="S1001" s="97">
        <v>4.2000000000000003E-2</v>
      </c>
      <c r="T1001" s="97">
        <v>0.01</v>
      </c>
      <c r="U1001" s="97">
        <v>2.0830000000000002</v>
      </c>
    </row>
    <row r="1002" spans="12:21" x14ac:dyDescent="0.3">
      <c r="L1002" s="15">
        <v>2013</v>
      </c>
      <c r="M1002" s="97">
        <v>8.0000000000000002E-3</v>
      </c>
      <c r="N1002" s="97">
        <v>0.33300000000000002</v>
      </c>
      <c r="O1002" s="97">
        <v>6.1829999999999998</v>
      </c>
      <c r="P1002" s="97">
        <v>0.9</v>
      </c>
      <c r="Q1002" s="97">
        <v>0.22700000000000001</v>
      </c>
      <c r="R1002" s="97">
        <v>1.5429999999999999</v>
      </c>
      <c r="S1002" s="97">
        <v>5.1999999999999998E-2</v>
      </c>
      <c r="T1002" s="97">
        <v>1.2E-2</v>
      </c>
      <c r="U1002" s="97">
        <v>1.873</v>
      </c>
    </row>
    <row r="1003" spans="12:21" x14ac:dyDescent="0.3">
      <c r="L1003" s="15">
        <v>2014</v>
      </c>
      <c r="M1003" s="97">
        <v>8.0000000000000002E-3</v>
      </c>
      <c r="N1003" s="97">
        <v>0.27400000000000002</v>
      </c>
      <c r="O1003" s="97">
        <v>5.0110000000000001</v>
      </c>
      <c r="P1003" s="97">
        <v>0.77700000000000002</v>
      </c>
      <c r="Q1003" s="97">
        <v>0.191</v>
      </c>
      <c r="R1003" s="97">
        <v>1.262</v>
      </c>
      <c r="S1003" s="97">
        <v>8.4000000000000005E-2</v>
      </c>
      <c r="T1003" s="97">
        <v>1.0999999999999999E-2</v>
      </c>
      <c r="U1003" s="97">
        <v>1.65</v>
      </c>
    </row>
    <row r="1004" spans="12:21" x14ac:dyDescent="0.3">
      <c r="L1004" s="15">
        <v>2015</v>
      </c>
      <c r="M1004" s="97">
        <v>8.0000000000000002E-3</v>
      </c>
      <c r="N1004" s="97">
        <v>0.31900000000000001</v>
      </c>
      <c r="O1004" s="97">
        <v>5.2709999999999999</v>
      </c>
      <c r="P1004" s="97">
        <v>1</v>
      </c>
      <c r="Q1004" s="97">
        <v>0.217</v>
      </c>
      <c r="R1004" s="97">
        <v>1.548</v>
      </c>
      <c r="S1004" s="97">
        <v>9.2999999999999999E-2</v>
      </c>
      <c r="T1004" s="97">
        <v>1.0999999999999999E-2</v>
      </c>
      <c r="U1004" s="97">
        <v>1.96</v>
      </c>
    </row>
    <row r="1005" spans="12:21" x14ac:dyDescent="0.3">
      <c r="L1005" s="15">
        <v>2016</v>
      </c>
      <c r="M1005" s="97">
        <v>0.01</v>
      </c>
      <c r="N1005" s="97">
        <v>0.29499999999999998</v>
      </c>
      <c r="O1005" s="97">
        <v>4.8789999999999996</v>
      </c>
      <c r="P1005" s="97">
        <v>1.073</v>
      </c>
      <c r="Q1005" s="97">
        <v>0.26300000000000001</v>
      </c>
      <c r="R1005" s="97">
        <v>1.4039999999999999</v>
      </c>
      <c r="S1005" s="97">
        <v>8.8999999999999996E-2</v>
      </c>
      <c r="T1005" s="97">
        <v>0.01</v>
      </c>
      <c r="U1005" s="97">
        <v>2.0630000000000002</v>
      </c>
    </row>
    <row r="1006" spans="12:21" ht="15" thickBot="1" x14ac:dyDescent="0.35">
      <c r="L1006" s="19">
        <v>2017</v>
      </c>
      <c r="M1006" s="97">
        <v>0.01</v>
      </c>
      <c r="N1006" s="97">
        <v>0.29899999999999999</v>
      </c>
      <c r="O1006" s="97">
        <v>5.0940000000000003</v>
      </c>
      <c r="P1006" s="97">
        <v>1.0760000000000001</v>
      </c>
      <c r="Q1006" s="97">
        <v>0.26800000000000002</v>
      </c>
      <c r="R1006" s="97">
        <v>1.7969999999999999</v>
      </c>
      <c r="S1006" s="97">
        <v>8.8999999999999996E-2</v>
      </c>
      <c r="T1006" s="97">
        <v>8.0000000000000002E-3</v>
      </c>
      <c r="U1006" s="97">
        <v>2.2440000000000002</v>
      </c>
    </row>
    <row r="1008" spans="12:21" ht="15" thickBot="1" x14ac:dyDescent="0.35">
      <c r="L1008" s="24" t="s">
        <v>108</v>
      </c>
      <c r="P1008" t="s">
        <v>203</v>
      </c>
    </row>
    <row r="1009" spans="12:21" ht="15" thickBot="1" x14ac:dyDescent="0.35">
      <c r="L1009" s="25" t="s">
        <v>2</v>
      </c>
      <c r="M1009" s="75" t="s">
        <v>3</v>
      </c>
      <c r="N1009" s="76" t="s">
        <v>4</v>
      </c>
      <c r="O1009" s="77" t="s">
        <v>5</v>
      </c>
      <c r="P1009" s="78" t="s">
        <v>6</v>
      </c>
      <c r="Q1009" s="79" t="s">
        <v>7</v>
      </c>
      <c r="R1009" s="80" t="s">
        <v>8</v>
      </c>
      <c r="S1009" s="81" t="s">
        <v>9</v>
      </c>
      <c r="T1009" s="82" t="s">
        <v>10</v>
      </c>
      <c r="U1009" s="83" t="s">
        <v>11</v>
      </c>
    </row>
    <row r="1010" spans="12:21" x14ac:dyDescent="0.3">
      <c r="L1010" s="11">
        <v>2000</v>
      </c>
      <c r="M1010" s="97">
        <v>0.106</v>
      </c>
      <c r="N1010" s="97">
        <v>0.75900000000000001</v>
      </c>
      <c r="O1010" s="97">
        <v>2.786</v>
      </c>
      <c r="P1010" s="97">
        <v>12.175000000000001</v>
      </c>
      <c r="Q1010" s="97">
        <v>0.753</v>
      </c>
      <c r="R1010" s="97">
        <v>5.0359999999999996</v>
      </c>
      <c r="S1010" s="97">
        <v>0.88900000000000001</v>
      </c>
      <c r="T1010" s="97">
        <v>0.27900000000000003</v>
      </c>
      <c r="U1010" s="97">
        <v>0.52600000000000002</v>
      </c>
    </row>
    <row r="1011" spans="12:21" x14ac:dyDescent="0.3">
      <c r="L1011" s="15">
        <v>2001</v>
      </c>
      <c r="M1011" s="97">
        <v>0.11700000000000001</v>
      </c>
      <c r="N1011" s="97">
        <v>0.79800000000000004</v>
      </c>
      <c r="O1011" s="97">
        <v>2.7109999999999999</v>
      </c>
      <c r="P1011" s="97">
        <v>12.207000000000001</v>
      </c>
      <c r="Q1011" s="97">
        <v>0.72699999999999998</v>
      </c>
      <c r="R1011" s="97">
        <v>4.8079999999999998</v>
      </c>
      <c r="S1011" s="97">
        <v>0.88400000000000001</v>
      </c>
      <c r="T1011" s="97">
        <v>0.29199999999999998</v>
      </c>
      <c r="U1011" s="97">
        <v>0.496</v>
      </c>
    </row>
    <row r="1012" spans="12:21" x14ac:dyDescent="0.3">
      <c r="L1012" s="15">
        <v>2002</v>
      </c>
      <c r="M1012" s="97">
        <v>0.13200000000000001</v>
      </c>
      <c r="N1012" s="97">
        <v>0.85199999999999998</v>
      </c>
      <c r="O1012" s="97">
        <v>2.9929999999999999</v>
      </c>
      <c r="P1012" s="97">
        <v>12.487</v>
      </c>
      <c r="Q1012" s="97">
        <v>0.72799999999999998</v>
      </c>
      <c r="R1012" s="97">
        <v>5.194</v>
      </c>
      <c r="S1012" s="97">
        <v>0.94399999999999995</v>
      </c>
      <c r="T1012" s="97">
        <v>0.246</v>
      </c>
      <c r="U1012" s="97">
        <v>0.46500000000000002</v>
      </c>
    </row>
    <row r="1013" spans="12:21" x14ac:dyDescent="0.3">
      <c r="L1013" s="15">
        <v>2003</v>
      </c>
      <c r="M1013" s="97">
        <v>0.129</v>
      </c>
      <c r="N1013" s="97">
        <v>0.86399999999999999</v>
      </c>
      <c r="O1013" s="97">
        <v>2.9540000000000002</v>
      </c>
      <c r="P1013" s="97">
        <v>12.903</v>
      </c>
      <c r="Q1013" s="97">
        <v>0.752</v>
      </c>
      <c r="R1013" s="97">
        <v>5.1950000000000003</v>
      </c>
      <c r="S1013" s="97">
        <v>0.98099999999999998</v>
      </c>
      <c r="T1013" s="97">
        <v>0.253</v>
      </c>
      <c r="U1013" s="97">
        <v>0.499</v>
      </c>
    </row>
    <row r="1014" spans="12:21" x14ac:dyDescent="0.3">
      <c r="L1014" s="15">
        <v>2004</v>
      </c>
      <c r="M1014" s="97">
        <v>0.17399999999999999</v>
      </c>
      <c r="N1014" s="97">
        <v>0.89200000000000002</v>
      </c>
      <c r="O1014" s="97">
        <v>2.9940000000000002</v>
      </c>
      <c r="P1014" s="97">
        <v>11.878</v>
      </c>
      <c r="Q1014" s="97">
        <v>0.8</v>
      </c>
      <c r="R1014" s="97">
        <v>5.6189999999999998</v>
      </c>
      <c r="S1014" s="97">
        <v>1.069</v>
      </c>
      <c r="T1014" s="97">
        <v>0.27900000000000003</v>
      </c>
      <c r="U1014" s="97">
        <v>0.53100000000000003</v>
      </c>
    </row>
    <row r="1015" spans="12:21" x14ac:dyDescent="0.3">
      <c r="L1015" s="15">
        <v>2005</v>
      </c>
      <c r="M1015" s="97">
        <v>0.19400000000000001</v>
      </c>
      <c r="N1015" s="97">
        <v>0.88500000000000001</v>
      </c>
      <c r="O1015" s="97">
        <v>2.9649999999999999</v>
      </c>
      <c r="P1015" s="97">
        <v>13.086</v>
      </c>
      <c r="Q1015" s="97">
        <v>0.871</v>
      </c>
      <c r="R1015" s="97">
        <v>5.5190000000000001</v>
      </c>
      <c r="S1015" s="97">
        <v>1.079</v>
      </c>
      <c r="T1015" s="97">
        <v>0.32200000000000001</v>
      </c>
      <c r="U1015" s="97">
        <v>0.55300000000000005</v>
      </c>
    </row>
    <row r="1016" spans="12:21" x14ac:dyDescent="0.3">
      <c r="L1016" s="15">
        <v>2006</v>
      </c>
      <c r="M1016" s="97">
        <v>0.19800000000000001</v>
      </c>
      <c r="N1016" s="97">
        <v>1.1160000000000001</v>
      </c>
      <c r="O1016" s="97">
        <v>3.0030000000000001</v>
      </c>
      <c r="P1016" s="97">
        <v>13.079000000000001</v>
      </c>
      <c r="Q1016" s="97">
        <v>0.879</v>
      </c>
      <c r="R1016" s="97">
        <v>5.5650000000000004</v>
      </c>
      <c r="S1016" s="97">
        <v>1.079</v>
      </c>
      <c r="T1016" s="97">
        <v>0.31900000000000001</v>
      </c>
      <c r="U1016" s="97">
        <v>0.57199999999999995</v>
      </c>
    </row>
    <row r="1017" spans="12:21" x14ac:dyDescent="0.3">
      <c r="L1017" s="15">
        <v>2007</v>
      </c>
      <c r="M1017" s="97">
        <v>0.20799999999999999</v>
      </c>
      <c r="N1017" s="97">
        <v>1.125</v>
      </c>
      <c r="O1017" s="97">
        <v>3.0840000000000001</v>
      </c>
      <c r="P1017" s="97">
        <v>13.157999999999999</v>
      </c>
      <c r="Q1017" s="97">
        <v>0.89100000000000001</v>
      </c>
      <c r="R1017" s="97">
        <v>5.6779999999999999</v>
      </c>
      <c r="S1017" s="97">
        <v>1.0649999999999999</v>
      </c>
      <c r="T1017" s="97">
        <v>0.312</v>
      </c>
      <c r="U1017" s="97">
        <v>0.58899999999999997</v>
      </c>
    </row>
    <row r="1018" spans="12:21" x14ac:dyDescent="0.3">
      <c r="L1018" s="15">
        <v>2008</v>
      </c>
      <c r="M1018" s="97">
        <v>0.191</v>
      </c>
      <c r="N1018" s="97">
        <v>1.143</v>
      </c>
      <c r="O1018" s="97">
        <v>3.1320000000000001</v>
      </c>
      <c r="P1018" s="97">
        <v>13.523</v>
      </c>
      <c r="Q1018" s="97">
        <v>0.93100000000000005</v>
      </c>
      <c r="R1018" s="97">
        <v>5.88</v>
      </c>
      <c r="S1018" s="97">
        <v>1.0529999999999999</v>
      </c>
      <c r="T1018" s="97">
        <v>0.30399999999999999</v>
      </c>
      <c r="U1018" s="97">
        <v>0.59</v>
      </c>
    </row>
    <row r="1019" spans="12:21" x14ac:dyDescent="0.3">
      <c r="L1019" s="15">
        <v>2009</v>
      </c>
      <c r="M1019" s="97">
        <v>0.192</v>
      </c>
      <c r="N1019" s="97">
        <v>0.98699999999999999</v>
      </c>
      <c r="O1019" s="97">
        <v>3.101</v>
      </c>
      <c r="P1019" s="97">
        <v>11.398999999999999</v>
      </c>
      <c r="Q1019" s="97">
        <v>0.83099999999999996</v>
      </c>
      <c r="R1019" s="97">
        <v>4.7149999999999999</v>
      </c>
      <c r="S1019" s="97">
        <v>0.99199999999999999</v>
      </c>
      <c r="T1019" s="97">
        <v>0.32500000000000001</v>
      </c>
      <c r="U1019" s="97">
        <v>0.50700000000000001</v>
      </c>
    </row>
    <row r="1020" spans="12:21" x14ac:dyDescent="0.3">
      <c r="L1020" s="15">
        <v>2010</v>
      </c>
      <c r="M1020" s="97">
        <v>0.193</v>
      </c>
      <c r="N1020" s="97">
        <v>0.98299999999999998</v>
      </c>
      <c r="O1020" s="97">
        <v>3.117</v>
      </c>
      <c r="P1020" s="97">
        <v>13.374000000000001</v>
      </c>
      <c r="Q1020" s="97">
        <v>0.72599999999999998</v>
      </c>
      <c r="R1020" s="97">
        <v>5.1870000000000003</v>
      </c>
      <c r="S1020" s="97">
        <v>1.0169999999999999</v>
      </c>
      <c r="T1020" s="97">
        <v>0.312</v>
      </c>
      <c r="U1020" s="97">
        <v>0.51100000000000001</v>
      </c>
    </row>
    <row r="1021" spans="12:21" x14ac:dyDescent="0.3">
      <c r="L1021" s="15">
        <v>2011</v>
      </c>
      <c r="M1021" s="97">
        <v>0.21</v>
      </c>
      <c r="N1021" s="97">
        <v>1.0369999999999999</v>
      </c>
      <c r="O1021" s="97">
        <v>3.0590000000000002</v>
      </c>
      <c r="P1021" s="97">
        <v>13.038</v>
      </c>
      <c r="Q1021" s="97">
        <v>0.7</v>
      </c>
      <c r="R1021" s="97">
        <v>5.5789999999999997</v>
      </c>
      <c r="S1021" s="97">
        <v>1.0509999999999999</v>
      </c>
      <c r="T1021" s="97">
        <v>0.30199999999999999</v>
      </c>
      <c r="U1021" s="97">
        <v>0.49399999999999999</v>
      </c>
    </row>
    <row r="1022" spans="12:21" x14ac:dyDescent="0.3">
      <c r="L1022" s="15">
        <v>2012</v>
      </c>
      <c r="M1022" s="97">
        <v>0.20300000000000001</v>
      </c>
      <c r="N1022" s="97">
        <v>0.97399999999999998</v>
      </c>
      <c r="O1022" s="97">
        <v>3.0449999999999999</v>
      </c>
      <c r="P1022" s="97">
        <v>12.948</v>
      </c>
      <c r="Q1022" s="97">
        <v>0.71699999999999997</v>
      </c>
      <c r="R1022" s="97">
        <v>5.1769999999999996</v>
      </c>
      <c r="S1022" s="97">
        <v>1.0069999999999999</v>
      </c>
      <c r="T1022" s="97">
        <v>0.32200000000000001</v>
      </c>
      <c r="U1022" s="97">
        <v>0.47</v>
      </c>
    </row>
    <row r="1023" spans="12:21" x14ac:dyDescent="0.3">
      <c r="L1023" s="15">
        <v>2013</v>
      </c>
      <c r="M1023" s="97">
        <v>0.221</v>
      </c>
      <c r="N1023" s="97">
        <v>1.0109999999999999</v>
      </c>
      <c r="O1023" s="97">
        <v>3.1019999999999999</v>
      </c>
      <c r="P1023" s="97">
        <v>12.933</v>
      </c>
      <c r="Q1023" s="97">
        <v>0.67600000000000005</v>
      </c>
      <c r="R1023" s="97">
        <v>5.4119999999999999</v>
      </c>
      <c r="S1023" s="97">
        <v>0.97299999999999998</v>
      </c>
      <c r="T1023" s="97">
        <v>0.32200000000000001</v>
      </c>
      <c r="U1023" s="97">
        <v>0.59799999999999998</v>
      </c>
    </row>
    <row r="1024" spans="12:21" x14ac:dyDescent="0.3">
      <c r="L1024" s="15">
        <v>2014</v>
      </c>
      <c r="M1024" s="97">
        <v>0.20699999999999999</v>
      </c>
      <c r="N1024" s="97">
        <v>0.94599999999999995</v>
      </c>
      <c r="O1024" s="97">
        <v>3.1659999999999999</v>
      </c>
      <c r="P1024" s="97">
        <v>13.018000000000001</v>
      </c>
      <c r="Q1024" s="97">
        <v>0.63</v>
      </c>
      <c r="R1024" s="97">
        <v>5.2069999999999999</v>
      </c>
      <c r="S1024" s="97">
        <v>0.92400000000000004</v>
      </c>
      <c r="T1024" s="97">
        <v>0.316</v>
      </c>
      <c r="U1024" s="97">
        <v>0.49199999999999999</v>
      </c>
    </row>
    <row r="1025" spans="12:21" x14ac:dyDescent="0.3">
      <c r="L1025" s="15">
        <v>2015</v>
      </c>
      <c r="M1025" s="97">
        <v>0.19900000000000001</v>
      </c>
      <c r="N1025" s="97">
        <v>0.92200000000000004</v>
      </c>
      <c r="O1025" s="97">
        <v>3.202</v>
      </c>
      <c r="P1025" s="97">
        <v>13.016999999999999</v>
      </c>
      <c r="Q1025" s="97">
        <v>0.60899999999999999</v>
      </c>
      <c r="R1025" s="97">
        <v>5.4569999999999999</v>
      </c>
      <c r="S1025" s="97">
        <v>0.91800000000000004</v>
      </c>
      <c r="T1025" s="97">
        <v>0.29499999999999998</v>
      </c>
      <c r="U1025" s="97">
        <v>0.45100000000000001</v>
      </c>
    </row>
    <row r="1026" spans="12:21" x14ac:dyDescent="0.3">
      <c r="L1026" s="15">
        <v>2016</v>
      </c>
      <c r="M1026" s="97">
        <v>0.219</v>
      </c>
      <c r="N1026" s="97">
        <v>0.93100000000000005</v>
      </c>
      <c r="O1026" s="97">
        <v>3.0779999999999998</v>
      </c>
      <c r="P1026" s="97">
        <v>13.006</v>
      </c>
      <c r="Q1026" s="97">
        <v>0.66300000000000003</v>
      </c>
      <c r="R1026" s="97">
        <v>5.2060000000000004</v>
      </c>
      <c r="S1026" s="97">
        <v>0.95899999999999996</v>
      </c>
      <c r="T1026" s="97">
        <v>0.31</v>
      </c>
      <c r="U1026" s="97">
        <v>0.501</v>
      </c>
    </row>
    <row r="1027" spans="12:21" ht="15" thickBot="1" x14ac:dyDescent="0.35">
      <c r="L1027" s="19">
        <v>2017</v>
      </c>
      <c r="M1027" s="97">
        <v>0.224</v>
      </c>
      <c r="N1027" s="97">
        <v>0.99</v>
      </c>
      <c r="O1027" s="97">
        <v>3.0539999999999998</v>
      </c>
      <c r="P1027" s="97">
        <v>13.634</v>
      </c>
      <c r="Q1027" s="97">
        <v>0.67400000000000004</v>
      </c>
      <c r="R1027" s="97">
        <v>5.681</v>
      </c>
      <c r="S1027" s="97">
        <v>0.98099999999999998</v>
      </c>
      <c r="T1027" s="97">
        <v>0.315</v>
      </c>
      <c r="U1027" s="97">
        <v>0.51800000000000002</v>
      </c>
    </row>
    <row r="1029" spans="12:21" ht="15" thickBot="1" x14ac:dyDescent="0.35">
      <c r="L1029" s="97" t="s">
        <v>109</v>
      </c>
      <c r="P1029" t="s">
        <v>203</v>
      </c>
    </row>
    <row r="1030" spans="12:21" ht="15" thickBot="1" x14ac:dyDescent="0.35">
      <c r="L1030" s="25" t="s">
        <v>2</v>
      </c>
      <c r="M1030" s="75" t="s">
        <v>3</v>
      </c>
      <c r="N1030" s="76" t="s">
        <v>4</v>
      </c>
      <c r="O1030" s="77" t="s">
        <v>5</v>
      </c>
      <c r="P1030" s="78" t="s">
        <v>6</v>
      </c>
      <c r="Q1030" s="79" t="s">
        <v>7</v>
      </c>
      <c r="R1030" s="80" t="s">
        <v>8</v>
      </c>
      <c r="S1030" s="81" t="s">
        <v>9</v>
      </c>
      <c r="T1030" s="82" t="s">
        <v>10</v>
      </c>
      <c r="U1030" s="83" t="s">
        <v>11</v>
      </c>
    </row>
    <row r="1031" spans="12:21" x14ac:dyDescent="0.3">
      <c r="L1031" s="11">
        <v>2000</v>
      </c>
      <c r="M1031" s="97">
        <v>0.70699999999999996</v>
      </c>
      <c r="N1031" s="97">
        <v>1.3560000000000001</v>
      </c>
      <c r="O1031" s="97">
        <v>4.008</v>
      </c>
      <c r="P1031" s="97">
        <v>3.3879999999999999</v>
      </c>
      <c r="Q1031" s="97">
        <v>1.1479999999999999</v>
      </c>
      <c r="R1031" s="97">
        <v>2.8340000000000001</v>
      </c>
      <c r="S1031" s="97">
        <v>1.4630000000000001</v>
      </c>
      <c r="T1031" s="97">
        <v>0.752</v>
      </c>
      <c r="U1031" s="97">
        <v>2.8639999999999999</v>
      </c>
    </row>
    <row r="1032" spans="12:21" x14ac:dyDescent="0.3">
      <c r="L1032" s="15">
        <v>2001</v>
      </c>
      <c r="M1032" s="97">
        <v>0.76100000000000001</v>
      </c>
      <c r="N1032" s="97">
        <v>1.452</v>
      </c>
      <c r="O1032" s="97">
        <v>4.29</v>
      </c>
      <c r="P1032" s="97">
        <v>3.6339999999999999</v>
      </c>
      <c r="Q1032" s="97">
        <v>1.2330000000000001</v>
      </c>
      <c r="R1032" s="97">
        <v>3.0409999999999999</v>
      </c>
      <c r="S1032" s="97">
        <v>1.5720000000000001</v>
      </c>
      <c r="T1032" s="97">
        <v>0.80500000000000005</v>
      </c>
      <c r="U1032" s="97">
        <v>3.0670000000000002</v>
      </c>
    </row>
    <row r="1033" spans="12:21" x14ac:dyDescent="0.3">
      <c r="L1033" s="15">
        <v>2002</v>
      </c>
      <c r="M1033" s="97">
        <v>0.84399999999999997</v>
      </c>
      <c r="N1033" s="97">
        <v>1.607</v>
      </c>
      <c r="O1033" s="97">
        <v>4.7460000000000004</v>
      </c>
      <c r="P1033" s="97">
        <v>4.0250000000000004</v>
      </c>
      <c r="Q1033" s="97">
        <v>1.367</v>
      </c>
      <c r="R1033" s="97">
        <v>3.3690000000000002</v>
      </c>
      <c r="S1033" s="97">
        <v>1.7430000000000001</v>
      </c>
      <c r="T1033" s="97">
        <v>0.89</v>
      </c>
      <c r="U1033" s="97">
        <v>3.3969999999999998</v>
      </c>
    </row>
    <row r="1034" spans="12:21" x14ac:dyDescent="0.3">
      <c r="L1034" s="15">
        <v>2003</v>
      </c>
      <c r="M1034" s="97">
        <v>0.91800000000000004</v>
      </c>
      <c r="N1034" s="97">
        <v>1.74</v>
      </c>
      <c r="O1034" s="97">
        <v>5.1109999999999998</v>
      </c>
      <c r="P1034" s="97">
        <v>4.3490000000000002</v>
      </c>
      <c r="Q1034" s="97">
        <v>1.482</v>
      </c>
      <c r="R1034" s="97">
        <v>3.6379999999999999</v>
      </c>
      <c r="S1034" s="97">
        <v>1.8879999999999999</v>
      </c>
      <c r="T1034" s="97">
        <v>0.95899999999999996</v>
      </c>
      <c r="U1034" s="97">
        <v>3.661</v>
      </c>
    </row>
    <row r="1035" spans="12:21" x14ac:dyDescent="0.3">
      <c r="L1035" s="15">
        <v>2004</v>
      </c>
      <c r="M1035" s="97">
        <v>0.93700000000000006</v>
      </c>
      <c r="N1035" s="97">
        <v>1.7789999999999999</v>
      </c>
      <c r="O1035" s="97">
        <v>5.2149999999999999</v>
      </c>
      <c r="P1035" s="97">
        <v>4.444</v>
      </c>
      <c r="Q1035" s="97">
        <v>1.52</v>
      </c>
      <c r="R1035" s="97">
        <v>3.706</v>
      </c>
      <c r="S1035" s="97">
        <v>1.9370000000000001</v>
      </c>
      <c r="T1035" s="97">
        <v>0.98299999999999998</v>
      </c>
      <c r="U1035" s="97">
        <v>3.7410000000000001</v>
      </c>
    </row>
    <row r="1036" spans="12:21" x14ac:dyDescent="0.3">
      <c r="L1036" s="15">
        <v>2005</v>
      </c>
      <c r="M1036" s="97">
        <v>0.95099999999999996</v>
      </c>
      <c r="N1036" s="97">
        <v>1.794</v>
      </c>
      <c r="O1036" s="97">
        <v>5.3070000000000004</v>
      </c>
      <c r="P1036" s="97">
        <v>4.524</v>
      </c>
      <c r="Q1036" s="97">
        <v>1.544</v>
      </c>
      <c r="R1036" s="97">
        <v>3.7730000000000001</v>
      </c>
      <c r="S1036" s="97">
        <v>1.956</v>
      </c>
      <c r="T1036" s="97">
        <v>0.98399999999999999</v>
      </c>
      <c r="U1036" s="97">
        <v>3.7970000000000002</v>
      </c>
    </row>
    <row r="1037" spans="12:21" x14ac:dyDescent="0.3">
      <c r="L1037" s="15">
        <v>2006</v>
      </c>
      <c r="M1037" s="97">
        <v>0.89900000000000002</v>
      </c>
      <c r="N1037" s="97">
        <v>1.6950000000000001</v>
      </c>
      <c r="O1037" s="97">
        <v>5.0330000000000004</v>
      </c>
      <c r="P1037" s="97">
        <v>4.2709999999999999</v>
      </c>
      <c r="Q1037" s="97">
        <v>1.454</v>
      </c>
      <c r="R1037" s="97">
        <v>3.5510000000000002</v>
      </c>
      <c r="S1037" s="97">
        <v>1.845</v>
      </c>
      <c r="T1037" s="97">
        <v>0.93100000000000005</v>
      </c>
      <c r="U1037" s="97">
        <v>3.5739999999999998</v>
      </c>
    </row>
    <row r="1038" spans="12:21" x14ac:dyDescent="0.3">
      <c r="L1038" s="15">
        <v>2007</v>
      </c>
      <c r="M1038" s="97">
        <v>0.90800000000000003</v>
      </c>
      <c r="N1038" s="97">
        <v>1.7090000000000001</v>
      </c>
      <c r="O1038" s="97">
        <v>5.0940000000000003</v>
      </c>
      <c r="P1038" s="97">
        <v>4.3209999999999997</v>
      </c>
      <c r="Q1038" s="97">
        <v>1.4670000000000001</v>
      </c>
      <c r="R1038" s="97">
        <v>3.573</v>
      </c>
      <c r="S1038" s="97">
        <v>1.8660000000000001</v>
      </c>
      <c r="T1038" s="97">
        <v>0.94099999999999995</v>
      </c>
      <c r="U1038" s="97">
        <v>3.57</v>
      </c>
    </row>
    <row r="1039" spans="12:21" x14ac:dyDescent="0.3">
      <c r="L1039" s="15">
        <v>2008</v>
      </c>
      <c r="M1039" s="97">
        <v>0.85199999999999998</v>
      </c>
      <c r="N1039" s="97">
        <v>1.6060000000000001</v>
      </c>
      <c r="O1039" s="97">
        <v>4.78</v>
      </c>
      <c r="P1039" s="97">
        <v>4.0570000000000004</v>
      </c>
      <c r="Q1039" s="97">
        <v>1.3819999999999999</v>
      </c>
      <c r="R1039" s="97">
        <v>3.3439999999999999</v>
      </c>
      <c r="S1039" s="97">
        <v>1.7569999999999999</v>
      </c>
      <c r="T1039" s="97">
        <v>0.88300000000000001</v>
      </c>
      <c r="U1039" s="97">
        <v>3.3330000000000002</v>
      </c>
    </row>
    <row r="1040" spans="12:21" x14ac:dyDescent="0.3">
      <c r="L1040" s="15">
        <v>2009</v>
      </c>
      <c r="M1040" s="97">
        <v>0.83</v>
      </c>
      <c r="N1040" s="97">
        <v>1.5680000000000001</v>
      </c>
      <c r="O1040" s="97">
        <v>4.6559999999999997</v>
      </c>
      <c r="P1040" s="97">
        <v>3.9470000000000001</v>
      </c>
      <c r="Q1040" s="97">
        <v>1.341</v>
      </c>
      <c r="R1040" s="97">
        <v>3.242</v>
      </c>
      <c r="S1040" s="97">
        <v>1.712</v>
      </c>
      <c r="T1040" s="97">
        <v>0.85899999999999999</v>
      </c>
      <c r="U1040" s="97">
        <v>3.2080000000000002</v>
      </c>
    </row>
    <row r="1041" spans="12:21" x14ac:dyDescent="0.3">
      <c r="L1041" s="15">
        <v>2010</v>
      </c>
      <c r="M1041" s="97">
        <v>0.86299999999999999</v>
      </c>
      <c r="N1041" s="97">
        <v>1.6279999999999999</v>
      </c>
      <c r="O1041" s="97">
        <v>4.8440000000000003</v>
      </c>
      <c r="P1041" s="97">
        <v>4.1020000000000003</v>
      </c>
      <c r="Q1041" s="97">
        <v>1.3959999999999999</v>
      </c>
      <c r="R1041" s="97">
        <v>3.3570000000000002</v>
      </c>
      <c r="S1041" s="97">
        <v>1.7889999999999999</v>
      </c>
      <c r="T1041" s="97">
        <v>0.89500000000000002</v>
      </c>
      <c r="U1041" s="97">
        <v>3.282</v>
      </c>
    </row>
    <row r="1042" spans="12:21" x14ac:dyDescent="0.3">
      <c r="L1042" s="15">
        <v>2011</v>
      </c>
      <c r="M1042" s="97">
        <v>0.83299999999999996</v>
      </c>
      <c r="N1042" s="97">
        <v>1.575</v>
      </c>
      <c r="O1042" s="97">
        <v>4.665</v>
      </c>
      <c r="P1042" s="97">
        <v>3.9740000000000002</v>
      </c>
      <c r="Q1042" s="97">
        <v>1.3480000000000001</v>
      </c>
      <c r="R1042" s="97">
        <v>3.2389999999999999</v>
      </c>
      <c r="S1042" s="97">
        <v>1.7330000000000001</v>
      </c>
      <c r="T1042" s="97">
        <v>0.86899999999999999</v>
      </c>
      <c r="U1042" s="97">
        <v>3.1549999999999998</v>
      </c>
    </row>
    <row r="1043" spans="12:21" x14ac:dyDescent="0.3">
      <c r="L1043" s="15">
        <v>2012</v>
      </c>
      <c r="M1043" s="97">
        <v>0.83299999999999996</v>
      </c>
      <c r="N1043" s="97">
        <v>1.5760000000000001</v>
      </c>
      <c r="O1043" s="97">
        <v>4.6559999999999997</v>
      </c>
      <c r="P1043" s="97">
        <v>3.9750000000000001</v>
      </c>
      <c r="Q1043" s="97">
        <v>1.347</v>
      </c>
      <c r="R1043" s="97">
        <v>3.2189999999999999</v>
      </c>
      <c r="S1043" s="97">
        <v>1.7410000000000001</v>
      </c>
      <c r="T1043" s="97">
        <v>0.871</v>
      </c>
      <c r="U1043" s="97">
        <v>3.1019999999999999</v>
      </c>
    </row>
    <row r="1044" spans="12:21" x14ac:dyDescent="0.3">
      <c r="L1044" s="15">
        <v>2013</v>
      </c>
      <c r="M1044" s="97">
        <v>0.878</v>
      </c>
      <c r="N1044" s="97">
        <v>1.649</v>
      </c>
      <c r="O1044" s="97">
        <v>4.8789999999999996</v>
      </c>
      <c r="P1044" s="97">
        <v>4.1879999999999997</v>
      </c>
      <c r="Q1044" s="97">
        <v>1.4159999999999999</v>
      </c>
      <c r="R1044" s="97">
        <v>3.3809999999999998</v>
      </c>
      <c r="S1044" s="97">
        <v>1.8360000000000001</v>
      </c>
      <c r="T1044" s="97">
        <v>0.91400000000000003</v>
      </c>
      <c r="U1044" s="97">
        <v>3.2120000000000002</v>
      </c>
    </row>
    <row r="1045" spans="12:21" x14ac:dyDescent="0.3">
      <c r="L1045" s="15">
        <v>2014</v>
      </c>
      <c r="M1045" s="97">
        <v>0.85899999999999999</v>
      </c>
      <c r="N1045" s="97">
        <v>1.5960000000000001</v>
      </c>
      <c r="O1045" s="97">
        <v>4.7439999999999998</v>
      </c>
      <c r="P1045" s="97">
        <v>4.0620000000000003</v>
      </c>
      <c r="Q1045" s="97">
        <v>1.3839999999999999</v>
      </c>
      <c r="R1045" s="97">
        <v>3.2989999999999999</v>
      </c>
      <c r="S1045" s="97">
        <v>1.7949999999999999</v>
      </c>
      <c r="T1045" s="97">
        <v>0.89600000000000002</v>
      </c>
      <c r="U1045" s="97">
        <v>3.1179999999999999</v>
      </c>
    </row>
    <row r="1046" spans="12:21" x14ac:dyDescent="0.3">
      <c r="L1046" s="15">
        <v>2015</v>
      </c>
      <c r="M1046" s="97">
        <v>0.877</v>
      </c>
      <c r="N1046" s="97">
        <v>1.6240000000000001</v>
      </c>
      <c r="O1046" s="97">
        <v>4.8369999999999997</v>
      </c>
      <c r="P1046" s="97">
        <v>4.149</v>
      </c>
      <c r="Q1046" s="97">
        <v>1.409</v>
      </c>
      <c r="R1046" s="97">
        <v>3.359</v>
      </c>
      <c r="S1046" s="97">
        <v>1.8320000000000001</v>
      </c>
      <c r="T1046" s="97">
        <v>0.91300000000000003</v>
      </c>
      <c r="U1046" s="97">
        <v>3.1440000000000001</v>
      </c>
    </row>
    <row r="1047" spans="12:21" x14ac:dyDescent="0.3">
      <c r="L1047" s="15">
        <v>2016</v>
      </c>
      <c r="M1047" s="97">
        <v>0.91700000000000004</v>
      </c>
      <c r="N1047" s="97">
        <v>1.66</v>
      </c>
      <c r="O1047" s="97">
        <v>5.0279999999999996</v>
      </c>
      <c r="P1047" s="97">
        <v>4.3040000000000003</v>
      </c>
      <c r="Q1047" s="97">
        <v>1.4770000000000001</v>
      </c>
      <c r="R1047" s="97">
        <v>3.472</v>
      </c>
      <c r="S1047" s="97">
        <v>1.9339999999999999</v>
      </c>
      <c r="T1047" s="97">
        <v>0.95599999999999996</v>
      </c>
      <c r="U1047" s="97">
        <v>3.266</v>
      </c>
    </row>
    <row r="1048" spans="12:21" ht="15" thickBot="1" x14ac:dyDescent="0.35">
      <c r="L1048" s="19">
        <v>2017</v>
      </c>
      <c r="M1048" s="97">
        <v>0.94599999999999995</v>
      </c>
      <c r="N1048" s="97">
        <v>1.7090000000000001</v>
      </c>
      <c r="O1048" s="97">
        <v>5.18</v>
      </c>
      <c r="P1048" s="97">
        <v>4.431</v>
      </c>
      <c r="Q1048" s="97">
        <v>1.5189999999999999</v>
      </c>
      <c r="R1048" s="97">
        <v>3.5739999999999998</v>
      </c>
      <c r="S1048" s="97">
        <v>1.988</v>
      </c>
      <c r="T1048" s="97">
        <v>0.98199999999999998</v>
      </c>
      <c r="U1048" s="97">
        <v>3.3519999999999999</v>
      </c>
    </row>
    <row r="1050" spans="12:21" ht="15" thickBot="1" x14ac:dyDescent="0.35">
      <c r="L1050" s="97" t="s">
        <v>110</v>
      </c>
      <c r="P1050" t="s">
        <v>203</v>
      </c>
    </row>
    <row r="1051" spans="12:21" ht="15" thickBot="1" x14ac:dyDescent="0.35">
      <c r="L1051" s="25" t="s">
        <v>2</v>
      </c>
      <c r="M1051" s="75" t="s">
        <v>3</v>
      </c>
      <c r="N1051" s="76" t="s">
        <v>4</v>
      </c>
      <c r="O1051" s="77" t="s">
        <v>5</v>
      </c>
      <c r="P1051" s="78" t="s">
        <v>6</v>
      </c>
      <c r="Q1051" s="79" t="s">
        <v>7</v>
      </c>
      <c r="R1051" s="80" t="s">
        <v>8</v>
      </c>
      <c r="S1051" s="81" t="s">
        <v>9</v>
      </c>
      <c r="T1051" s="82" t="s">
        <v>10</v>
      </c>
      <c r="U1051" s="83" t="s">
        <v>11</v>
      </c>
    </row>
    <row r="1052" spans="12:21" x14ac:dyDescent="0.3">
      <c r="L1052" s="11">
        <v>2000</v>
      </c>
      <c r="M1052" s="97">
        <v>0.27900000000000003</v>
      </c>
      <c r="N1052" s="97">
        <v>0.72799999999999998</v>
      </c>
      <c r="O1052" s="97">
        <v>2.335</v>
      </c>
      <c r="P1052" s="97">
        <v>2.335</v>
      </c>
      <c r="Q1052" s="97">
        <v>0.58499999999999996</v>
      </c>
      <c r="R1052" s="97">
        <v>1.4419999999999999</v>
      </c>
      <c r="S1052" s="97">
        <v>0.66200000000000003</v>
      </c>
      <c r="T1052" s="97">
        <v>0.222</v>
      </c>
      <c r="U1052" s="97">
        <v>2.9000000000000001E-2</v>
      </c>
    </row>
    <row r="1053" spans="12:21" x14ac:dyDescent="0.3">
      <c r="L1053" s="15">
        <v>2001</v>
      </c>
      <c r="M1053" s="97">
        <v>0.27800000000000002</v>
      </c>
      <c r="N1053" s="97">
        <v>0.73299999999999998</v>
      </c>
      <c r="O1053" s="97">
        <v>2.3199999999999998</v>
      </c>
      <c r="P1053" s="97">
        <v>2.3149999999999999</v>
      </c>
      <c r="Q1053" s="97">
        <v>0.58599999999999997</v>
      </c>
      <c r="R1053" s="97">
        <v>1.4379999999999999</v>
      </c>
      <c r="S1053" s="97">
        <v>0.67400000000000004</v>
      </c>
      <c r="T1053" s="97">
        <v>0.22</v>
      </c>
      <c r="U1053" s="97">
        <v>2.9000000000000001E-2</v>
      </c>
    </row>
    <row r="1054" spans="12:21" x14ac:dyDescent="0.3">
      <c r="L1054" s="15">
        <v>2002</v>
      </c>
      <c r="M1054" s="97">
        <v>0.26900000000000002</v>
      </c>
      <c r="N1054" s="97">
        <v>0.70899999999999996</v>
      </c>
      <c r="O1054" s="97">
        <v>2.2890000000000001</v>
      </c>
      <c r="P1054" s="97">
        <v>2.2869999999999999</v>
      </c>
      <c r="Q1054" s="97">
        <v>0.57899999999999996</v>
      </c>
      <c r="R1054" s="97">
        <v>1.4019999999999999</v>
      </c>
      <c r="S1054" s="97">
        <v>0.65200000000000002</v>
      </c>
      <c r="T1054" s="97">
        <v>0.218</v>
      </c>
      <c r="U1054" s="97">
        <v>2.7E-2</v>
      </c>
    </row>
    <row r="1055" spans="12:21" x14ac:dyDescent="0.3">
      <c r="L1055" s="15">
        <v>2003</v>
      </c>
      <c r="M1055" s="97">
        <v>0.251</v>
      </c>
      <c r="N1055" s="97">
        <v>0.69599999999999995</v>
      </c>
      <c r="O1055" s="97">
        <v>2.218</v>
      </c>
      <c r="P1055" s="97">
        <v>2.2679999999999998</v>
      </c>
      <c r="Q1055" s="97">
        <v>0.56999999999999995</v>
      </c>
      <c r="R1055" s="97">
        <v>1.3759999999999999</v>
      </c>
      <c r="S1055" s="97">
        <v>0.64400000000000002</v>
      </c>
      <c r="T1055" s="97">
        <v>0.217</v>
      </c>
      <c r="U1055" s="97">
        <v>3.1E-2</v>
      </c>
    </row>
    <row r="1056" spans="12:21" x14ac:dyDescent="0.3">
      <c r="L1056" s="15">
        <v>2004</v>
      </c>
      <c r="M1056" s="97">
        <v>0.253</v>
      </c>
      <c r="N1056" s="97">
        <v>0.71099999999999997</v>
      </c>
      <c r="O1056" s="97">
        <v>2.2229999999999999</v>
      </c>
      <c r="P1056" s="97">
        <v>2.222</v>
      </c>
      <c r="Q1056" s="97">
        <v>0.57999999999999996</v>
      </c>
      <c r="R1056" s="97">
        <v>1.3759999999999999</v>
      </c>
      <c r="S1056" s="97">
        <v>0.65500000000000003</v>
      </c>
      <c r="T1056" s="97">
        <v>0.222</v>
      </c>
      <c r="U1056" s="97">
        <v>2.9000000000000001E-2</v>
      </c>
    </row>
    <row r="1057" spans="12:21" x14ac:dyDescent="0.3">
      <c r="L1057" s="15">
        <v>2005</v>
      </c>
      <c r="M1057" s="97">
        <v>0.247</v>
      </c>
      <c r="N1057" s="97">
        <v>0.69799999999999995</v>
      </c>
      <c r="O1057" s="97">
        <v>2.1970000000000001</v>
      </c>
      <c r="P1057" s="97">
        <v>2.198</v>
      </c>
      <c r="Q1057" s="97">
        <v>0.56499999999999995</v>
      </c>
      <c r="R1057" s="97">
        <v>1.371</v>
      </c>
      <c r="S1057" s="97">
        <v>0.63500000000000001</v>
      </c>
      <c r="T1057" s="97">
        <v>0.217</v>
      </c>
      <c r="U1057" s="97">
        <v>3.2000000000000001E-2</v>
      </c>
    </row>
    <row r="1058" spans="12:21" x14ac:dyDescent="0.3">
      <c r="L1058" s="15">
        <v>2006</v>
      </c>
      <c r="M1058" s="97">
        <v>0.23899999999999999</v>
      </c>
      <c r="N1058" s="97">
        <v>0.69199999999999995</v>
      </c>
      <c r="O1058" s="97">
        <v>2.1850000000000001</v>
      </c>
      <c r="P1058" s="97">
        <v>2.198</v>
      </c>
      <c r="Q1058" s="97">
        <v>0.56000000000000005</v>
      </c>
      <c r="R1058" s="97">
        <v>1.361</v>
      </c>
      <c r="S1058" s="97">
        <v>0.63</v>
      </c>
      <c r="T1058" s="97">
        <v>0.217</v>
      </c>
      <c r="U1058" s="97">
        <v>0.03</v>
      </c>
    </row>
    <row r="1059" spans="12:21" x14ac:dyDescent="0.3">
      <c r="L1059" s="15">
        <v>2007</v>
      </c>
      <c r="M1059" s="97">
        <v>0.24</v>
      </c>
      <c r="N1059" s="97">
        <v>0.69699999999999995</v>
      </c>
      <c r="O1059" s="97">
        <v>2.1840000000000002</v>
      </c>
      <c r="P1059" s="97">
        <v>2.194</v>
      </c>
      <c r="Q1059" s="97">
        <v>0.56100000000000005</v>
      </c>
      <c r="R1059" s="97">
        <v>1.38</v>
      </c>
      <c r="S1059" s="97">
        <v>0.63500000000000001</v>
      </c>
      <c r="T1059" s="97">
        <v>0.219</v>
      </c>
      <c r="U1059" s="97">
        <v>0.03</v>
      </c>
    </row>
    <row r="1060" spans="12:21" x14ac:dyDescent="0.3">
      <c r="L1060" s="15">
        <v>2008</v>
      </c>
      <c r="M1060" s="97">
        <v>0.25800000000000001</v>
      </c>
      <c r="N1060" s="97">
        <v>0.70899999999999996</v>
      </c>
      <c r="O1060" s="97">
        <v>2.2530000000000001</v>
      </c>
      <c r="P1060" s="97">
        <v>2.222</v>
      </c>
      <c r="Q1060" s="97">
        <v>0.56999999999999995</v>
      </c>
      <c r="R1060" s="97">
        <v>1.4219999999999999</v>
      </c>
      <c r="S1060" s="97">
        <v>0.64100000000000001</v>
      </c>
      <c r="T1060" s="97">
        <v>0.22700000000000001</v>
      </c>
      <c r="U1060" s="97">
        <v>3.1E-2</v>
      </c>
    </row>
    <row r="1061" spans="12:21" x14ac:dyDescent="0.3">
      <c r="L1061" s="15">
        <v>2009</v>
      </c>
      <c r="M1061" s="97">
        <v>0.246</v>
      </c>
      <c r="N1061" s="97">
        <v>0.70299999999999996</v>
      </c>
      <c r="O1061" s="97">
        <v>2.214</v>
      </c>
      <c r="P1061" s="97">
        <v>2.2160000000000002</v>
      </c>
      <c r="Q1061" s="97">
        <v>0.56799999999999995</v>
      </c>
      <c r="R1061" s="97">
        <v>1.395</v>
      </c>
      <c r="S1061" s="97">
        <v>0.63800000000000001</v>
      </c>
      <c r="T1061" s="97">
        <v>0.22700000000000001</v>
      </c>
      <c r="U1061" s="97">
        <v>2.9000000000000001E-2</v>
      </c>
    </row>
    <row r="1062" spans="12:21" x14ac:dyDescent="0.3">
      <c r="L1062" s="15">
        <v>2010</v>
      </c>
      <c r="M1062" s="97">
        <v>0.22900000000000001</v>
      </c>
      <c r="N1062" s="97">
        <v>0.69399999999999995</v>
      </c>
      <c r="O1062" s="97">
        <v>2.169</v>
      </c>
      <c r="P1062" s="97">
        <v>2.1760000000000002</v>
      </c>
      <c r="Q1062" s="97">
        <v>0.56499999999999995</v>
      </c>
      <c r="R1062" s="97">
        <v>1.3540000000000001</v>
      </c>
      <c r="S1062" s="97">
        <v>0.63</v>
      </c>
      <c r="T1062" s="97">
        <v>0.22700000000000001</v>
      </c>
      <c r="U1062" s="97">
        <v>2.8000000000000001E-2</v>
      </c>
    </row>
    <row r="1063" spans="12:21" x14ac:dyDescent="0.3">
      <c r="L1063" s="15">
        <v>2011</v>
      </c>
      <c r="M1063" s="97">
        <v>0.24</v>
      </c>
      <c r="N1063" s="97">
        <v>0.69799999999999995</v>
      </c>
      <c r="O1063" s="97">
        <v>2.2149999999999999</v>
      </c>
      <c r="P1063" s="97">
        <v>2.194</v>
      </c>
      <c r="Q1063" s="97">
        <v>0.56599999999999995</v>
      </c>
      <c r="R1063" s="97">
        <v>1.3879999999999999</v>
      </c>
      <c r="S1063" s="97">
        <v>0.628</v>
      </c>
      <c r="T1063" s="97">
        <v>0.22700000000000001</v>
      </c>
      <c r="U1063" s="97">
        <v>2.7E-2</v>
      </c>
    </row>
    <row r="1064" spans="12:21" x14ac:dyDescent="0.3">
      <c r="L1064" s="15">
        <v>2012</v>
      </c>
      <c r="M1064" s="97">
        <v>0.23100000000000001</v>
      </c>
      <c r="N1064" s="97">
        <v>0.68400000000000005</v>
      </c>
      <c r="O1064" s="97">
        <v>2.153</v>
      </c>
      <c r="P1064" s="97">
        <v>2.1749999999999998</v>
      </c>
      <c r="Q1064" s="97">
        <v>0.56100000000000005</v>
      </c>
      <c r="R1064" s="97">
        <v>1.3640000000000001</v>
      </c>
      <c r="S1064" s="97">
        <v>0.624</v>
      </c>
      <c r="T1064" s="97">
        <v>0.22700000000000001</v>
      </c>
      <c r="U1064" s="97">
        <v>2.1999999999999999E-2</v>
      </c>
    </row>
    <row r="1065" spans="12:21" x14ac:dyDescent="0.3">
      <c r="L1065" s="15">
        <v>2013</v>
      </c>
      <c r="M1065" s="97">
        <v>0.23400000000000001</v>
      </c>
      <c r="N1065" s="97">
        <v>0.68</v>
      </c>
      <c r="O1065" s="97">
        <v>2.1419999999999999</v>
      </c>
      <c r="P1065" s="97">
        <v>2.1640000000000001</v>
      </c>
      <c r="Q1065" s="97">
        <v>0.56299999999999994</v>
      </c>
      <c r="R1065" s="97">
        <v>1.3660000000000001</v>
      </c>
      <c r="S1065" s="97">
        <v>0.629</v>
      </c>
      <c r="T1065" s="97">
        <v>0.22600000000000001</v>
      </c>
      <c r="U1065" s="97">
        <v>2.1999999999999999E-2</v>
      </c>
    </row>
    <row r="1066" spans="12:21" x14ac:dyDescent="0.3">
      <c r="L1066" s="15">
        <v>2014</v>
      </c>
      <c r="M1066" s="97">
        <v>0.253</v>
      </c>
      <c r="N1066" s="97">
        <v>0.68899999999999995</v>
      </c>
      <c r="O1066" s="97">
        <v>2.2200000000000002</v>
      </c>
      <c r="P1066" s="97">
        <v>2.2080000000000002</v>
      </c>
      <c r="Q1066" s="97">
        <v>0.57399999999999995</v>
      </c>
      <c r="R1066" s="97">
        <v>1.403</v>
      </c>
      <c r="S1066" s="97">
        <v>0.64100000000000001</v>
      </c>
      <c r="T1066" s="97">
        <v>0.23100000000000001</v>
      </c>
      <c r="U1066" s="97">
        <v>2.4E-2</v>
      </c>
    </row>
    <row r="1067" spans="12:21" x14ac:dyDescent="0.3">
      <c r="L1067" s="15">
        <v>2015</v>
      </c>
      <c r="M1067" s="97">
        <v>0.245</v>
      </c>
      <c r="N1067" s="97">
        <v>0.67700000000000005</v>
      </c>
      <c r="O1067" s="97">
        <v>2.1739999999999999</v>
      </c>
      <c r="P1067" s="97">
        <v>2.21</v>
      </c>
      <c r="Q1067" s="97">
        <v>0.57399999999999995</v>
      </c>
      <c r="R1067" s="97">
        <v>1.3919999999999999</v>
      </c>
      <c r="S1067" s="97">
        <v>0.64600000000000002</v>
      </c>
      <c r="T1067" s="97">
        <v>0.23300000000000001</v>
      </c>
      <c r="U1067" s="97">
        <v>2.4E-2</v>
      </c>
    </row>
    <row r="1068" spans="12:21" x14ac:dyDescent="0.3">
      <c r="L1068" s="15">
        <v>2016</v>
      </c>
      <c r="M1068" s="97">
        <v>0.26</v>
      </c>
      <c r="N1068" s="97">
        <v>0.68700000000000006</v>
      </c>
      <c r="O1068" s="97">
        <v>2.222</v>
      </c>
      <c r="P1068" s="97">
        <v>2.2490000000000001</v>
      </c>
      <c r="Q1068" s="97">
        <v>0.59099999999999997</v>
      </c>
      <c r="R1068" s="97">
        <v>1.4259999999999999</v>
      </c>
      <c r="S1068" s="97">
        <v>0.66100000000000003</v>
      </c>
      <c r="T1068" s="97">
        <v>0.23899999999999999</v>
      </c>
      <c r="U1068" s="97">
        <v>2.5000000000000001E-2</v>
      </c>
    </row>
    <row r="1069" spans="12:21" ht="15" thickBot="1" x14ac:dyDescent="0.35">
      <c r="L1069" s="19">
        <v>2017</v>
      </c>
      <c r="M1069" s="97">
        <v>0.246</v>
      </c>
      <c r="N1069" s="97">
        <v>0.68100000000000005</v>
      </c>
      <c r="O1069" s="97">
        <v>2.173</v>
      </c>
      <c r="P1069" s="97">
        <v>2.2189999999999999</v>
      </c>
      <c r="Q1069" s="97">
        <v>0.59599999999999997</v>
      </c>
      <c r="R1069" s="97">
        <v>1.4</v>
      </c>
      <c r="S1069" s="97">
        <v>0.66</v>
      </c>
      <c r="T1069" s="97">
        <v>0.23799999999999999</v>
      </c>
      <c r="U1069" s="97">
        <v>2.7E-2</v>
      </c>
    </row>
    <row r="1071" spans="12:21" ht="15" thickBot="1" x14ac:dyDescent="0.35">
      <c r="L1071" s="97" t="s">
        <v>111</v>
      </c>
      <c r="P1071" t="s">
        <v>203</v>
      </c>
    </row>
    <row r="1072" spans="12:21" ht="15" thickBot="1" x14ac:dyDescent="0.35">
      <c r="L1072" s="25" t="s">
        <v>2</v>
      </c>
      <c r="M1072" s="75" t="s">
        <v>3</v>
      </c>
      <c r="N1072" s="76" t="s">
        <v>4</v>
      </c>
      <c r="O1072" s="77" t="s">
        <v>5</v>
      </c>
      <c r="P1072" s="78" t="s">
        <v>6</v>
      </c>
      <c r="Q1072" s="79" t="s">
        <v>7</v>
      </c>
      <c r="R1072" s="80" t="s">
        <v>8</v>
      </c>
      <c r="S1072" s="81" t="s">
        <v>9</v>
      </c>
      <c r="T1072" s="82" t="s">
        <v>10</v>
      </c>
      <c r="U1072" s="83" t="s">
        <v>11</v>
      </c>
    </row>
    <row r="1073" spans="12:21" x14ac:dyDescent="0.3">
      <c r="L1073" s="11">
        <v>2000</v>
      </c>
      <c r="M1073" s="97">
        <v>0.14399999999999999</v>
      </c>
      <c r="N1073" s="97">
        <v>0.22</v>
      </c>
      <c r="O1073" s="97">
        <v>0.88700000000000001</v>
      </c>
      <c r="P1073" s="97">
        <v>0.49299999999999999</v>
      </c>
      <c r="Q1073" s="97">
        <v>0.105</v>
      </c>
      <c r="R1073" s="97">
        <v>0.66700000000000004</v>
      </c>
      <c r="S1073" s="97">
        <v>0.27200000000000002</v>
      </c>
      <c r="T1073" s="97">
        <v>0.127</v>
      </c>
      <c r="U1073" s="97">
        <v>0.37</v>
      </c>
    </row>
    <row r="1074" spans="12:21" x14ac:dyDescent="0.3">
      <c r="L1074" s="15">
        <v>2001</v>
      </c>
      <c r="M1074" s="97">
        <v>0.13700000000000001</v>
      </c>
      <c r="N1074" s="97">
        <v>0.21</v>
      </c>
      <c r="O1074" s="97">
        <v>0.85099999999999998</v>
      </c>
      <c r="P1074" s="97">
        <v>0.48599999999999999</v>
      </c>
      <c r="Q1074" s="97">
        <v>0.111</v>
      </c>
      <c r="R1074" s="97">
        <v>0.629</v>
      </c>
      <c r="S1074" s="97">
        <v>0.25700000000000001</v>
      </c>
      <c r="T1074" s="97">
        <v>0.11899999999999999</v>
      </c>
      <c r="U1074" s="97">
        <v>0.39800000000000002</v>
      </c>
    </row>
    <row r="1075" spans="12:21" x14ac:dyDescent="0.3">
      <c r="L1075" s="15">
        <v>2002</v>
      </c>
      <c r="M1075" s="97">
        <v>0.14000000000000001</v>
      </c>
      <c r="N1075" s="97">
        <v>0.20399999999999999</v>
      </c>
      <c r="O1075" s="97">
        <v>0.83499999999999996</v>
      </c>
      <c r="P1075" s="97">
        <v>0.47099999999999997</v>
      </c>
      <c r="Q1075" s="97">
        <v>0.111</v>
      </c>
      <c r="R1075" s="97">
        <v>0.63500000000000001</v>
      </c>
      <c r="S1075" s="97">
        <v>0.253</v>
      </c>
      <c r="T1075" s="97">
        <v>0.11600000000000001</v>
      </c>
      <c r="U1075" s="97">
        <v>0.53600000000000003</v>
      </c>
    </row>
    <row r="1076" spans="12:21" x14ac:dyDescent="0.3">
      <c r="L1076" s="15">
        <v>2003</v>
      </c>
      <c r="M1076" s="97">
        <v>0.15</v>
      </c>
      <c r="N1076" s="97">
        <v>0.20300000000000001</v>
      </c>
      <c r="O1076" s="97">
        <v>0.84199999999999997</v>
      </c>
      <c r="P1076" s="97">
        <v>0.44400000000000001</v>
      </c>
      <c r="Q1076" s="97">
        <v>0.122</v>
      </c>
      <c r="R1076" s="97">
        <v>0.65500000000000003</v>
      </c>
      <c r="S1076" s="97">
        <v>0.246</v>
      </c>
      <c r="T1076" s="97">
        <v>0.11600000000000001</v>
      </c>
      <c r="U1076" s="97">
        <v>0.59399999999999997</v>
      </c>
    </row>
    <row r="1077" spans="12:21" x14ac:dyDescent="0.3">
      <c r="L1077" s="15">
        <v>2004</v>
      </c>
      <c r="M1077" s="97">
        <v>0.153</v>
      </c>
      <c r="N1077" s="97">
        <v>0.20399999999999999</v>
      </c>
      <c r="O1077" s="97">
        <v>0.86899999999999999</v>
      </c>
      <c r="P1077" s="97">
        <v>0.48799999999999999</v>
      </c>
      <c r="Q1077" s="97">
        <v>0.129</v>
      </c>
      <c r="R1077" s="97">
        <v>0.69499999999999995</v>
      </c>
      <c r="S1077" s="97">
        <v>0.252</v>
      </c>
      <c r="T1077" s="97">
        <v>0.122</v>
      </c>
      <c r="U1077" s="97">
        <v>0.61899999999999999</v>
      </c>
    </row>
    <row r="1078" spans="12:21" x14ac:dyDescent="0.3">
      <c r="L1078" s="15">
        <v>2005</v>
      </c>
      <c r="M1078" s="97">
        <v>0.14799999999999999</v>
      </c>
      <c r="N1078" s="97">
        <v>0.23499999999999999</v>
      </c>
      <c r="O1078" s="97">
        <v>0.80300000000000005</v>
      </c>
      <c r="P1078" s="97">
        <v>0.46200000000000002</v>
      </c>
      <c r="Q1078" s="97">
        <v>0.125</v>
      </c>
      <c r="R1078" s="97">
        <v>0.63800000000000001</v>
      </c>
      <c r="S1078" s="97">
        <v>0.25700000000000001</v>
      </c>
      <c r="T1078" s="97">
        <v>0.123</v>
      </c>
      <c r="U1078" s="97">
        <v>0.6</v>
      </c>
    </row>
    <row r="1079" spans="12:21" x14ac:dyDescent="0.3">
      <c r="L1079" s="15">
        <v>2006</v>
      </c>
      <c r="M1079" s="97">
        <v>0.14000000000000001</v>
      </c>
      <c r="N1079" s="97">
        <v>0.22900000000000001</v>
      </c>
      <c r="O1079" s="97">
        <v>0.76500000000000001</v>
      </c>
      <c r="P1079" s="97">
        <v>0.55800000000000005</v>
      </c>
      <c r="Q1079" s="97">
        <v>0.124</v>
      </c>
      <c r="R1079" s="97">
        <v>0.59399999999999997</v>
      </c>
      <c r="S1079" s="97">
        <v>0.27300000000000002</v>
      </c>
      <c r="T1079" s="97">
        <v>0.11799999999999999</v>
      </c>
      <c r="U1079" s="97">
        <v>0.62</v>
      </c>
    </row>
    <row r="1080" spans="12:21" x14ac:dyDescent="0.3">
      <c r="L1080" s="15">
        <v>2007</v>
      </c>
      <c r="M1080" s="97">
        <v>0.13</v>
      </c>
      <c r="N1080" s="97">
        <v>0.23799999999999999</v>
      </c>
      <c r="O1080" s="97">
        <v>0.71599999999999997</v>
      </c>
      <c r="P1080" s="97">
        <v>0.54700000000000004</v>
      </c>
      <c r="Q1080" s="97">
        <v>0.128</v>
      </c>
      <c r="R1080" s="97">
        <v>0.54800000000000004</v>
      </c>
      <c r="S1080" s="97">
        <v>0.27700000000000002</v>
      </c>
      <c r="T1080" s="97">
        <v>0.112</v>
      </c>
      <c r="U1080" s="97">
        <v>0.60899999999999999</v>
      </c>
    </row>
    <row r="1081" spans="12:21" x14ac:dyDescent="0.3">
      <c r="L1081" s="15">
        <v>2008</v>
      </c>
      <c r="M1081" s="97">
        <v>0.123</v>
      </c>
      <c r="N1081" s="97">
        <v>0.23200000000000001</v>
      </c>
      <c r="O1081" s="97">
        <v>0.65600000000000003</v>
      </c>
      <c r="P1081" s="97">
        <v>0.53500000000000003</v>
      </c>
      <c r="Q1081" s="97">
        <v>0.128</v>
      </c>
      <c r="R1081" s="97">
        <v>0.51900000000000002</v>
      </c>
      <c r="S1081" s="97">
        <v>0.27100000000000002</v>
      </c>
      <c r="T1081" s="97">
        <v>0.107</v>
      </c>
      <c r="U1081" s="97">
        <v>0.623</v>
      </c>
    </row>
    <row r="1082" spans="12:21" x14ac:dyDescent="0.3">
      <c r="L1082" s="15">
        <v>2009</v>
      </c>
      <c r="M1082" s="97">
        <v>0.11700000000000001</v>
      </c>
      <c r="N1082" s="97">
        <v>0.22500000000000001</v>
      </c>
      <c r="O1082" s="97">
        <v>0.79400000000000004</v>
      </c>
      <c r="P1082" s="97">
        <v>0.52300000000000002</v>
      </c>
      <c r="Q1082" s="97">
        <v>0.124</v>
      </c>
      <c r="R1082" s="97">
        <v>0.54800000000000004</v>
      </c>
      <c r="S1082" s="97">
        <v>0.23699999999999999</v>
      </c>
      <c r="T1082" s="97">
        <v>0.10100000000000001</v>
      </c>
      <c r="U1082" s="97">
        <v>0.64</v>
      </c>
    </row>
    <row r="1083" spans="12:21" x14ac:dyDescent="0.3">
      <c r="L1083" s="15">
        <v>2010</v>
      </c>
      <c r="M1083" s="97">
        <v>0.113</v>
      </c>
      <c r="N1083" s="97">
        <v>0.219</v>
      </c>
      <c r="O1083" s="97">
        <v>0.84399999999999997</v>
      </c>
      <c r="P1083" s="97">
        <v>0.47599999999999998</v>
      </c>
      <c r="Q1083" s="97">
        <v>0.121</v>
      </c>
      <c r="R1083" s="97">
        <v>0.53</v>
      </c>
      <c r="S1083" s="97">
        <v>0.219</v>
      </c>
      <c r="T1083" s="97">
        <v>9.5000000000000001E-2</v>
      </c>
      <c r="U1083" s="97">
        <v>0.63300000000000001</v>
      </c>
    </row>
    <row r="1084" spans="12:21" x14ac:dyDescent="0.3">
      <c r="L1084" s="15">
        <v>2011</v>
      </c>
      <c r="M1084" s="97">
        <v>0.107</v>
      </c>
      <c r="N1084" s="97">
        <v>0.215</v>
      </c>
      <c r="O1084" s="97">
        <v>0.82399999999999995</v>
      </c>
      <c r="P1084" s="97">
        <v>0.497</v>
      </c>
      <c r="Q1084" s="97">
        <v>0.11600000000000001</v>
      </c>
      <c r="R1084" s="97">
        <v>0.499</v>
      </c>
      <c r="S1084" s="97">
        <v>0.21199999999999999</v>
      </c>
      <c r="T1084" s="97">
        <v>0.09</v>
      </c>
      <c r="U1084" s="97">
        <v>0.68200000000000005</v>
      </c>
    </row>
    <row r="1085" spans="12:21" x14ac:dyDescent="0.3">
      <c r="L1085" s="15">
        <v>2012</v>
      </c>
      <c r="M1085" s="97">
        <v>0.10199999999999999</v>
      </c>
      <c r="N1085" s="97">
        <v>0.246</v>
      </c>
      <c r="O1085" s="97">
        <v>0.79600000000000004</v>
      </c>
      <c r="P1085" s="97">
        <v>0.58199999999999996</v>
      </c>
      <c r="Q1085" s="97">
        <v>0.11899999999999999</v>
      </c>
      <c r="R1085" s="97">
        <v>0.48599999999999999</v>
      </c>
      <c r="S1085" s="97">
        <v>0.19600000000000001</v>
      </c>
      <c r="T1085" s="97">
        <v>8.4000000000000005E-2</v>
      </c>
      <c r="U1085" s="97">
        <v>0.61599999999999999</v>
      </c>
    </row>
    <row r="1086" spans="12:21" x14ac:dyDescent="0.3">
      <c r="L1086" s="15">
        <v>2013</v>
      </c>
      <c r="M1086" s="97">
        <v>9.6000000000000002E-2</v>
      </c>
      <c r="N1086" s="97">
        <v>0.19</v>
      </c>
      <c r="O1086" s="97">
        <v>0.70699999999999996</v>
      </c>
      <c r="P1086" s="97">
        <v>0.61099999999999999</v>
      </c>
      <c r="Q1086" s="97">
        <v>0.115</v>
      </c>
      <c r="R1086" s="97">
        <v>0.48199999999999998</v>
      </c>
      <c r="S1086" s="97">
        <v>0.18099999999999999</v>
      </c>
      <c r="T1086" s="97">
        <v>7.8E-2</v>
      </c>
      <c r="U1086" s="97">
        <v>0.63300000000000001</v>
      </c>
    </row>
    <row r="1087" spans="12:21" x14ac:dyDescent="0.3">
      <c r="L1087" s="15">
        <v>2014</v>
      </c>
      <c r="M1087" s="97">
        <v>9.1999999999999998E-2</v>
      </c>
      <c r="N1087" s="97">
        <v>0.184</v>
      </c>
      <c r="O1087" s="97">
        <v>0.73599999999999999</v>
      </c>
      <c r="P1087" s="97">
        <v>0.61499999999999999</v>
      </c>
      <c r="Q1087" s="97">
        <v>0.106</v>
      </c>
      <c r="R1087" s="97">
        <v>0.43</v>
      </c>
      <c r="S1087" s="97">
        <v>0.16600000000000001</v>
      </c>
      <c r="T1087" s="97">
        <v>7.2999999999999995E-2</v>
      </c>
      <c r="U1087" s="97">
        <v>0.63100000000000001</v>
      </c>
    </row>
    <row r="1088" spans="12:21" x14ac:dyDescent="0.3">
      <c r="L1088" s="15">
        <v>2015</v>
      </c>
      <c r="M1088" s="97">
        <v>8.7999999999999995E-2</v>
      </c>
      <c r="N1088" s="97">
        <v>0.17699999999999999</v>
      </c>
      <c r="O1088" s="97">
        <v>0.72899999999999998</v>
      </c>
      <c r="P1088" s="97">
        <v>0.61699999999999999</v>
      </c>
      <c r="Q1088" s="97">
        <v>0.10299999999999999</v>
      </c>
      <c r="R1088" s="97">
        <v>0.40699999999999997</v>
      </c>
      <c r="S1088" s="97">
        <v>0.155</v>
      </c>
      <c r="T1088" s="97">
        <v>7.0000000000000007E-2</v>
      </c>
      <c r="U1088" s="97">
        <v>0.66200000000000003</v>
      </c>
    </row>
    <row r="1089" spans="12:21" x14ac:dyDescent="0.3">
      <c r="L1089" s="15">
        <v>2016</v>
      </c>
      <c r="M1089" s="97">
        <v>8.4000000000000005E-2</v>
      </c>
      <c r="N1089" s="97">
        <v>0.16700000000000001</v>
      </c>
      <c r="O1089" s="97">
        <v>0.73299999999999998</v>
      </c>
      <c r="P1089" s="97">
        <v>0.61799999999999999</v>
      </c>
      <c r="Q1089" s="97">
        <v>0.10299999999999999</v>
      </c>
      <c r="R1089" s="97">
        <v>0.39700000000000002</v>
      </c>
      <c r="S1089" s="97">
        <v>0.14299999999999999</v>
      </c>
      <c r="T1089" s="97">
        <v>6.8000000000000005E-2</v>
      </c>
      <c r="U1089" s="97">
        <v>0.66900000000000004</v>
      </c>
    </row>
    <row r="1090" spans="12:21" ht="15" thickBot="1" x14ac:dyDescent="0.35">
      <c r="L1090" s="19">
        <v>2017</v>
      </c>
      <c r="M1090" s="97">
        <v>8.1000000000000003E-2</v>
      </c>
      <c r="N1090" s="97">
        <v>0.16200000000000001</v>
      </c>
      <c r="O1090" s="97">
        <v>0.64500000000000002</v>
      </c>
      <c r="P1090" s="97">
        <v>0.60599999999999998</v>
      </c>
      <c r="Q1090" s="97">
        <v>0.10299999999999999</v>
      </c>
      <c r="R1090" s="97">
        <v>0.38</v>
      </c>
      <c r="S1090" s="97">
        <v>0.13600000000000001</v>
      </c>
      <c r="T1090" s="97">
        <v>6.3E-2</v>
      </c>
      <c r="U1090" s="97">
        <v>0.68</v>
      </c>
    </row>
    <row r="1092" spans="12:21" ht="15" thickBot="1" x14ac:dyDescent="0.35">
      <c r="L1092" s="97" t="s">
        <v>112</v>
      </c>
      <c r="O1092" t="s">
        <v>165</v>
      </c>
      <c r="P1092" t="s">
        <v>203</v>
      </c>
    </row>
    <row r="1093" spans="12:21" ht="15" thickBot="1" x14ac:dyDescent="0.35">
      <c r="L1093" s="25" t="s">
        <v>2</v>
      </c>
      <c r="M1093" s="75" t="s">
        <v>3</v>
      </c>
      <c r="N1093" s="76" t="s">
        <v>4</v>
      </c>
      <c r="O1093" s="77" t="s">
        <v>5</v>
      </c>
      <c r="P1093" s="78" t="s">
        <v>6</v>
      </c>
      <c r="Q1093" s="79" t="s">
        <v>7</v>
      </c>
      <c r="R1093" s="80" t="s">
        <v>8</v>
      </c>
      <c r="S1093" s="81" t="s">
        <v>9</v>
      </c>
      <c r="T1093" s="82" t="s">
        <v>10</v>
      </c>
      <c r="U1093" s="83" t="s">
        <v>11</v>
      </c>
    </row>
    <row r="1094" spans="12:21" x14ac:dyDescent="0.3">
      <c r="L1094" s="11">
        <v>2000</v>
      </c>
      <c r="M1094" s="97">
        <v>3.1E-2</v>
      </c>
      <c r="N1094" s="97">
        <v>0.48199999999999998</v>
      </c>
      <c r="O1094" s="97">
        <v>0.17399999999999999</v>
      </c>
      <c r="P1094" s="97">
        <v>0.191</v>
      </c>
      <c r="Q1094" s="97">
        <v>5.8000000000000003E-2</v>
      </c>
      <c r="R1094" s="97">
        <v>0.159</v>
      </c>
      <c r="S1094" s="97">
        <v>7.5999999999999998E-2</v>
      </c>
      <c r="T1094" s="97">
        <v>3.9E-2</v>
      </c>
      <c r="U1094" s="97">
        <v>0.17499999999999999</v>
      </c>
    </row>
    <row r="1095" spans="12:21" x14ac:dyDescent="0.3">
      <c r="L1095" s="15">
        <v>2001</v>
      </c>
      <c r="M1095" s="97">
        <v>3.6999999999999998E-2</v>
      </c>
      <c r="N1095" s="97">
        <v>0.53800000000000003</v>
      </c>
      <c r="O1095" s="97">
        <v>0.20899999999999999</v>
      </c>
      <c r="P1095" s="97">
        <v>0.215</v>
      </c>
      <c r="Q1095" s="97">
        <v>7.0000000000000007E-2</v>
      </c>
      <c r="R1095" s="97">
        <v>0.19900000000000001</v>
      </c>
      <c r="S1095" s="97">
        <v>9.0999999999999998E-2</v>
      </c>
      <c r="T1095" s="97">
        <v>4.8000000000000001E-2</v>
      </c>
      <c r="U1095" s="97">
        <v>0.21199999999999999</v>
      </c>
    </row>
    <row r="1096" spans="12:21" x14ac:dyDescent="0.3">
      <c r="L1096" s="15">
        <v>2002</v>
      </c>
      <c r="M1096" s="97">
        <v>4.1000000000000002E-2</v>
      </c>
      <c r="N1096" s="97">
        <v>0.54500000000000004</v>
      </c>
      <c r="O1096" s="97">
        <v>0.23</v>
      </c>
      <c r="P1096" s="97">
        <v>0.21299999999999999</v>
      </c>
      <c r="Q1096" s="97">
        <v>7.6999999999999999E-2</v>
      </c>
      <c r="R1096" s="97">
        <v>0.19900000000000001</v>
      </c>
      <c r="S1096" s="97">
        <v>0.10100000000000001</v>
      </c>
      <c r="T1096" s="97">
        <v>5.2999999999999999E-2</v>
      </c>
      <c r="U1096" s="97">
        <v>0.23599999999999999</v>
      </c>
    </row>
    <row r="1097" spans="12:21" x14ac:dyDescent="0.3">
      <c r="L1097" s="15">
        <v>2003</v>
      </c>
      <c r="M1097" s="97">
        <v>4.1000000000000002E-2</v>
      </c>
      <c r="N1097" s="97">
        <v>0.628</v>
      </c>
      <c r="O1097" s="97">
        <v>0.22900000000000001</v>
      </c>
      <c r="P1097" s="97">
        <v>0.20899999999999999</v>
      </c>
      <c r="Q1097" s="97">
        <v>7.5999999999999998E-2</v>
      </c>
      <c r="R1097" s="97">
        <v>0.19800000000000001</v>
      </c>
      <c r="S1097" s="97">
        <v>0.1</v>
      </c>
      <c r="T1097" s="97">
        <v>5.1999999999999998E-2</v>
      </c>
      <c r="U1097" s="97">
        <v>0.23599999999999999</v>
      </c>
    </row>
    <row r="1098" spans="12:21" x14ac:dyDescent="0.3">
      <c r="L1098" s="15">
        <v>2004</v>
      </c>
      <c r="M1098" s="97">
        <v>4.1000000000000002E-2</v>
      </c>
      <c r="N1098" s="97">
        <v>0.66500000000000004</v>
      </c>
      <c r="O1098" s="97">
        <v>0.23100000000000001</v>
      </c>
      <c r="P1098" s="97">
        <v>0.20699999999999999</v>
      </c>
      <c r="Q1098" s="97">
        <v>7.6999999999999999E-2</v>
      </c>
      <c r="R1098" s="97">
        <v>0.214</v>
      </c>
      <c r="S1098" s="97">
        <v>0.10100000000000001</v>
      </c>
      <c r="T1098" s="97">
        <v>5.2999999999999999E-2</v>
      </c>
      <c r="U1098" s="97">
        <v>0.24</v>
      </c>
    </row>
    <row r="1099" spans="12:21" x14ac:dyDescent="0.3">
      <c r="L1099" s="15">
        <v>2005</v>
      </c>
      <c r="M1099" s="97">
        <v>4.7E-2</v>
      </c>
      <c r="N1099" s="97">
        <v>0.48899999999999999</v>
      </c>
      <c r="O1099" s="97">
        <v>0.26800000000000002</v>
      </c>
      <c r="P1099" s="97">
        <v>0.24299999999999999</v>
      </c>
      <c r="Q1099" s="97">
        <v>8.8999999999999996E-2</v>
      </c>
      <c r="R1099" s="97">
        <v>0.23599999999999999</v>
      </c>
      <c r="S1099" s="97">
        <v>0.11799999999999999</v>
      </c>
      <c r="T1099" s="97">
        <v>6.2E-2</v>
      </c>
      <c r="U1099" s="97">
        <v>0.28000000000000003</v>
      </c>
    </row>
    <row r="1100" spans="12:21" x14ac:dyDescent="0.3">
      <c r="L1100" s="15">
        <v>2006</v>
      </c>
      <c r="M1100" s="97">
        <v>4.4999999999999998E-2</v>
      </c>
      <c r="N1100" s="97">
        <v>0.56399999999999995</v>
      </c>
      <c r="O1100" s="97">
        <v>0.253</v>
      </c>
      <c r="P1100" s="97">
        <v>0.23599999999999999</v>
      </c>
      <c r="Q1100" s="97">
        <v>8.5000000000000006E-2</v>
      </c>
      <c r="R1100" s="97">
        <v>0.19800000000000001</v>
      </c>
      <c r="S1100" s="97">
        <v>0.111</v>
      </c>
      <c r="T1100" s="97">
        <v>5.8000000000000003E-2</v>
      </c>
      <c r="U1100" s="97">
        <v>0.26500000000000001</v>
      </c>
    </row>
    <row r="1101" spans="12:21" x14ac:dyDescent="0.3">
      <c r="L1101" s="15">
        <v>2007</v>
      </c>
      <c r="M1101" s="97">
        <v>4.5999999999999999E-2</v>
      </c>
      <c r="N1101" s="97">
        <v>0.57199999999999995</v>
      </c>
      <c r="O1101" s="97">
        <v>0.26300000000000001</v>
      </c>
      <c r="P1101" s="97">
        <v>0.23200000000000001</v>
      </c>
      <c r="Q1101" s="97">
        <v>8.6999999999999994E-2</v>
      </c>
      <c r="R1101" s="97">
        <v>0.20599999999999999</v>
      </c>
      <c r="S1101" s="97">
        <v>0.115</v>
      </c>
      <c r="T1101" s="97">
        <v>0.06</v>
      </c>
      <c r="U1101" s="97">
        <v>0.27500000000000002</v>
      </c>
    </row>
    <row r="1102" spans="12:21" x14ac:dyDescent="0.3">
      <c r="L1102" s="15">
        <v>2008</v>
      </c>
      <c r="M1102" s="97">
        <v>4.8000000000000001E-2</v>
      </c>
      <c r="N1102" s="97">
        <v>0.54700000000000004</v>
      </c>
      <c r="O1102" s="97">
        <v>0.27400000000000002</v>
      </c>
      <c r="P1102" s="97">
        <v>0.24099999999999999</v>
      </c>
      <c r="Q1102" s="97">
        <v>9.0999999999999998E-2</v>
      </c>
      <c r="R1102" s="97">
        <v>0.21299999999999999</v>
      </c>
      <c r="S1102" s="97">
        <v>0.12</v>
      </c>
      <c r="T1102" s="97">
        <v>6.3E-2</v>
      </c>
      <c r="U1102" s="97">
        <v>0.28799999999999998</v>
      </c>
    </row>
    <row r="1103" spans="12:21" x14ac:dyDescent="0.3">
      <c r="L1103" s="15">
        <v>2009</v>
      </c>
      <c r="M1103" s="97">
        <v>0.05</v>
      </c>
      <c r="N1103" s="97">
        <v>0.316</v>
      </c>
      <c r="O1103" s="97">
        <v>0.28299999999999997</v>
      </c>
      <c r="P1103" s="97">
        <v>0.249</v>
      </c>
      <c r="Q1103" s="97">
        <v>9.2999999999999999E-2</v>
      </c>
      <c r="R1103" s="97">
        <v>0.216</v>
      </c>
      <c r="S1103" s="97">
        <v>0.124</v>
      </c>
      <c r="T1103" s="97">
        <v>6.5000000000000002E-2</v>
      </c>
      <c r="U1103" s="97">
        <v>0.29699999999999999</v>
      </c>
    </row>
    <row r="1104" spans="12:21" x14ac:dyDescent="0.3">
      <c r="L1104" s="15">
        <v>2010</v>
      </c>
      <c r="M1104" s="97">
        <v>5.3999999999999999E-2</v>
      </c>
      <c r="N1104" s="97">
        <v>0.40100000000000002</v>
      </c>
      <c r="O1104" s="97">
        <v>0.308</v>
      </c>
      <c r="P1104" s="97">
        <v>0.27</v>
      </c>
      <c r="Q1104" s="97">
        <v>0.10199999999999999</v>
      </c>
      <c r="R1104" s="97">
        <v>0.23699999999999999</v>
      </c>
      <c r="S1104" s="97">
        <v>0.13500000000000001</v>
      </c>
      <c r="T1104" s="97">
        <v>7.0999999999999994E-2</v>
      </c>
      <c r="U1104" s="97">
        <v>0.32600000000000001</v>
      </c>
    </row>
    <row r="1105" spans="12:23" x14ac:dyDescent="0.3">
      <c r="L1105" s="15">
        <v>2011</v>
      </c>
      <c r="M1105" s="97">
        <v>5.0999999999999997E-2</v>
      </c>
      <c r="N1105" s="97">
        <v>0.39200000000000002</v>
      </c>
      <c r="O1105" s="97">
        <v>0.28799999999999998</v>
      </c>
      <c r="P1105" s="97">
        <v>0.252</v>
      </c>
      <c r="Q1105" s="97">
        <v>9.5000000000000001E-2</v>
      </c>
      <c r="R1105" s="97">
        <v>0.222</v>
      </c>
      <c r="S1105" s="97">
        <v>0.127</v>
      </c>
      <c r="T1105" s="97">
        <v>6.6000000000000003E-2</v>
      </c>
      <c r="U1105" s="97">
        <v>0.30599999999999999</v>
      </c>
    </row>
    <row r="1106" spans="12:23" x14ac:dyDescent="0.3">
      <c r="L1106" s="15">
        <v>2012</v>
      </c>
      <c r="M1106" s="97">
        <v>5.1999999999999998E-2</v>
      </c>
      <c r="N1106" s="97">
        <v>0.41699999999999998</v>
      </c>
      <c r="O1106" s="97">
        <v>0.29499999999999998</v>
      </c>
      <c r="P1106" s="97">
        <v>0.26200000000000001</v>
      </c>
      <c r="Q1106" s="97">
        <v>9.7000000000000003E-2</v>
      </c>
      <c r="R1106" s="97">
        <v>0.22600000000000001</v>
      </c>
      <c r="S1106" s="97">
        <v>0.13</v>
      </c>
      <c r="T1106" s="97">
        <v>6.8000000000000005E-2</v>
      </c>
      <c r="U1106" s="97">
        <v>0.316</v>
      </c>
    </row>
    <row r="1107" spans="12:23" x14ac:dyDescent="0.3">
      <c r="L1107" s="15">
        <v>2013</v>
      </c>
      <c r="M1107" s="97">
        <v>5.1999999999999998E-2</v>
      </c>
      <c r="N1107" s="97">
        <v>0.432</v>
      </c>
      <c r="O1107" s="97">
        <v>0.29399999999999998</v>
      </c>
      <c r="P1107" s="97">
        <v>0.26600000000000001</v>
      </c>
      <c r="Q1107" s="97">
        <v>9.7000000000000003E-2</v>
      </c>
      <c r="R1107" s="97">
        <v>0.22600000000000001</v>
      </c>
      <c r="S1107" s="97">
        <v>0.13</v>
      </c>
      <c r="T1107" s="97">
        <v>6.8000000000000005E-2</v>
      </c>
      <c r="U1107" s="97">
        <v>0.31900000000000001</v>
      </c>
    </row>
    <row r="1108" spans="12:23" x14ac:dyDescent="0.3">
      <c r="L1108" s="15">
        <v>2014</v>
      </c>
      <c r="M1108" s="97">
        <v>5.2999999999999999E-2</v>
      </c>
      <c r="N1108" s="97">
        <v>0.46200000000000002</v>
      </c>
      <c r="O1108" s="97">
        <v>0.30199999999999999</v>
      </c>
      <c r="P1108" s="97">
        <v>0.28000000000000003</v>
      </c>
      <c r="Q1108" s="97">
        <v>9.9000000000000005E-2</v>
      </c>
      <c r="R1108" s="97">
        <v>0.23200000000000001</v>
      </c>
      <c r="S1108" s="97">
        <v>0.13400000000000001</v>
      </c>
      <c r="T1108" s="97">
        <v>7.0000000000000007E-2</v>
      </c>
      <c r="U1108" s="97">
        <v>0.33100000000000002</v>
      </c>
    </row>
    <row r="1109" spans="12:23" x14ac:dyDescent="0.3">
      <c r="L1109" s="15">
        <v>2015</v>
      </c>
      <c r="M1109" s="97">
        <v>5.2999999999999999E-2</v>
      </c>
      <c r="N1109" s="97">
        <v>0.48599999999999999</v>
      </c>
      <c r="O1109" s="97">
        <v>0.30299999999999999</v>
      </c>
      <c r="P1109" s="97">
        <v>0.26900000000000002</v>
      </c>
      <c r="Q1109" s="97">
        <v>0.1</v>
      </c>
      <c r="R1109" s="97">
        <v>0.23499999999999999</v>
      </c>
      <c r="S1109" s="97">
        <v>0.13500000000000001</v>
      </c>
      <c r="T1109" s="97">
        <v>7.0000000000000007E-2</v>
      </c>
      <c r="U1109" s="97">
        <v>0.33600000000000002</v>
      </c>
    </row>
    <row r="1110" spans="12:23" x14ac:dyDescent="0.3">
      <c r="L1110" s="15">
        <v>2016</v>
      </c>
      <c r="M1110" s="97">
        <v>5.6000000000000001E-2</v>
      </c>
      <c r="N1110" s="97">
        <v>0.48099999999999998</v>
      </c>
      <c r="O1110" s="97">
        <v>0.32200000000000001</v>
      </c>
      <c r="P1110" s="97">
        <v>0.28599999999999998</v>
      </c>
      <c r="Q1110" s="97">
        <v>0.106</v>
      </c>
      <c r="R1110" s="97">
        <v>0.251</v>
      </c>
      <c r="S1110" s="97">
        <v>0.14399999999999999</v>
      </c>
      <c r="T1110" s="97">
        <v>7.4999999999999997E-2</v>
      </c>
      <c r="U1110" s="97">
        <v>0.36</v>
      </c>
    </row>
    <row r="1111" spans="12:23" ht="15" thickBot="1" x14ac:dyDescent="0.35">
      <c r="L1111" s="19">
        <v>2017</v>
      </c>
      <c r="M1111" s="97">
        <v>6.0999999999999999E-2</v>
      </c>
      <c r="N1111" s="97">
        <v>0.436</v>
      </c>
      <c r="O1111" s="97">
        <v>0.34799999999999998</v>
      </c>
      <c r="P1111" s="97">
        <v>0.32300000000000001</v>
      </c>
      <c r="Q1111" s="97">
        <v>0.115</v>
      </c>
      <c r="R1111" s="97">
        <v>0.26800000000000002</v>
      </c>
      <c r="S1111" s="97">
        <v>0.156</v>
      </c>
      <c r="T1111" s="97">
        <v>8.1000000000000003E-2</v>
      </c>
      <c r="U1111" s="97">
        <v>0.39200000000000002</v>
      </c>
    </row>
    <row r="1112" spans="12:23" x14ac:dyDescent="0.3"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</row>
    <row r="1113" spans="12:23" x14ac:dyDescent="0.3">
      <c r="L1113" s="97" t="s">
        <v>156</v>
      </c>
      <c r="M1113" s="134"/>
      <c r="N1113" s="134"/>
      <c r="O1113" t="s">
        <v>203</v>
      </c>
      <c r="P1113" s="134"/>
      <c r="Q1113" s="134"/>
      <c r="R1113" s="134"/>
      <c r="S1113" s="134"/>
      <c r="T1113" s="134"/>
      <c r="U1113" s="134"/>
    </row>
    <row r="1114" spans="12:23" x14ac:dyDescent="0.3">
      <c r="L1114" s="172" t="s">
        <v>2</v>
      </c>
      <c r="M1114" s="173" t="s">
        <v>3</v>
      </c>
      <c r="N1114" s="174" t="s">
        <v>4</v>
      </c>
      <c r="O1114" s="175" t="s">
        <v>5</v>
      </c>
      <c r="P1114" s="176" t="s">
        <v>6</v>
      </c>
      <c r="Q1114" s="177" t="s">
        <v>7</v>
      </c>
      <c r="R1114" s="173" t="s">
        <v>8</v>
      </c>
      <c r="S1114" s="174" t="s">
        <v>9</v>
      </c>
      <c r="T1114" s="178" t="s">
        <v>10</v>
      </c>
      <c r="U1114" s="179" t="s">
        <v>11</v>
      </c>
    </row>
    <row r="1115" spans="12:23" x14ac:dyDescent="0.3">
      <c r="L1115" s="60">
        <v>2000</v>
      </c>
      <c r="M1115">
        <v>0.50700000000000001</v>
      </c>
      <c r="N1115">
        <v>0.90100000000000002</v>
      </c>
      <c r="O1115">
        <v>2.605</v>
      </c>
      <c r="P1115">
        <v>2.133</v>
      </c>
      <c r="Q1115">
        <v>0.80800000000000005</v>
      </c>
      <c r="R1115">
        <v>1.79</v>
      </c>
      <c r="S1115">
        <v>1.0389999999999999</v>
      </c>
      <c r="T1115">
        <v>0.67300000000000004</v>
      </c>
      <c r="U1115">
        <v>1.93</v>
      </c>
      <c r="W1115">
        <v>1000</v>
      </c>
    </row>
    <row r="1116" spans="12:23" x14ac:dyDescent="0.3">
      <c r="L1116" s="60">
        <v>2001</v>
      </c>
      <c r="M1116">
        <v>0.54800000000000004</v>
      </c>
      <c r="N1116">
        <v>0.95899999999999996</v>
      </c>
      <c r="O1116">
        <v>3.0019999999999998</v>
      </c>
      <c r="P1116">
        <v>2.3170000000000002</v>
      </c>
      <c r="Q1116">
        <v>0.91800000000000004</v>
      </c>
      <c r="R1116">
        <v>1.92</v>
      </c>
      <c r="S1116">
        <v>1.1419999999999999</v>
      </c>
      <c r="T1116">
        <v>0.67400000000000004</v>
      </c>
      <c r="U1116">
        <v>2.1120000000000001</v>
      </c>
    </row>
    <row r="1117" spans="12:23" x14ac:dyDescent="0.3">
      <c r="L1117" s="60">
        <v>2002</v>
      </c>
      <c r="M1117">
        <v>0.52600000000000002</v>
      </c>
      <c r="N1117">
        <v>0.879</v>
      </c>
      <c r="O1117">
        <v>2.7290000000000001</v>
      </c>
      <c r="P1117">
        <v>2.0739999999999998</v>
      </c>
      <c r="Q1117">
        <v>0.90200000000000002</v>
      </c>
      <c r="R1117">
        <v>1.855</v>
      </c>
      <c r="S1117">
        <v>1.123</v>
      </c>
      <c r="T1117">
        <v>0.68600000000000005</v>
      </c>
      <c r="U1117">
        <v>2.093</v>
      </c>
    </row>
    <row r="1118" spans="12:23" x14ac:dyDescent="0.3">
      <c r="L1118" s="60">
        <v>2003</v>
      </c>
      <c r="M1118">
        <v>0.52500000000000002</v>
      </c>
      <c r="N1118">
        <v>0.95699999999999996</v>
      </c>
      <c r="O1118">
        <v>2.8639999999999999</v>
      </c>
      <c r="P1118">
        <v>2.2229999999999999</v>
      </c>
      <c r="Q1118">
        <v>0.93200000000000005</v>
      </c>
      <c r="R1118">
        <v>1.944</v>
      </c>
      <c r="S1118">
        <v>1.2370000000000001</v>
      </c>
      <c r="T1118">
        <v>0.70899999999999996</v>
      </c>
      <c r="U1118">
        <v>2.161</v>
      </c>
    </row>
    <row r="1119" spans="12:23" x14ac:dyDescent="0.3">
      <c r="L1119" s="60">
        <v>2004</v>
      </c>
      <c r="M1119">
        <v>0.51700000000000002</v>
      </c>
      <c r="N1119">
        <v>0.91400000000000003</v>
      </c>
      <c r="O1119">
        <v>2.8090000000000002</v>
      </c>
      <c r="P1119">
        <v>2.1469999999999998</v>
      </c>
      <c r="Q1119">
        <v>0.91400000000000003</v>
      </c>
      <c r="R1119">
        <v>1.8859999999999999</v>
      </c>
      <c r="S1119">
        <v>1.17</v>
      </c>
      <c r="T1119">
        <v>0.66400000000000003</v>
      </c>
      <c r="U1119">
        <v>2.0019999999999998</v>
      </c>
    </row>
    <row r="1120" spans="12:23" x14ac:dyDescent="0.3">
      <c r="L1120" s="60">
        <v>2005</v>
      </c>
      <c r="M1120">
        <v>0.46400000000000002</v>
      </c>
      <c r="N1120">
        <v>0.89200000000000002</v>
      </c>
      <c r="O1120">
        <v>2.7229999999999999</v>
      </c>
      <c r="P1120">
        <v>2.0659999999999998</v>
      </c>
      <c r="Q1120">
        <v>0.78900000000000003</v>
      </c>
      <c r="R1120">
        <v>1.7569999999999999</v>
      </c>
      <c r="S1120">
        <v>1.214</v>
      </c>
      <c r="T1120">
        <v>0.65700000000000003</v>
      </c>
      <c r="U1120">
        <v>1.921</v>
      </c>
    </row>
    <row r="1121" spans="12:32" x14ac:dyDescent="0.3">
      <c r="L1121" s="60">
        <v>2006</v>
      </c>
      <c r="M1121">
        <v>0.46300000000000002</v>
      </c>
      <c r="N1121">
        <v>0.89</v>
      </c>
      <c r="O1121">
        <v>2.6560000000000001</v>
      </c>
      <c r="P1121">
        <v>2.0139999999999998</v>
      </c>
      <c r="Q1121">
        <v>0.81599999999999995</v>
      </c>
      <c r="R1121">
        <v>1.764</v>
      </c>
      <c r="S1121">
        <v>1.2030000000000001</v>
      </c>
      <c r="T1121">
        <v>0.63400000000000001</v>
      </c>
      <c r="U1121">
        <v>1.855</v>
      </c>
    </row>
    <row r="1122" spans="12:32" x14ac:dyDescent="0.3">
      <c r="L1122" s="60">
        <v>2007</v>
      </c>
      <c r="M1122">
        <v>0.40200000000000002</v>
      </c>
      <c r="N1122">
        <v>0.72099999999999997</v>
      </c>
      <c r="O1122">
        <v>2.1669999999999998</v>
      </c>
      <c r="P1122">
        <v>1.7789999999999999</v>
      </c>
      <c r="Q1122">
        <v>0.67</v>
      </c>
      <c r="R1122">
        <v>1.4590000000000001</v>
      </c>
      <c r="S1122">
        <v>1.07</v>
      </c>
      <c r="T1122">
        <v>0.55600000000000005</v>
      </c>
      <c r="U1122">
        <v>1.5720000000000001</v>
      </c>
    </row>
    <row r="1123" spans="12:32" x14ac:dyDescent="0.3">
      <c r="L1123" s="60">
        <v>2008</v>
      </c>
      <c r="M1123">
        <v>0.39100000000000001</v>
      </c>
      <c r="N1123">
        <v>0.75900000000000001</v>
      </c>
      <c r="O1123">
        <v>2.254</v>
      </c>
      <c r="P1123">
        <v>1.8029999999999999</v>
      </c>
      <c r="Q1123">
        <v>0.69899999999999995</v>
      </c>
      <c r="R1123">
        <v>1.532</v>
      </c>
      <c r="S1123">
        <v>1.111</v>
      </c>
      <c r="T1123">
        <v>0.58399999999999996</v>
      </c>
      <c r="U1123">
        <v>1.5640000000000001</v>
      </c>
    </row>
    <row r="1124" spans="12:32" x14ac:dyDescent="0.3">
      <c r="L1124" s="60">
        <v>2009</v>
      </c>
      <c r="M1124">
        <v>0.373</v>
      </c>
      <c r="N1124">
        <v>0.63600000000000001</v>
      </c>
      <c r="O1124">
        <v>2.0790000000000002</v>
      </c>
      <c r="P1124">
        <v>1.589</v>
      </c>
      <c r="Q1124">
        <v>0.66</v>
      </c>
      <c r="R1124">
        <v>1.393</v>
      </c>
      <c r="S1124">
        <v>0.99099999999999999</v>
      </c>
      <c r="T1124">
        <v>0.54400000000000004</v>
      </c>
      <c r="U1124">
        <v>1.669</v>
      </c>
    </row>
    <row r="1125" spans="12:32" x14ac:dyDescent="0.3">
      <c r="L1125" s="60">
        <v>2010</v>
      </c>
      <c r="M1125">
        <v>0.39900000000000002</v>
      </c>
      <c r="N1125">
        <v>0.58899999999999997</v>
      </c>
      <c r="O1125">
        <v>2.1859999999999999</v>
      </c>
      <c r="P1125">
        <v>1.615</v>
      </c>
      <c r="Q1125">
        <v>0.63600000000000001</v>
      </c>
      <c r="R1125">
        <v>1.339</v>
      </c>
      <c r="S1125">
        <v>0.96799999999999997</v>
      </c>
      <c r="T1125">
        <v>0.59</v>
      </c>
      <c r="U1125">
        <v>1.7669999999999999</v>
      </c>
    </row>
    <row r="1126" spans="12:32" x14ac:dyDescent="0.3">
      <c r="L1126" s="60">
        <v>2011</v>
      </c>
      <c r="M1126">
        <v>0.36</v>
      </c>
      <c r="N1126">
        <v>0.54900000000000004</v>
      </c>
      <c r="O1126">
        <v>1.9059999999999999</v>
      </c>
      <c r="P1126">
        <v>1.3640000000000001</v>
      </c>
      <c r="Q1126">
        <v>0.52500000000000002</v>
      </c>
      <c r="R1126">
        <v>1.1910000000000001</v>
      </c>
      <c r="S1126">
        <v>0.81100000000000005</v>
      </c>
      <c r="T1126">
        <v>0.47599999999999998</v>
      </c>
      <c r="U1126">
        <v>1.585</v>
      </c>
    </row>
    <row r="1127" spans="12:32" x14ac:dyDescent="0.3">
      <c r="L1127" s="60">
        <v>2012</v>
      </c>
      <c r="M1127">
        <v>0.34300000000000003</v>
      </c>
      <c r="N1127">
        <v>0.50900000000000001</v>
      </c>
      <c r="O1127">
        <v>1.782</v>
      </c>
      <c r="P1127">
        <v>1.2889999999999999</v>
      </c>
      <c r="Q1127">
        <v>0.52600000000000002</v>
      </c>
      <c r="R1127">
        <v>1.093</v>
      </c>
      <c r="S1127">
        <v>0.879</v>
      </c>
      <c r="T1127">
        <v>0.46</v>
      </c>
      <c r="U1127">
        <v>1.569</v>
      </c>
    </row>
    <row r="1128" spans="12:32" x14ac:dyDescent="0.3">
      <c r="L1128" s="60">
        <v>2013</v>
      </c>
      <c r="M1128">
        <v>0.32700000000000001</v>
      </c>
      <c r="N1128">
        <v>0.51100000000000001</v>
      </c>
      <c r="O1128">
        <v>1.8420000000000001</v>
      </c>
      <c r="P1128">
        <v>1.353</v>
      </c>
      <c r="Q1128">
        <v>0.55500000000000005</v>
      </c>
      <c r="R1128">
        <v>1.0920000000000001</v>
      </c>
      <c r="S1128">
        <v>0.94699999999999995</v>
      </c>
      <c r="T1128">
        <v>0.49</v>
      </c>
      <c r="U1128">
        <v>1.502</v>
      </c>
    </row>
    <row r="1129" spans="12:32" x14ac:dyDescent="0.3">
      <c r="L1129" s="60">
        <v>2014</v>
      </c>
      <c r="M1129">
        <v>0.28999999999999998</v>
      </c>
      <c r="N1129">
        <v>0.45300000000000001</v>
      </c>
      <c r="O1129">
        <v>1.6180000000000001</v>
      </c>
      <c r="P1129">
        <v>1.161</v>
      </c>
      <c r="Q1129">
        <v>0.46400000000000002</v>
      </c>
      <c r="R1129">
        <v>0.95199999999999996</v>
      </c>
      <c r="S1129">
        <v>0.83399999999999996</v>
      </c>
      <c r="T1129">
        <v>0.39</v>
      </c>
      <c r="U1129">
        <v>1.3520000000000001</v>
      </c>
    </row>
    <row r="1130" spans="12:32" x14ac:dyDescent="0.3">
      <c r="L1130" s="60">
        <v>2015</v>
      </c>
      <c r="M1130">
        <v>0.318</v>
      </c>
      <c r="N1130">
        <v>0.44800000000000001</v>
      </c>
      <c r="O1130">
        <v>1.639</v>
      </c>
      <c r="P1130">
        <v>1.282</v>
      </c>
      <c r="Q1130">
        <v>0.46700000000000003</v>
      </c>
      <c r="R1130">
        <v>1.004</v>
      </c>
      <c r="S1130">
        <v>0.996</v>
      </c>
      <c r="T1130">
        <v>0.42499999999999999</v>
      </c>
      <c r="U1130">
        <v>1.506</v>
      </c>
    </row>
    <row r="1131" spans="12:32" x14ac:dyDescent="0.3">
      <c r="L1131" s="60">
        <v>2016</v>
      </c>
      <c r="M1131">
        <v>0.33</v>
      </c>
      <c r="N1131">
        <v>0.44</v>
      </c>
      <c r="O1131">
        <v>1.7290000000000001</v>
      </c>
      <c r="P1131">
        <v>1.413</v>
      </c>
      <c r="Q1131">
        <v>0.48399999999999999</v>
      </c>
      <c r="R1131">
        <v>1.0249999999999999</v>
      </c>
      <c r="S1131">
        <v>0.86699999999999999</v>
      </c>
      <c r="T1131">
        <v>0.40300000000000002</v>
      </c>
      <c r="U1131">
        <v>1.512</v>
      </c>
    </row>
    <row r="1132" spans="12:32" x14ac:dyDescent="0.3">
      <c r="L1132" s="60">
        <v>2017</v>
      </c>
      <c r="M1132">
        <v>0.33</v>
      </c>
      <c r="N1132">
        <v>0.44800000000000001</v>
      </c>
      <c r="O1132">
        <v>1.7529999999999999</v>
      </c>
      <c r="P1132">
        <v>1.405</v>
      </c>
      <c r="Q1132">
        <v>0.47699999999999998</v>
      </c>
      <c r="R1132">
        <v>1.044</v>
      </c>
      <c r="S1132">
        <v>0.91100000000000003</v>
      </c>
      <c r="T1132">
        <v>0.42699999999999999</v>
      </c>
      <c r="U1132">
        <v>1.552</v>
      </c>
      <c r="AC1132" t="s">
        <v>168</v>
      </c>
      <c r="AD1132" t="s">
        <v>169</v>
      </c>
    </row>
    <row r="1133" spans="12:32" x14ac:dyDescent="0.3">
      <c r="AC1133" t="s">
        <v>171</v>
      </c>
      <c r="AE1133" t="s">
        <v>75</v>
      </c>
    </row>
    <row r="1134" spans="12:32" ht="15" thickBot="1" x14ac:dyDescent="0.35">
      <c r="L1134" t="s">
        <v>196</v>
      </c>
      <c r="O1134" t="s">
        <v>203</v>
      </c>
      <c r="AE1134">
        <v>2018</v>
      </c>
      <c r="AF1134" t="s">
        <v>170</v>
      </c>
    </row>
    <row r="1135" spans="12:32" ht="15" thickBot="1" x14ac:dyDescent="0.35">
      <c r="L1135" s="25"/>
      <c r="M1135" s="75" t="s">
        <v>76</v>
      </c>
      <c r="N1135" s="76" t="s">
        <v>77</v>
      </c>
      <c r="O1135" s="77" t="s">
        <v>78</v>
      </c>
      <c r="P1135" s="78" t="s">
        <v>79</v>
      </c>
      <c r="Q1135" s="79" t="s">
        <v>80</v>
      </c>
      <c r="R1135" s="80" t="s">
        <v>81</v>
      </c>
      <c r="S1135" s="81" t="s">
        <v>82</v>
      </c>
      <c r="T1135" s="82" t="s">
        <v>83</v>
      </c>
      <c r="U1135" s="83" t="s">
        <v>84</v>
      </c>
      <c r="V1135" t="s">
        <v>167</v>
      </c>
      <c r="W1135" t="s">
        <v>195</v>
      </c>
      <c r="X1135" t="s">
        <v>195</v>
      </c>
      <c r="AC1135" t="s">
        <v>172</v>
      </c>
    </row>
    <row r="1136" spans="12:32" x14ac:dyDescent="0.3">
      <c r="L1136" s="11">
        <v>2005</v>
      </c>
      <c r="M1136" s="75">
        <v>0.121</v>
      </c>
      <c r="N1136" s="81">
        <v>0.61199999999999999</v>
      </c>
      <c r="O1136" s="84">
        <v>8.7859999999999996</v>
      </c>
      <c r="P1136" s="85">
        <v>12.179</v>
      </c>
      <c r="Q1136" s="79">
        <v>0.91200000000000003</v>
      </c>
      <c r="R1136" s="86">
        <v>7.1989999999999998</v>
      </c>
      <c r="S1136" s="81">
        <v>0.57899999999999996</v>
      </c>
      <c r="T1136" s="77">
        <v>8.1000000000000003E-2</v>
      </c>
      <c r="U1136" s="83">
        <v>2.9039999999999999</v>
      </c>
      <c r="V1136">
        <v>33.372999999999998</v>
      </c>
      <c r="W1136">
        <v>33.372999999999998</v>
      </c>
      <c r="X1136">
        <v>2</v>
      </c>
      <c r="Z1136">
        <v>1000</v>
      </c>
    </row>
    <row r="1137" spans="12:24" x14ac:dyDescent="0.3">
      <c r="L1137" s="15">
        <v>2006</v>
      </c>
      <c r="M1137" s="87">
        <v>0.106</v>
      </c>
      <c r="N1137" s="88">
        <v>0.80100000000000005</v>
      </c>
      <c r="O1137" s="89">
        <v>8.7409999999999997</v>
      </c>
      <c r="P1137" s="90">
        <v>11.978999999999999</v>
      </c>
      <c r="Q1137" s="91">
        <v>0.90800000000000003</v>
      </c>
      <c r="R1137" s="92">
        <v>6.8689999999999998</v>
      </c>
      <c r="S1137" s="88">
        <v>0.59899999999999998</v>
      </c>
      <c r="T1137" s="93">
        <v>7.6999999999999999E-2</v>
      </c>
      <c r="U1137" s="94">
        <v>2.3010000000000002</v>
      </c>
      <c r="V1137">
        <v>32.381</v>
      </c>
      <c r="W1137">
        <v>32.381</v>
      </c>
      <c r="X1137">
        <v>0</v>
      </c>
    </row>
    <row r="1138" spans="12:24" x14ac:dyDescent="0.3">
      <c r="L1138" s="15">
        <v>2007</v>
      </c>
      <c r="M1138" s="87">
        <v>0.106</v>
      </c>
      <c r="N1138" s="88">
        <v>0.80600000000000005</v>
      </c>
      <c r="O1138" s="89">
        <v>8.6820000000000004</v>
      </c>
      <c r="P1138" s="90">
        <v>12.201000000000001</v>
      </c>
      <c r="Q1138" s="91">
        <v>0.89</v>
      </c>
      <c r="R1138" s="92">
        <v>6.4039999999999999</v>
      </c>
      <c r="S1138" s="88">
        <v>0.59499999999999997</v>
      </c>
      <c r="T1138" s="93">
        <v>7.6999999999999999E-2</v>
      </c>
      <c r="U1138" s="94">
        <v>1.9830000000000001</v>
      </c>
      <c r="V1138">
        <v>31.744</v>
      </c>
      <c r="W1138">
        <v>31.744</v>
      </c>
      <c r="X1138">
        <v>0</v>
      </c>
    </row>
    <row r="1139" spans="12:24" x14ac:dyDescent="0.3">
      <c r="L1139" s="15">
        <v>2008</v>
      </c>
      <c r="M1139" s="87">
        <v>9.9000000000000005E-2</v>
      </c>
      <c r="N1139" s="88">
        <v>0.80600000000000005</v>
      </c>
      <c r="O1139" s="89">
        <v>8.1389999999999993</v>
      </c>
      <c r="P1139" s="90">
        <v>12.574999999999999</v>
      </c>
      <c r="Q1139" s="91">
        <v>0.93600000000000005</v>
      </c>
      <c r="R1139" s="92">
        <v>6.585</v>
      </c>
      <c r="S1139" s="88">
        <v>0.57299999999999995</v>
      </c>
      <c r="T1139" s="93">
        <v>0.06</v>
      </c>
      <c r="U1139" s="94">
        <v>2.306</v>
      </c>
      <c r="V1139">
        <v>32.079000000000001</v>
      </c>
      <c r="W1139">
        <v>32.079000000000001</v>
      </c>
      <c r="X1139">
        <v>-2</v>
      </c>
    </row>
    <row r="1140" spans="12:24" x14ac:dyDescent="0.3">
      <c r="L1140" s="15">
        <v>2009</v>
      </c>
      <c r="M1140" s="87">
        <v>9.7000000000000003E-2</v>
      </c>
      <c r="N1140" s="88">
        <v>0.623</v>
      </c>
      <c r="O1140" s="89">
        <v>7.2149999999999999</v>
      </c>
      <c r="P1140" s="90">
        <v>10.118</v>
      </c>
      <c r="Q1140" s="91">
        <v>0.82299999999999995</v>
      </c>
      <c r="R1140" s="92">
        <v>5.2679999999999998</v>
      </c>
      <c r="S1140" s="88">
        <v>0.499</v>
      </c>
      <c r="T1140" s="93">
        <v>5.2999999999999999E-2</v>
      </c>
      <c r="U1140" s="94">
        <v>2.6640000000000001</v>
      </c>
      <c r="V1140">
        <v>27.36</v>
      </c>
      <c r="W1140">
        <v>27.36</v>
      </c>
      <c r="X1140">
        <v>0</v>
      </c>
    </row>
    <row r="1141" spans="12:24" x14ac:dyDescent="0.3">
      <c r="L1141" s="15">
        <v>2010</v>
      </c>
      <c r="M1141" s="87">
        <v>9.4E-2</v>
      </c>
      <c r="N1141" s="88">
        <v>0.61099999999999999</v>
      </c>
      <c r="O1141" s="89">
        <v>7.9420000000000002</v>
      </c>
      <c r="P1141" s="90">
        <v>12.31</v>
      </c>
      <c r="Q1141" s="91">
        <v>0.72699999999999998</v>
      </c>
      <c r="R1141" s="92">
        <v>5.7320000000000002</v>
      </c>
      <c r="S1141" s="88">
        <v>0.50800000000000001</v>
      </c>
      <c r="T1141" s="93">
        <v>5.1999999999999998E-2</v>
      </c>
      <c r="U1141" s="94">
        <v>2.9430000000000001</v>
      </c>
      <c r="V1141">
        <v>30.919</v>
      </c>
      <c r="W1141">
        <v>30.919</v>
      </c>
      <c r="X1141">
        <v>-2</v>
      </c>
    </row>
    <row r="1142" spans="12:24" x14ac:dyDescent="0.3">
      <c r="L1142" s="15">
        <v>2011</v>
      </c>
      <c r="M1142" s="87">
        <v>0.106</v>
      </c>
      <c r="N1142" s="88">
        <v>0.63</v>
      </c>
      <c r="O1142" s="89">
        <v>7.97</v>
      </c>
      <c r="P1142" s="90">
        <v>11.891</v>
      </c>
      <c r="Q1142" s="91">
        <v>0.67100000000000004</v>
      </c>
      <c r="R1142" s="92">
        <v>6.2830000000000004</v>
      </c>
      <c r="S1142" s="88">
        <v>0.52100000000000002</v>
      </c>
      <c r="T1142" s="93">
        <v>4.8000000000000001E-2</v>
      </c>
      <c r="U1142" s="94">
        <v>2.4790000000000001</v>
      </c>
      <c r="V1142">
        <v>30.599</v>
      </c>
      <c r="W1142">
        <v>30.599</v>
      </c>
      <c r="X1142">
        <v>-2</v>
      </c>
    </row>
    <row r="1143" spans="12:24" x14ac:dyDescent="0.3">
      <c r="L1143" s="15">
        <v>2012</v>
      </c>
      <c r="M1143" s="87">
        <v>0.104</v>
      </c>
      <c r="N1143" s="88">
        <v>0.56299999999999994</v>
      </c>
      <c r="O1143" s="89">
        <v>7.3150000000000004</v>
      </c>
      <c r="P1143" s="90">
        <v>11.340999999999999</v>
      </c>
      <c r="Q1143" s="91">
        <v>0.64</v>
      </c>
      <c r="R1143" s="92">
        <v>5.9550000000000001</v>
      </c>
      <c r="S1143" s="88">
        <v>0.496</v>
      </c>
      <c r="T1143" s="93">
        <v>4.2999999999999997E-2</v>
      </c>
      <c r="U1143" s="94">
        <v>1.931</v>
      </c>
      <c r="V1143">
        <v>28.387</v>
      </c>
      <c r="W1143">
        <v>28.388000000000002</v>
      </c>
      <c r="X1143">
        <v>1</v>
      </c>
    </row>
    <row r="1144" spans="12:24" x14ac:dyDescent="0.3">
      <c r="L1144" s="15">
        <v>2013</v>
      </c>
      <c r="M1144" s="87">
        <v>8.8999999999999996E-2</v>
      </c>
      <c r="N1144" s="88">
        <v>0.8</v>
      </c>
      <c r="O1144" s="89">
        <v>7.7389999999999999</v>
      </c>
      <c r="P1144" s="90">
        <v>12.116</v>
      </c>
      <c r="Q1144" s="91">
        <v>0.59199999999999997</v>
      </c>
      <c r="R1144" s="92">
        <v>6.2270000000000003</v>
      </c>
      <c r="S1144" s="88">
        <v>0.55200000000000005</v>
      </c>
      <c r="T1144" s="93">
        <v>3.7999999999999999E-2</v>
      </c>
      <c r="U1144" s="94">
        <v>1.704</v>
      </c>
      <c r="V1144">
        <v>29.856999999999999</v>
      </c>
      <c r="W1144">
        <v>29.856999999999999</v>
      </c>
      <c r="X1144">
        <v>0</v>
      </c>
    </row>
    <row r="1145" spans="12:24" x14ac:dyDescent="0.3">
      <c r="L1145" s="15">
        <v>2014</v>
      </c>
      <c r="M1145" s="87">
        <v>9.4E-2</v>
      </c>
      <c r="N1145" s="88">
        <v>0.71699999999999997</v>
      </c>
      <c r="O1145" s="89">
        <v>6.6050000000000004</v>
      </c>
      <c r="P1145" s="90">
        <v>12.246</v>
      </c>
      <c r="Q1145" s="91">
        <v>0.53600000000000003</v>
      </c>
      <c r="R1145" s="92">
        <v>5.8120000000000003</v>
      </c>
      <c r="S1145" s="88">
        <v>0.56799999999999995</v>
      </c>
      <c r="T1145" s="93">
        <v>3.9E-2</v>
      </c>
      <c r="U1145" s="94">
        <v>1.49</v>
      </c>
      <c r="V1145">
        <v>28.106999999999999</v>
      </c>
      <c r="W1145">
        <v>28.106999999999999</v>
      </c>
      <c r="X1145">
        <v>-2</v>
      </c>
    </row>
    <row r="1146" spans="12:24" x14ac:dyDescent="0.3">
      <c r="L1146" s="15">
        <v>2015</v>
      </c>
      <c r="M1146" s="87">
        <v>9.2999999999999999E-2</v>
      </c>
      <c r="N1146" s="88">
        <v>0.745</v>
      </c>
      <c r="O1146" s="89">
        <v>6.9539999999999997</v>
      </c>
      <c r="P1146" s="90">
        <v>12.42</v>
      </c>
      <c r="Q1146" s="91">
        <v>0.502</v>
      </c>
      <c r="R1146" s="92">
        <v>6.3470000000000004</v>
      </c>
      <c r="S1146" s="88">
        <v>0.57899999999999996</v>
      </c>
      <c r="T1146" s="93">
        <v>4.2000000000000003E-2</v>
      </c>
      <c r="U1146" s="94">
        <v>1.8109999999999999</v>
      </c>
      <c r="V1146">
        <v>29.492000000000001</v>
      </c>
      <c r="W1146">
        <v>29.492999999999999</v>
      </c>
      <c r="X1146">
        <v>-1</v>
      </c>
    </row>
    <row r="1147" spans="12:24" x14ac:dyDescent="0.3">
      <c r="L1147" s="15">
        <v>2016</v>
      </c>
      <c r="M1147" s="87">
        <v>9.8000000000000004E-2</v>
      </c>
      <c r="N1147" s="88">
        <v>0.72599999999999998</v>
      </c>
      <c r="O1147" s="89">
        <v>6.5039999999999996</v>
      </c>
      <c r="P1147" s="90">
        <v>12.528</v>
      </c>
      <c r="Q1147" s="91">
        <v>0.57899999999999996</v>
      </c>
      <c r="R1147" s="92">
        <v>5.9669999999999996</v>
      </c>
      <c r="S1147" s="88">
        <v>0.58699999999999997</v>
      </c>
      <c r="T1147" s="93">
        <v>4.2999999999999997E-2</v>
      </c>
      <c r="U1147" s="94">
        <v>1.97</v>
      </c>
      <c r="V1147">
        <v>29</v>
      </c>
      <c r="W1147">
        <v>29.001999999999999</v>
      </c>
      <c r="X1147">
        <v>-2</v>
      </c>
    </row>
    <row r="1148" spans="12:24" x14ac:dyDescent="0.3">
      <c r="L1148" s="15">
        <v>2017</v>
      </c>
      <c r="M1148" s="87">
        <v>9.6000000000000002E-2</v>
      </c>
      <c r="N1148" s="88">
        <v>0.745</v>
      </c>
      <c r="O1148" s="89">
        <v>6.5869999999999997</v>
      </c>
      <c r="P1148" s="90">
        <v>13.009</v>
      </c>
      <c r="Q1148" s="91">
        <v>0.59099999999999997</v>
      </c>
      <c r="R1148" s="92">
        <v>6.79</v>
      </c>
      <c r="S1148" s="88">
        <v>0.57799999999999996</v>
      </c>
      <c r="T1148" s="93">
        <v>4.5999999999999999E-2</v>
      </c>
      <c r="U1148" s="94">
        <v>2.1139999999999999</v>
      </c>
      <c r="V1148">
        <v>30.556000000000001</v>
      </c>
      <c r="W1148">
        <v>30.556000000000001</v>
      </c>
      <c r="X1148">
        <v>2</v>
      </c>
    </row>
    <row r="1151" spans="12:24" ht="15" thickBot="1" x14ac:dyDescent="0.35">
      <c r="L1151" t="s">
        <v>197</v>
      </c>
    </row>
    <row r="1152" spans="12:24" ht="15" thickBot="1" x14ac:dyDescent="0.35">
      <c r="L1152" s="25"/>
      <c r="M1152" s="75" t="s">
        <v>76</v>
      </c>
      <c r="N1152" s="76" t="s">
        <v>77</v>
      </c>
      <c r="O1152" s="77" t="s">
        <v>78</v>
      </c>
      <c r="P1152" s="78" t="s">
        <v>79</v>
      </c>
      <c r="Q1152" s="79" t="s">
        <v>80</v>
      </c>
      <c r="R1152" s="80" t="s">
        <v>81</v>
      </c>
      <c r="S1152" s="81" t="s">
        <v>82</v>
      </c>
      <c r="T1152" s="82" t="s">
        <v>83</v>
      </c>
      <c r="U1152" s="83" t="s">
        <v>84</v>
      </c>
      <c r="V1152" t="s">
        <v>167</v>
      </c>
      <c r="W1152" t="s">
        <v>195</v>
      </c>
      <c r="X1152" t="s">
        <v>195</v>
      </c>
    </row>
    <row r="1153" spans="12:24" ht="15" thickBot="1" x14ac:dyDescent="0.35">
      <c r="L1153" s="11">
        <v>2005</v>
      </c>
      <c r="M1153" s="75">
        <f>M952-M1136</f>
        <v>1.9470000000000001</v>
      </c>
      <c r="N1153" s="75">
        <f>N952-N1136</f>
        <v>4.7539999999999996</v>
      </c>
      <c r="O1153" s="75">
        <f t="shared" ref="O1153:U1153" si="121">O952-O1136</f>
        <v>13.439000000000002</v>
      </c>
      <c r="P1153" s="75">
        <f t="shared" si="121"/>
        <v>12.389999999999999</v>
      </c>
      <c r="Q1153" s="75">
        <f t="shared" si="121"/>
        <v>3.4020000000000001</v>
      </c>
      <c r="R1153" s="75">
        <f t="shared" si="121"/>
        <v>8.8940000000000001</v>
      </c>
      <c r="S1153" s="75">
        <f t="shared" si="121"/>
        <v>4.7280000000000006</v>
      </c>
      <c r="T1153" s="75">
        <f t="shared" si="121"/>
        <v>2.2869999999999999</v>
      </c>
      <c r="U1153" s="75">
        <f t="shared" si="121"/>
        <v>7.3529999999999998</v>
      </c>
      <c r="V1153">
        <v>33373</v>
      </c>
      <c r="W1153">
        <v>33373</v>
      </c>
      <c r="X1153">
        <v>2</v>
      </c>
    </row>
    <row r="1154" spans="12:24" ht="15" thickBot="1" x14ac:dyDescent="0.35">
      <c r="L1154" s="15">
        <v>2006</v>
      </c>
      <c r="M1154" s="75">
        <f t="shared" ref="M1154:N1154" si="122">M953-M1137</f>
        <v>1.8949999999999998</v>
      </c>
      <c r="N1154" s="75">
        <f t="shared" si="122"/>
        <v>4.7759999999999998</v>
      </c>
      <c r="O1154" s="75">
        <f t="shared" ref="O1154:U1154" si="123">O953-O1137</f>
        <v>12.931999999999999</v>
      </c>
      <c r="P1154" s="75">
        <f t="shared" si="123"/>
        <v>12.271000000000001</v>
      </c>
      <c r="Q1154" s="75">
        <f t="shared" si="123"/>
        <v>3.3329999999999997</v>
      </c>
      <c r="R1154" s="75">
        <f t="shared" si="123"/>
        <v>8.6289999999999996</v>
      </c>
      <c r="S1154" s="75">
        <f t="shared" si="123"/>
        <v>4.5779999999999994</v>
      </c>
      <c r="T1154" s="75">
        <f t="shared" si="123"/>
        <v>2.2040000000000002</v>
      </c>
      <c r="U1154" s="75">
        <f t="shared" si="123"/>
        <v>7.1180000000000003</v>
      </c>
      <c r="V1154">
        <v>32381</v>
      </c>
      <c r="W1154">
        <v>32381</v>
      </c>
      <c r="X1154">
        <v>0</v>
      </c>
    </row>
    <row r="1155" spans="12:24" ht="15" thickBot="1" x14ac:dyDescent="0.35">
      <c r="L1155" s="15">
        <v>2007</v>
      </c>
      <c r="M1155" s="75">
        <f t="shared" ref="M1155:N1155" si="124">M954-M1138</f>
        <v>1.847</v>
      </c>
      <c r="N1155" s="75">
        <f t="shared" si="124"/>
        <v>4.6109999999999998</v>
      </c>
      <c r="O1155" s="75">
        <f t="shared" ref="O1155:U1155" si="125">O954-O1138</f>
        <v>12.421999999999999</v>
      </c>
      <c r="P1155" s="75">
        <f t="shared" si="125"/>
        <v>11.777000000000001</v>
      </c>
      <c r="Q1155" s="75">
        <f t="shared" si="125"/>
        <v>3.222</v>
      </c>
      <c r="R1155" s="75">
        <f t="shared" si="125"/>
        <v>8.3930000000000007</v>
      </c>
      <c r="S1155" s="75">
        <f t="shared" si="125"/>
        <v>4.468</v>
      </c>
      <c r="T1155" s="75">
        <f t="shared" si="125"/>
        <v>2.1280000000000001</v>
      </c>
      <c r="U1155" s="75">
        <f t="shared" si="125"/>
        <v>6.8599999999999994</v>
      </c>
      <c r="V1155">
        <v>31744</v>
      </c>
      <c r="W1155">
        <v>31744</v>
      </c>
      <c r="X1155">
        <v>0</v>
      </c>
    </row>
    <row r="1156" spans="12:24" ht="15" thickBot="1" x14ac:dyDescent="0.35">
      <c r="L1156" s="15">
        <v>2008</v>
      </c>
      <c r="M1156" s="75">
        <f t="shared" ref="M1156:N1156" si="126">M955-M1139</f>
        <v>1.784</v>
      </c>
      <c r="N1156" s="75">
        <f t="shared" si="126"/>
        <v>4.569</v>
      </c>
      <c r="O1156" s="75">
        <f t="shared" ref="O1156:U1156" si="127">O955-O1139</f>
        <v>12.132000000000001</v>
      </c>
      <c r="P1156" s="75">
        <f t="shared" si="127"/>
        <v>11.685000000000002</v>
      </c>
      <c r="Q1156" s="75">
        <f t="shared" si="127"/>
        <v>3.1790000000000003</v>
      </c>
      <c r="R1156" s="75">
        <f t="shared" si="127"/>
        <v>8.218</v>
      </c>
      <c r="S1156" s="75">
        <f t="shared" si="127"/>
        <v>4.42</v>
      </c>
      <c r="T1156" s="75">
        <f t="shared" si="127"/>
        <v>2.1160000000000001</v>
      </c>
      <c r="U1156" s="75">
        <f t="shared" si="127"/>
        <v>6.6339999999999995</v>
      </c>
      <c r="V1156">
        <v>32079</v>
      </c>
      <c r="W1156">
        <v>32079</v>
      </c>
      <c r="X1156">
        <v>-2</v>
      </c>
    </row>
    <row r="1157" spans="12:24" ht="15" thickBot="1" x14ac:dyDescent="0.35">
      <c r="L1157" s="15">
        <v>2009</v>
      </c>
      <c r="M1157" s="75">
        <f t="shared" ref="M1157:N1157" si="128">M956-M1140</f>
        <v>1.73</v>
      </c>
      <c r="N1157" s="75">
        <f t="shared" si="128"/>
        <v>4.1549999999999994</v>
      </c>
      <c r="O1157" s="75">
        <f t="shared" ref="O1157:U1157" si="129">O956-O1140</f>
        <v>11.936</v>
      </c>
      <c r="P1157" s="75">
        <f t="shared" si="129"/>
        <v>11.232999999999999</v>
      </c>
      <c r="Q1157" s="75">
        <f t="shared" si="129"/>
        <v>3.1320000000000001</v>
      </c>
      <c r="R1157" s="75">
        <f t="shared" si="129"/>
        <v>7.8289999999999997</v>
      </c>
      <c r="S1157" s="75">
        <f t="shared" si="129"/>
        <v>4.2320000000000002</v>
      </c>
      <c r="T1157" s="75">
        <f t="shared" si="129"/>
        <v>2.077</v>
      </c>
      <c r="U1157" s="75">
        <f t="shared" si="129"/>
        <v>6.6440000000000001</v>
      </c>
      <c r="V1157">
        <v>27360</v>
      </c>
      <c r="W1157">
        <v>27360</v>
      </c>
      <c r="X1157">
        <v>0</v>
      </c>
    </row>
    <row r="1158" spans="12:24" ht="15" thickBot="1" x14ac:dyDescent="0.35">
      <c r="L1158" s="15">
        <v>2010</v>
      </c>
      <c r="M1158" s="75">
        <f t="shared" ref="M1158:N1158" si="130">M957-M1141</f>
        <v>1.7729999999999999</v>
      </c>
      <c r="N1158" s="75">
        <f t="shared" si="130"/>
        <v>4.2069999999999999</v>
      </c>
      <c r="O1158" s="75">
        <f t="shared" ref="O1158:U1158" si="131">O957-O1141</f>
        <v>12.277999999999999</v>
      </c>
      <c r="P1158" s="75">
        <f t="shared" si="131"/>
        <v>11.411</v>
      </c>
      <c r="Q1158" s="75">
        <f t="shared" si="131"/>
        <v>3.153</v>
      </c>
      <c r="R1158" s="75">
        <f t="shared" si="131"/>
        <v>7.9530000000000003</v>
      </c>
      <c r="S1158" s="75">
        <f t="shared" si="131"/>
        <v>4.2809999999999997</v>
      </c>
      <c r="T1158" s="75">
        <f t="shared" si="131"/>
        <v>2.1459999999999999</v>
      </c>
      <c r="U1158" s="75">
        <f t="shared" si="131"/>
        <v>6.6330000000000009</v>
      </c>
      <c r="V1158">
        <v>30919</v>
      </c>
      <c r="W1158">
        <v>30919</v>
      </c>
      <c r="X1158">
        <v>-2</v>
      </c>
    </row>
    <row r="1159" spans="12:24" ht="15" thickBot="1" x14ac:dyDescent="0.35">
      <c r="L1159" s="15">
        <v>2011</v>
      </c>
      <c r="M1159" s="75">
        <f t="shared" ref="M1159:N1159" si="132">M958-M1142</f>
        <v>1.712</v>
      </c>
      <c r="N1159" s="75">
        <f t="shared" si="132"/>
        <v>4.1349999999999998</v>
      </c>
      <c r="O1159" s="75">
        <f t="shared" ref="O1159:U1159" si="133">O958-O1142</f>
        <v>11.913</v>
      </c>
      <c r="P1159" s="75">
        <f t="shared" si="133"/>
        <v>10.924999999999999</v>
      </c>
      <c r="Q1159" s="75">
        <f t="shared" si="133"/>
        <v>2.99</v>
      </c>
      <c r="R1159" s="75">
        <f t="shared" si="133"/>
        <v>7.6889999999999992</v>
      </c>
      <c r="S1159" s="75">
        <f t="shared" si="133"/>
        <v>4.07</v>
      </c>
      <c r="T1159" s="75">
        <f t="shared" si="133"/>
        <v>1.9899999999999998</v>
      </c>
      <c r="U1159" s="75">
        <f t="shared" si="133"/>
        <v>6.4389999999999992</v>
      </c>
      <c r="V1159">
        <v>30599</v>
      </c>
      <c r="W1159">
        <v>30599</v>
      </c>
      <c r="X1159">
        <v>-2</v>
      </c>
    </row>
    <row r="1160" spans="12:24" ht="15" thickBot="1" x14ac:dyDescent="0.35">
      <c r="L1160" s="15">
        <v>2012</v>
      </c>
      <c r="M1160" s="75">
        <f t="shared" ref="M1160:N1160" si="134">M959-M1143</f>
        <v>1.6749999999999998</v>
      </c>
      <c r="N1160" s="75">
        <f t="shared" si="134"/>
        <v>4.1059999999999999</v>
      </c>
      <c r="O1160" s="75">
        <f t="shared" ref="O1160:U1160" si="135">O959-O1143</f>
        <v>11.494999999999997</v>
      </c>
      <c r="P1160" s="75">
        <f t="shared" si="135"/>
        <v>11.272</v>
      </c>
      <c r="Q1160" s="75">
        <f t="shared" si="135"/>
        <v>2.992</v>
      </c>
      <c r="R1160" s="75">
        <f t="shared" si="135"/>
        <v>7.5169999999999995</v>
      </c>
      <c r="S1160" s="75">
        <f t="shared" si="135"/>
        <v>4.1229999999999993</v>
      </c>
      <c r="T1160" s="75">
        <f t="shared" si="135"/>
        <v>1.9970000000000001</v>
      </c>
      <c r="U1160" s="75">
        <f t="shared" si="135"/>
        <v>6.2470000000000008</v>
      </c>
      <c r="V1160">
        <v>28387</v>
      </c>
      <c r="W1160">
        <v>28388</v>
      </c>
      <c r="X1160">
        <v>1</v>
      </c>
    </row>
    <row r="1161" spans="12:24" ht="15" thickBot="1" x14ac:dyDescent="0.35">
      <c r="L1161" s="15">
        <v>2013</v>
      </c>
      <c r="M1161" s="75">
        <f t="shared" ref="M1161:N1161" si="136">M960-M1144</f>
        <v>1.7270000000000001</v>
      </c>
      <c r="N1161" s="75">
        <f t="shared" si="136"/>
        <v>4.0070000000000006</v>
      </c>
      <c r="O1161" s="75">
        <f t="shared" ref="O1161:U1161" si="137">O960-O1144</f>
        <v>11.408999999999999</v>
      </c>
      <c r="P1161" s="75">
        <f t="shared" si="137"/>
        <v>10.298999999999999</v>
      </c>
      <c r="Q1161" s="75">
        <f t="shared" si="137"/>
        <v>3.0569999999999999</v>
      </c>
      <c r="R1161" s="75">
        <f t="shared" si="137"/>
        <v>7.2750000000000004</v>
      </c>
      <c r="S1161" s="75">
        <f t="shared" si="137"/>
        <v>4.1969999999999992</v>
      </c>
      <c r="T1161" s="75">
        <f t="shared" si="137"/>
        <v>2.0710000000000002</v>
      </c>
      <c r="U1161" s="75">
        <f t="shared" si="137"/>
        <v>6.4539999999999997</v>
      </c>
      <c r="V1161">
        <v>29857</v>
      </c>
      <c r="W1161">
        <v>29857</v>
      </c>
      <c r="X1161">
        <v>0</v>
      </c>
    </row>
    <row r="1162" spans="12:24" ht="15" thickBot="1" x14ac:dyDescent="0.35">
      <c r="L1162" s="15">
        <v>2014</v>
      </c>
      <c r="M1162" s="75">
        <f t="shared" ref="M1162:N1162" si="138">M961-M1145</f>
        <v>1.6679999999999999</v>
      </c>
      <c r="N1162" s="75">
        <f t="shared" si="138"/>
        <v>3.8880000000000003</v>
      </c>
      <c r="O1162" s="75">
        <f t="shared" ref="O1162:U1162" si="139">O961-O1145</f>
        <v>11.192999999999998</v>
      </c>
      <c r="P1162" s="75">
        <f t="shared" si="139"/>
        <v>9.8740000000000006</v>
      </c>
      <c r="Q1162" s="75">
        <f t="shared" si="139"/>
        <v>2.9119999999999999</v>
      </c>
      <c r="R1162" s="75">
        <f t="shared" si="139"/>
        <v>6.9729999999999999</v>
      </c>
      <c r="S1162" s="75">
        <f t="shared" si="139"/>
        <v>4.0100000000000007</v>
      </c>
      <c r="T1162" s="75">
        <f t="shared" si="139"/>
        <v>1.9470000000000001</v>
      </c>
      <c r="U1162" s="75">
        <f t="shared" si="139"/>
        <v>6.1070000000000002</v>
      </c>
      <c r="V1162">
        <v>28107</v>
      </c>
      <c r="W1162">
        <v>28107</v>
      </c>
      <c r="X1162">
        <v>-2</v>
      </c>
    </row>
    <row r="1163" spans="12:24" ht="15" thickBot="1" x14ac:dyDescent="0.35">
      <c r="L1163" s="15">
        <v>2015</v>
      </c>
      <c r="M1163" s="75">
        <f t="shared" ref="M1163:N1163" si="140">M962-M1146</f>
        <v>1.6950000000000001</v>
      </c>
      <c r="N1163" s="75">
        <f t="shared" si="140"/>
        <v>3.9079999999999995</v>
      </c>
      <c r="O1163" s="75">
        <f t="shared" ref="O1163:U1163" si="141">O962-O1146</f>
        <v>11.2</v>
      </c>
      <c r="P1163" s="75">
        <f t="shared" si="141"/>
        <v>10.124000000000001</v>
      </c>
      <c r="Q1163" s="75">
        <f t="shared" si="141"/>
        <v>2.9770000000000003</v>
      </c>
      <c r="R1163" s="75">
        <f t="shared" si="141"/>
        <v>7.0549999999999988</v>
      </c>
      <c r="S1163" s="75">
        <f t="shared" si="141"/>
        <v>4.1970000000000001</v>
      </c>
      <c r="T1163" s="75">
        <f t="shared" si="141"/>
        <v>1.9759999999999998</v>
      </c>
      <c r="U1163" s="75">
        <f t="shared" si="141"/>
        <v>6.2729999999999997</v>
      </c>
      <c r="V1163">
        <v>29492</v>
      </c>
      <c r="W1163">
        <v>29493</v>
      </c>
      <c r="X1163">
        <v>-1</v>
      </c>
    </row>
    <row r="1164" spans="12:24" ht="15" thickBot="1" x14ac:dyDescent="0.35">
      <c r="L1164" s="15">
        <v>2016</v>
      </c>
      <c r="M1164" s="75">
        <f t="shared" ref="M1164:N1164" si="142">M963-M1147</f>
        <v>1.7779999999999998</v>
      </c>
      <c r="N1164" s="75">
        <f t="shared" si="142"/>
        <v>3.9340000000000002</v>
      </c>
      <c r="O1164" s="75">
        <f t="shared" ref="O1164:U1164" si="143">O963-O1147</f>
        <v>11.488000000000001</v>
      </c>
      <c r="P1164" s="75">
        <f t="shared" si="143"/>
        <v>10.42</v>
      </c>
      <c r="Q1164" s="75">
        <f t="shared" si="143"/>
        <v>3.1070000000000002</v>
      </c>
      <c r="R1164" s="75">
        <f t="shared" si="143"/>
        <v>7.2139999999999995</v>
      </c>
      <c r="S1164" s="75">
        <f t="shared" si="143"/>
        <v>4.2090000000000005</v>
      </c>
      <c r="T1164" s="75">
        <f t="shared" si="143"/>
        <v>2.0179999999999998</v>
      </c>
      <c r="U1164" s="75">
        <f t="shared" si="143"/>
        <v>6.426000000000001</v>
      </c>
      <c r="V1164">
        <v>29000</v>
      </c>
      <c r="W1164">
        <v>29002</v>
      </c>
      <c r="X1164">
        <v>-2</v>
      </c>
    </row>
    <row r="1165" spans="12:24" x14ac:dyDescent="0.3">
      <c r="L1165" s="15">
        <v>2017</v>
      </c>
      <c r="M1165" s="75">
        <f t="shared" ref="M1165:N1165" si="144">M964-M1148</f>
        <v>1.8019999999999998</v>
      </c>
      <c r="N1165" s="75">
        <f t="shared" si="144"/>
        <v>3.9790000000000001</v>
      </c>
      <c r="O1165" s="75">
        <f t="shared" ref="O1165:U1165" si="145">O964-O1148</f>
        <v>11.66</v>
      </c>
      <c r="P1165" s="75">
        <f t="shared" si="145"/>
        <v>10.686</v>
      </c>
      <c r="Q1165" s="75">
        <f t="shared" si="145"/>
        <v>3.1609999999999996</v>
      </c>
      <c r="R1165" s="75">
        <f t="shared" si="145"/>
        <v>7.3549999999999995</v>
      </c>
      <c r="S1165" s="75">
        <f t="shared" si="145"/>
        <v>4.3439999999999994</v>
      </c>
      <c r="T1165" s="75">
        <f t="shared" si="145"/>
        <v>2.0680000000000001</v>
      </c>
      <c r="U1165" s="75">
        <f t="shared" si="145"/>
        <v>6.6510000000000007</v>
      </c>
      <c r="V1165">
        <v>30556</v>
      </c>
      <c r="W1165">
        <v>30556</v>
      </c>
      <c r="X1165">
        <v>2</v>
      </c>
    </row>
    <row r="1166" spans="12:24" x14ac:dyDescent="0.3">
      <c r="M1166" s="211">
        <f>SUM(M1153+M1136)</f>
        <v>2.0680000000000001</v>
      </c>
      <c r="N1166" s="211">
        <f t="shared" ref="N1166:U1166" si="146">SUM(N1153+N1136)</f>
        <v>5.3659999999999997</v>
      </c>
      <c r="O1166" s="211">
        <f t="shared" si="146"/>
        <v>22.225000000000001</v>
      </c>
      <c r="P1166" s="211">
        <f t="shared" si="146"/>
        <v>24.568999999999999</v>
      </c>
      <c r="Q1166" s="211">
        <f t="shared" si="146"/>
        <v>4.3140000000000001</v>
      </c>
      <c r="R1166" s="211">
        <f t="shared" si="146"/>
        <v>16.093</v>
      </c>
      <c r="S1166" s="211">
        <f t="shared" si="146"/>
        <v>5.3070000000000004</v>
      </c>
      <c r="T1166" s="211">
        <f t="shared" si="146"/>
        <v>2.3679999999999999</v>
      </c>
      <c r="U1166" s="211">
        <f t="shared" si="146"/>
        <v>10.257</v>
      </c>
    </row>
    <row r="1168" spans="12:24" ht="15" thickBot="1" x14ac:dyDescent="0.35">
      <c r="L1168" t="s">
        <v>230</v>
      </c>
      <c r="P1168" t="s">
        <v>203</v>
      </c>
    </row>
    <row r="1169" spans="12:19" ht="15" thickBot="1" x14ac:dyDescent="0.35">
      <c r="M1169" s="212" t="s">
        <v>220</v>
      </c>
      <c r="N1169" s="213" t="s">
        <v>52</v>
      </c>
      <c r="O1169" s="213" t="s">
        <v>48</v>
      </c>
      <c r="P1169" s="213" t="s">
        <v>221</v>
      </c>
      <c r="Q1169" s="213" t="s">
        <v>162</v>
      </c>
      <c r="R1169" s="213" t="s">
        <v>222</v>
      </c>
      <c r="S1169" s="213" t="s">
        <v>223</v>
      </c>
    </row>
    <row r="1170" spans="12:19" ht="15.6" x14ac:dyDescent="0.3">
      <c r="L1170" s="214">
        <v>2000</v>
      </c>
      <c r="M1170" s="215">
        <v>12.913</v>
      </c>
      <c r="N1170" s="215">
        <v>23.309000000000001</v>
      </c>
      <c r="O1170" s="215">
        <v>18.52</v>
      </c>
      <c r="P1170" s="215">
        <v>12.385999999999999</v>
      </c>
      <c r="Q1170" s="215">
        <v>8.6170000000000009</v>
      </c>
      <c r="R1170" s="215">
        <v>3.2850000000000001</v>
      </c>
      <c r="S1170" s="216">
        <v>1.385</v>
      </c>
    </row>
    <row r="1171" spans="12:19" ht="15.6" x14ac:dyDescent="0.3">
      <c r="L1171" s="217">
        <v>2001</v>
      </c>
      <c r="M1171" s="60">
        <v>14.428000000000001</v>
      </c>
      <c r="N1171" s="60">
        <v>23.04</v>
      </c>
      <c r="O1171" s="60">
        <v>19.855</v>
      </c>
      <c r="P1171" s="60">
        <v>13.592000000000001</v>
      </c>
      <c r="Q1171" s="60">
        <v>8.593</v>
      </c>
      <c r="R1171" s="60">
        <v>3.198</v>
      </c>
      <c r="S1171" s="187">
        <v>1.619</v>
      </c>
    </row>
    <row r="1172" spans="12:19" ht="15.6" x14ac:dyDescent="0.3">
      <c r="L1172" s="217">
        <v>2002</v>
      </c>
      <c r="M1172" s="60">
        <v>13.787000000000001</v>
      </c>
      <c r="N1172" s="60">
        <v>24.041</v>
      </c>
      <c r="O1172" s="60">
        <v>21.988</v>
      </c>
      <c r="P1172" s="60">
        <v>12.867000000000001</v>
      </c>
      <c r="Q1172" s="60">
        <v>8.4320000000000004</v>
      </c>
      <c r="R1172" s="60">
        <v>3.3010000000000002</v>
      </c>
      <c r="S1172" s="187">
        <v>1.6950000000000001</v>
      </c>
    </row>
    <row r="1173" spans="12:19" ht="15.6" x14ac:dyDescent="0.3">
      <c r="L1173" s="217">
        <v>2003</v>
      </c>
      <c r="M1173" s="60">
        <v>16.547000000000001</v>
      </c>
      <c r="N1173" s="60">
        <v>24.53</v>
      </c>
      <c r="O1173" s="60">
        <v>23.745999999999999</v>
      </c>
      <c r="P1173" s="60">
        <v>13.552</v>
      </c>
      <c r="Q1173" s="60">
        <v>8.2710000000000008</v>
      </c>
      <c r="R1173" s="60">
        <v>3.3719999999999999</v>
      </c>
      <c r="S1173" s="187">
        <v>1.7689999999999999</v>
      </c>
    </row>
    <row r="1174" spans="12:19" ht="15.6" x14ac:dyDescent="0.3">
      <c r="L1174" s="217">
        <v>2004</v>
      </c>
      <c r="M1174" s="60">
        <v>16.23</v>
      </c>
      <c r="N1174" s="60">
        <v>24.236000000000001</v>
      </c>
      <c r="O1174" s="60">
        <v>24.262</v>
      </c>
      <c r="P1174" s="60">
        <v>13.023</v>
      </c>
      <c r="Q1174" s="60">
        <v>8.2710000000000008</v>
      </c>
      <c r="R1174" s="60">
        <v>3.5310000000000001</v>
      </c>
      <c r="S1174" s="187">
        <v>1.829</v>
      </c>
    </row>
    <row r="1175" spans="12:19" ht="15.6" x14ac:dyDescent="0.3">
      <c r="L1175" s="217">
        <v>2005</v>
      </c>
      <c r="M1175" s="60">
        <v>16.593</v>
      </c>
      <c r="N1175" s="60">
        <v>25.474</v>
      </c>
      <c r="O1175" s="60">
        <v>24.63</v>
      </c>
      <c r="P1175" s="60">
        <v>12.483000000000001</v>
      </c>
      <c r="Q1175" s="60">
        <v>8.16</v>
      </c>
      <c r="R1175" s="60">
        <v>3.391</v>
      </c>
      <c r="S1175" s="187">
        <v>1.8320000000000001</v>
      </c>
    </row>
    <row r="1176" spans="12:19" ht="15.6" x14ac:dyDescent="0.3">
      <c r="L1176" s="217">
        <v>2006</v>
      </c>
      <c r="M1176" s="60">
        <v>15.414999999999999</v>
      </c>
      <c r="N1176" s="60">
        <v>25.81</v>
      </c>
      <c r="O1176" s="60">
        <v>23.253</v>
      </c>
      <c r="P1176" s="60">
        <v>12.295</v>
      </c>
      <c r="Q1176" s="60">
        <v>8.1120000000000001</v>
      </c>
      <c r="R1176" s="60">
        <v>3.4209999999999998</v>
      </c>
      <c r="S1176" s="187">
        <v>1.8149999999999999</v>
      </c>
    </row>
    <row r="1177" spans="12:19" ht="15.6" x14ac:dyDescent="0.3">
      <c r="L1177" s="217">
        <v>2007</v>
      </c>
      <c r="M1177" s="60">
        <v>14.215999999999999</v>
      </c>
      <c r="N1177" s="60">
        <v>26.11</v>
      </c>
      <c r="O1177" s="60">
        <v>23.449000000000002</v>
      </c>
      <c r="P1177" s="60">
        <v>10.396000000000001</v>
      </c>
      <c r="Q1177" s="60">
        <v>8.14</v>
      </c>
      <c r="R1177" s="60">
        <v>3.3050000000000002</v>
      </c>
      <c r="S1177" s="187">
        <v>1.8560000000000001</v>
      </c>
    </row>
    <row r="1178" spans="12:19" ht="15.6" x14ac:dyDescent="0.3">
      <c r="L1178" s="217">
        <v>2008</v>
      </c>
      <c r="M1178" s="60">
        <v>13.965</v>
      </c>
      <c r="N1178" s="60">
        <v>26.747</v>
      </c>
      <c r="O1178" s="60">
        <v>21.994</v>
      </c>
      <c r="P1178" s="60">
        <v>10.696999999999999</v>
      </c>
      <c r="Q1178" s="60">
        <v>8.3330000000000002</v>
      </c>
      <c r="R1178" s="60">
        <v>3.194</v>
      </c>
      <c r="S1178" s="187">
        <v>1.885</v>
      </c>
    </row>
    <row r="1179" spans="12:19" ht="15.6" x14ac:dyDescent="0.3">
      <c r="L1179" s="217">
        <v>2009</v>
      </c>
      <c r="M1179" s="60">
        <v>12.744</v>
      </c>
      <c r="N1179" s="60">
        <v>23.048999999999999</v>
      </c>
      <c r="O1179" s="60">
        <v>21.363</v>
      </c>
      <c r="P1179" s="60">
        <v>9.9339999999999993</v>
      </c>
      <c r="Q1179" s="60">
        <v>8.2360000000000007</v>
      </c>
      <c r="R1179" s="60">
        <v>3.3090000000000002</v>
      </c>
      <c r="S1179" s="187">
        <v>1.6930000000000001</v>
      </c>
    </row>
    <row r="1180" spans="12:19" ht="15.6" x14ac:dyDescent="0.3">
      <c r="L1180" s="217">
        <v>2010</v>
      </c>
      <c r="M1180" s="60">
        <v>13.864000000000001</v>
      </c>
      <c r="N1180" s="60">
        <v>25.42</v>
      </c>
      <c r="O1180" s="60">
        <v>22.155999999999999</v>
      </c>
      <c r="P1180" s="60">
        <v>10.089</v>
      </c>
      <c r="Q1180" s="60">
        <v>8.0719999999999992</v>
      </c>
      <c r="R1180" s="60">
        <v>3.25</v>
      </c>
      <c r="S1180" s="187">
        <v>1.9039999999999999</v>
      </c>
    </row>
    <row r="1181" spans="12:19" ht="15.6" x14ac:dyDescent="0.3">
      <c r="L1181" s="217">
        <v>2011</v>
      </c>
      <c r="M1181" s="60">
        <v>13.606999999999999</v>
      </c>
      <c r="N1181" s="60">
        <v>25.47</v>
      </c>
      <c r="O1181" s="60">
        <v>21.390999999999998</v>
      </c>
      <c r="P1181" s="60">
        <v>8.7669999999999995</v>
      </c>
      <c r="Q1181" s="60">
        <v>8.1829999999999998</v>
      </c>
      <c r="R1181" s="60">
        <v>3.242</v>
      </c>
      <c r="S1181" s="187">
        <v>1.7989999999999999</v>
      </c>
    </row>
    <row r="1182" spans="12:19" ht="15.6" x14ac:dyDescent="0.3">
      <c r="L1182" s="217">
        <v>2012</v>
      </c>
      <c r="M1182" s="60">
        <v>12.05</v>
      </c>
      <c r="N1182" s="60">
        <v>24.863</v>
      </c>
      <c r="O1182" s="60">
        <v>21.32</v>
      </c>
      <c r="P1182" s="60">
        <v>8.4499999999999993</v>
      </c>
      <c r="Q1182" s="60">
        <v>8.0410000000000004</v>
      </c>
      <c r="R1182" s="60">
        <v>3.2269999999999999</v>
      </c>
      <c r="S1182" s="187">
        <v>1.863</v>
      </c>
    </row>
    <row r="1183" spans="12:19" ht="15.6" x14ac:dyDescent="0.3">
      <c r="L1183" s="217">
        <v>2013</v>
      </c>
      <c r="M1183" s="60">
        <v>11.131</v>
      </c>
      <c r="N1183" s="60">
        <v>25.248000000000001</v>
      </c>
      <c r="O1183" s="60">
        <v>22.353000000000002</v>
      </c>
      <c r="P1183" s="60">
        <v>8.6189999999999998</v>
      </c>
      <c r="Q1183" s="60">
        <v>8.0259999999999998</v>
      </c>
      <c r="R1183" s="60">
        <v>3.093</v>
      </c>
      <c r="S1183" s="187">
        <v>1.8839999999999999</v>
      </c>
    </row>
    <row r="1184" spans="12:19" ht="15.6" x14ac:dyDescent="0.3">
      <c r="L1184" s="217">
        <v>2014</v>
      </c>
      <c r="M1184" s="60">
        <v>9.2680000000000007</v>
      </c>
      <c r="N1184" s="60">
        <v>24.905999999999999</v>
      </c>
      <c r="O1184" s="60">
        <v>21.753</v>
      </c>
      <c r="P1184" s="60">
        <v>7.5140000000000002</v>
      </c>
      <c r="Q1184" s="60">
        <v>8.2430000000000003</v>
      </c>
      <c r="R1184" s="60">
        <v>3.0329999999999999</v>
      </c>
      <c r="S1184" s="187">
        <v>1.9630000000000001</v>
      </c>
    </row>
    <row r="1185" spans="2:21" ht="15.6" x14ac:dyDescent="0.3">
      <c r="L1185" s="217">
        <v>2015</v>
      </c>
      <c r="M1185" s="60">
        <v>10.427</v>
      </c>
      <c r="N1185" s="60">
        <v>25.07</v>
      </c>
      <c r="O1185" s="60">
        <v>22.143999999999998</v>
      </c>
      <c r="P1185" s="60">
        <v>8.0850000000000009</v>
      </c>
      <c r="Q1185" s="60">
        <v>8.1750000000000007</v>
      </c>
      <c r="R1185" s="60">
        <v>3.008</v>
      </c>
      <c r="S1185" s="187">
        <v>1.9870000000000001</v>
      </c>
    </row>
    <row r="1186" spans="2:21" ht="15.6" x14ac:dyDescent="0.3">
      <c r="L1186" s="217">
        <v>2016</v>
      </c>
      <c r="M1186" s="60">
        <v>10.086</v>
      </c>
      <c r="N1186" s="60">
        <v>24.873000000000001</v>
      </c>
      <c r="O1186" s="60">
        <v>23.013999999999999</v>
      </c>
      <c r="P1186" s="60">
        <v>8.2029999999999994</v>
      </c>
      <c r="Q1186" s="60">
        <v>8.36</v>
      </c>
      <c r="R1186" s="60">
        <v>2.9820000000000002</v>
      </c>
      <c r="S1186" s="187">
        <v>2.081</v>
      </c>
    </row>
    <row r="1187" spans="2:21" ht="16.2" thickBot="1" x14ac:dyDescent="0.35">
      <c r="L1187" s="218">
        <v>2017</v>
      </c>
      <c r="M1187" s="188">
        <v>10.885</v>
      </c>
      <c r="N1187" s="188">
        <v>26.071000000000002</v>
      </c>
      <c r="O1187" s="188">
        <v>23.681000000000001</v>
      </c>
      <c r="P1187" s="188">
        <v>8.3469999999999995</v>
      </c>
      <c r="Q1187" s="188">
        <v>8.24</v>
      </c>
      <c r="R1187" s="188">
        <v>2.8559999999999999</v>
      </c>
      <c r="S1187" s="189">
        <v>2.1800000000000002</v>
      </c>
    </row>
    <row r="1189" spans="2:21" s="2" customFormat="1" ht="15" thickBot="1" x14ac:dyDescent="0.35">
      <c r="B1189" s="1"/>
      <c r="C1189" s="1"/>
      <c r="D1189" s="1"/>
      <c r="E1189" s="1"/>
      <c r="F1189" s="1"/>
      <c r="G1189" s="1"/>
      <c r="H1189" s="1"/>
    </row>
    <row r="1190" spans="2:21" s="2" customFormat="1" ht="21" customHeight="1" x14ac:dyDescent="0.3">
      <c r="B1190" s="309" t="s">
        <v>209</v>
      </c>
      <c r="C1190" s="310"/>
      <c r="D1190" s="310"/>
      <c r="E1190" s="310"/>
      <c r="F1190" s="310"/>
      <c r="G1190" s="310"/>
      <c r="H1190" s="311"/>
    </row>
    <row r="1191" spans="2:21" s="2" customFormat="1" ht="15.75" customHeight="1" thickBot="1" x14ac:dyDescent="0.35">
      <c r="B1191" s="312"/>
      <c r="C1191" s="313"/>
      <c r="D1191" s="313"/>
      <c r="E1191" s="313"/>
      <c r="F1191" s="313"/>
      <c r="G1191" s="313"/>
      <c r="H1191" s="314"/>
    </row>
    <row r="1192" spans="2:21" s="2" customFormat="1" x14ac:dyDescent="0.3"/>
    <row r="1195" spans="2:21" ht="15" thickBot="1" x14ac:dyDescent="0.35"/>
    <row r="1196" spans="2:21" ht="29.4" thickBot="1" x14ac:dyDescent="0.35">
      <c r="L1196" s="154" t="s">
        <v>74</v>
      </c>
      <c r="M1196" s="61" t="s">
        <v>76</v>
      </c>
      <c r="N1196" s="61" t="s">
        <v>77</v>
      </c>
      <c r="O1196" s="61" t="s">
        <v>78</v>
      </c>
      <c r="P1196" s="61" t="s">
        <v>79</v>
      </c>
      <c r="Q1196" s="61" t="s">
        <v>80</v>
      </c>
      <c r="R1196" s="61" t="s">
        <v>81</v>
      </c>
      <c r="S1196" s="61" t="s">
        <v>82</v>
      </c>
      <c r="T1196" s="61" t="s">
        <v>83</v>
      </c>
      <c r="U1196" s="62" t="s">
        <v>84</v>
      </c>
    </row>
    <row r="1197" spans="2:21" ht="29.4" thickBot="1" x14ac:dyDescent="0.35">
      <c r="L1197" s="155"/>
      <c r="M1197" s="64" t="s">
        <v>3</v>
      </c>
      <c r="N1197" s="64" t="s">
        <v>4</v>
      </c>
      <c r="O1197" s="64" t="s">
        <v>5</v>
      </c>
      <c r="P1197" s="64" t="s">
        <v>6</v>
      </c>
      <c r="Q1197" s="64" t="s">
        <v>7</v>
      </c>
      <c r="R1197" s="64" t="s">
        <v>8</v>
      </c>
      <c r="S1197" s="64" t="s">
        <v>9</v>
      </c>
      <c r="T1197" s="64" t="s">
        <v>10</v>
      </c>
      <c r="U1197" s="65" t="s">
        <v>11</v>
      </c>
    </row>
    <row r="1198" spans="2:21" x14ac:dyDescent="0.3">
      <c r="L1198" s="58" t="s">
        <v>65</v>
      </c>
      <c r="M1198" s="69">
        <v>276226</v>
      </c>
      <c r="N1198" s="69">
        <v>560696</v>
      </c>
      <c r="O1198" s="69">
        <v>1535083</v>
      </c>
      <c r="P1198" s="69">
        <v>1370035</v>
      </c>
      <c r="Q1198" s="69">
        <v>512854</v>
      </c>
      <c r="R1198" s="69">
        <v>1182930</v>
      </c>
      <c r="S1198" s="69">
        <v>667459</v>
      </c>
      <c r="T1198" s="69">
        <v>348366</v>
      </c>
      <c r="U1198" s="69">
        <v>1548537</v>
      </c>
    </row>
    <row r="1199" spans="2:21" x14ac:dyDescent="0.3">
      <c r="L1199" s="58" t="s">
        <v>66</v>
      </c>
      <c r="M1199" s="69">
        <v>275956</v>
      </c>
      <c r="N1199" s="69">
        <v>559571</v>
      </c>
      <c r="O1199" s="69">
        <v>1539416</v>
      </c>
      <c r="P1199" s="69">
        <v>1373134</v>
      </c>
      <c r="Q1199" s="69">
        <v>514851</v>
      </c>
      <c r="R1199" s="69">
        <v>1182441</v>
      </c>
      <c r="S1199" s="69">
        <v>671492</v>
      </c>
      <c r="T1199" s="69">
        <v>350129</v>
      </c>
      <c r="U1199" s="69">
        <v>1553956</v>
      </c>
    </row>
    <row r="1200" spans="2:21" x14ac:dyDescent="0.3">
      <c r="L1200" s="58" t="s">
        <v>67</v>
      </c>
      <c r="M1200" s="69">
        <v>276673</v>
      </c>
      <c r="N1200" s="69">
        <v>559933</v>
      </c>
      <c r="O1200" s="69">
        <v>1544667</v>
      </c>
      <c r="P1200" s="69">
        <v>1377802</v>
      </c>
      <c r="Q1200" s="69">
        <v>517050</v>
      </c>
      <c r="R1200" s="69">
        <v>1188117</v>
      </c>
      <c r="S1200" s="69">
        <v>675701</v>
      </c>
      <c r="T1200" s="69">
        <v>352574</v>
      </c>
      <c r="U1200" s="69">
        <v>1571123</v>
      </c>
    </row>
    <row r="1201" spans="12:21" x14ac:dyDescent="0.3">
      <c r="L1201" s="58" t="s">
        <v>68</v>
      </c>
      <c r="M1201" s="69">
        <v>276542</v>
      </c>
      <c r="N1201" s="69">
        <v>558623</v>
      </c>
      <c r="O1201" s="69">
        <v>1549269</v>
      </c>
      <c r="P1201" s="69">
        <v>1382532</v>
      </c>
      <c r="Q1201" s="69">
        <v>517084</v>
      </c>
      <c r="R1201" s="69">
        <v>1189315</v>
      </c>
      <c r="S1201" s="69">
        <v>679457</v>
      </c>
      <c r="T1201" s="69">
        <v>354605</v>
      </c>
      <c r="U1201" s="69">
        <v>1592846</v>
      </c>
    </row>
    <row r="1202" spans="12:21" x14ac:dyDescent="0.3">
      <c r="L1202" s="58" t="s">
        <v>33</v>
      </c>
      <c r="M1202" s="69">
        <v>276792</v>
      </c>
      <c r="N1202" s="69">
        <v>558026</v>
      </c>
      <c r="O1202" s="69">
        <v>1557291</v>
      </c>
      <c r="P1202" s="69">
        <v>1387488</v>
      </c>
      <c r="Q1202" s="69">
        <v>519691</v>
      </c>
      <c r="R1202" s="69">
        <v>1192168</v>
      </c>
      <c r="S1202" s="69">
        <v>683639</v>
      </c>
      <c r="T1202" s="69">
        <v>357068</v>
      </c>
      <c r="U1202" s="69">
        <v>1610410</v>
      </c>
    </row>
    <row r="1203" spans="12:21" x14ac:dyDescent="0.3">
      <c r="L1203" s="58" t="s">
        <v>34</v>
      </c>
      <c r="M1203" s="69">
        <v>278032</v>
      </c>
      <c r="N1203" s="69">
        <v>558926</v>
      </c>
      <c r="O1203" s="69">
        <v>1568949</v>
      </c>
      <c r="P1203" s="69">
        <v>1394726</v>
      </c>
      <c r="Q1203" s="69">
        <v>522369</v>
      </c>
      <c r="R1203" s="69">
        <v>1196780</v>
      </c>
      <c r="S1203" s="69">
        <v>688954</v>
      </c>
      <c r="T1203" s="69">
        <v>360054</v>
      </c>
      <c r="U1203" s="69">
        <v>1632569</v>
      </c>
    </row>
    <row r="1204" spans="12:21" x14ac:dyDescent="0.3">
      <c r="L1204" s="58" t="s">
        <v>35</v>
      </c>
      <c r="M1204" s="69">
        <v>279127</v>
      </c>
      <c r="N1204" s="69">
        <v>559277</v>
      </c>
      <c r="O1204" s="69">
        <v>1580501</v>
      </c>
      <c r="P1204" s="69">
        <v>1400287</v>
      </c>
      <c r="Q1204" s="69">
        <v>524920</v>
      </c>
      <c r="R1204" s="69">
        <v>1200854</v>
      </c>
      <c r="S1204" s="69">
        <v>694253</v>
      </c>
      <c r="T1204" s="69">
        <v>362630</v>
      </c>
      <c r="U1204" s="69">
        <v>1652449</v>
      </c>
    </row>
    <row r="1205" spans="12:21" x14ac:dyDescent="0.3">
      <c r="L1205" s="58" t="s">
        <v>36</v>
      </c>
      <c r="M1205" s="69">
        <v>280062</v>
      </c>
      <c r="N1205" s="69">
        <v>559393</v>
      </c>
      <c r="O1205" s="69">
        <v>1588567</v>
      </c>
      <c r="P1205" s="69">
        <v>1403663</v>
      </c>
      <c r="Q1205" s="69">
        <v>526048</v>
      </c>
      <c r="R1205" s="69">
        <v>1202483</v>
      </c>
      <c r="S1205" s="69">
        <v>697253</v>
      </c>
      <c r="T1205" s="69">
        <v>364269</v>
      </c>
      <c r="U1205" s="69">
        <v>1661246</v>
      </c>
    </row>
    <row r="1206" spans="12:21" x14ac:dyDescent="0.3">
      <c r="L1206" s="58" t="s">
        <v>37</v>
      </c>
      <c r="M1206" s="69">
        <v>280977</v>
      </c>
      <c r="N1206" s="69">
        <v>559715</v>
      </c>
      <c r="O1206" s="69">
        <v>1595503</v>
      </c>
      <c r="P1206" s="69">
        <v>1405762</v>
      </c>
      <c r="Q1206" s="69">
        <v>525944</v>
      </c>
      <c r="R1206" s="69">
        <v>1203701</v>
      </c>
      <c r="S1206" s="69">
        <v>699588</v>
      </c>
      <c r="T1206" s="69">
        <v>365578</v>
      </c>
      <c r="U1206" s="69">
        <v>1671221</v>
      </c>
    </row>
    <row r="1207" spans="12:21" x14ac:dyDescent="0.3">
      <c r="L1207" s="58" t="s">
        <v>38</v>
      </c>
      <c r="M1207" s="69">
        <v>282777</v>
      </c>
      <c r="N1207" s="69">
        <v>559462</v>
      </c>
      <c r="O1207" s="69">
        <v>1602958</v>
      </c>
      <c r="P1207" s="69">
        <v>1408619</v>
      </c>
      <c r="Q1207" s="69">
        <v>526699</v>
      </c>
      <c r="R1207" s="69">
        <v>1204795</v>
      </c>
      <c r="S1207" s="69">
        <v>702502</v>
      </c>
      <c r="T1207" s="69">
        <v>367056</v>
      </c>
      <c r="U1207" s="69">
        <v>1680135</v>
      </c>
    </row>
    <row r="1208" spans="12:21" x14ac:dyDescent="0.3">
      <c r="L1208" s="58" t="s">
        <v>39</v>
      </c>
      <c r="M1208" s="69">
        <v>283697</v>
      </c>
      <c r="N1208" s="69">
        <v>557998</v>
      </c>
      <c r="O1208" s="69">
        <v>1605897</v>
      </c>
      <c r="P1208" s="69">
        <v>1409253</v>
      </c>
      <c r="Q1208" s="69">
        <v>526730</v>
      </c>
      <c r="R1208" s="69">
        <v>1205045</v>
      </c>
      <c r="S1208" s="69">
        <v>704662</v>
      </c>
      <c r="T1208" s="69">
        <v>368366</v>
      </c>
      <c r="U1208" s="69">
        <v>1689995</v>
      </c>
    </row>
    <row r="1209" spans="12:21" x14ac:dyDescent="0.3">
      <c r="L1209" s="58" t="s">
        <v>40</v>
      </c>
      <c r="M1209" s="69">
        <v>284581</v>
      </c>
      <c r="N1209" s="69">
        <v>556718</v>
      </c>
      <c r="O1209" s="69">
        <v>1609474</v>
      </c>
      <c r="P1209" s="69">
        <v>1410222</v>
      </c>
      <c r="Q1209" s="69">
        <v>527886</v>
      </c>
      <c r="R1209" s="69">
        <v>1206611</v>
      </c>
      <c r="S1209" s="69">
        <v>707517</v>
      </c>
      <c r="T1209" s="69">
        <v>369300</v>
      </c>
      <c r="U1209" s="69">
        <v>1702855</v>
      </c>
    </row>
    <row r="1210" spans="12:21" x14ac:dyDescent="0.3">
      <c r="L1210" s="58" t="s">
        <v>41</v>
      </c>
      <c r="M1210" s="69">
        <v>285782</v>
      </c>
      <c r="N1210" s="69">
        <v>556027</v>
      </c>
      <c r="O1210" s="69">
        <v>1614455</v>
      </c>
      <c r="P1210" s="69">
        <v>1413866</v>
      </c>
      <c r="Q1210" s="69">
        <v>529704</v>
      </c>
      <c r="R1210" s="69">
        <v>1208696</v>
      </c>
      <c r="S1210" s="69">
        <v>711581</v>
      </c>
      <c r="T1210" s="69">
        <v>370926</v>
      </c>
      <c r="U1210" s="69">
        <v>1717084</v>
      </c>
    </row>
    <row r="1211" spans="12:21" x14ac:dyDescent="0.3">
      <c r="L1211" s="58" t="s">
        <v>42</v>
      </c>
      <c r="M1211" s="69">
        <v>286691</v>
      </c>
      <c r="N1211" s="69">
        <v>555473</v>
      </c>
      <c r="O1211" s="69">
        <v>1618592</v>
      </c>
      <c r="P1211" s="69">
        <v>1418498</v>
      </c>
      <c r="Q1211" s="69">
        <v>531898</v>
      </c>
      <c r="R1211" s="69">
        <v>1210971</v>
      </c>
      <c r="S1211" s="69">
        <v>715888</v>
      </c>
      <c r="T1211" s="69">
        <v>372603</v>
      </c>
      <c r="U1211" s="69">
        <v>1741246</v>
      </c>
    </row>
    <row r="1212" spans="12:21" x14ac:dyDescent="0.3">
      <c r="L1212" s="58" t="s">
        <v>44</v>
      </c>
      <c r="M1212" s="69">
        <v>287416</v>
      </c>
      <c r="N1212" s="69">
        <v>555881</v>
      </c>
      <c r="O1212" s="69">
        <v>1625485</v>
      </c>
      <c r="P1212" s="69">
        <v>1425422</v>
      </c>
      <c r="Q1212" s="69">
        <v>534270</v>
      </c>
      <c r="R1212" s="69">
        <v>1215246</v>
      </c>
      <c r="S1212" s="69">
        <v>722038</v>
      </c>
      <c r="T1212" s="69">
        <v>375282</v>
      </c>
      <c r="U1212" s="69">
        <v>1766746</v>
      </c>
    </row>
    <row r="1213" spans="12:21" x14ac:dyDescent="0.3">
      <c r="L1213" s="58" t="s">
        <v>43</v>
      </c>
      <c r="M1213" s="69">
        <v>288356</v>
      </c>
      <c r="N1213" s="69">
        <v>557641</v>
      </c>
      <c r="O1213" s="69">
        <v>1636778</v>
      </c>
      <c r="P1213" s="69">
        <v>1437251</v>
      </c>
      <c r="Q1213" s="69">
        <v>538575</v>
      </c>
      <c r="R1213" s="69">
        <v>1221570</v>
      </c>
      <c r="S1213" s="69">
        <v>728826</v>
      </c>
      <c r="T1213" s="69">
        <v>378592</v>
      </c>
      <c r="U1213" s="69">
        <v>1797337</v>
      </c>
    </row>
    <row r="1214" spans="12:21" x14ac:dyDescent="0.3">
      <c r="L1214" s="58" t="s">
        <v>45</v>
      </c>
      <c r="M1214" s="69">
        <v>291011</v>
      </c>
      <c r="N1214" s="69">
        <v>560482</v>
      </c>
      <c r="O1214" s="69">
        <v>1653691</v>
      </c>
      <c r="P1214" s="69">
        <v>1453948</v>
      </c>
      <c r="Q1214" s="69">
        <v>545815</v>
      </c>
      <c r="R1214" s="69">
        <v>1232012</v>
      </c>
      <c r="S1214" s="69">
        <v>739139</v>
      </c>
      <c r="T1214" s="69">
        <v>384147</v>
      </c>
      <c r="U1214" s="69">
        <v>1840226</v>
      </c>
    </row>
    <row r="1215" spans="12:21" x14ac:dyDescent="0.3">
      <c r="L1215" s="58" t="s">
        <v>46</v>
      </c>
      <c r="M1215" s="69">
        <v>291942</v>
      </c>
      <c r="N1215" s="69">
        <v>561077</v>
      </c>
      <c r="O1215" s="69">
        <v>1665753</v>
      </c>
      <c r="P1215" s="69">
        <v>1465045</v>
      </c>
      <c r="Q1215" s="69">
        <v>549263</v>
      </c>
      <c r="R1215" s="69">
        <v>1237298</v>
      </c>
      <c r="S1215" s="69">
        <v>746153</v>
      </c>
      <c r="T1215" s="69">
        <v>388752</v>
      </c>
      <c r="U1215" s="69">
        <v>1867582</v>
      </c>
    </row>
    <row r="1216" spans="12:21" x14ac:dyDescent="0.3">
      <c r="L1216" s="58" t="s">
        <v>47</v>
      </c>
      <c r="M1216" s="69">
        <v>292675</v>
      </c>
      <c r="N1216" s="69">
        <v>560898</v>
      </c>
      <c r="O1216" s="69">
        <v>1670668</v>
      </c>
      <c r="P1216" s="69">
        <v>1473576</v>
      </c>
      <c r="Q1216" s="69">
        <v>552579</v>
      </c>
      <c r="R1216" s="69">
        <v>1240214</v>
      </c>
      <c r="S1216" s="69">
        <v>751140</v>
      </c>
      <c r="T1216" s="69">
        <v>391741</v>
      </c>
      <c r="U1216" s="69">
        <v>1888776</v>
      </c>
    </row>
    <row r="1218" spans="2:21" s="2" customFormat="1" ht="15" thickBot="1" x14ac:dyDescent="0.35">
      <c r="B1218" s="1"/>
      <c r="C1218" s="1"/>
      <c r="D1218" s="1"/>
      <c r="E1218" s="1"/>
      <c r="F1218" s="1"/>
      <c r="G1218" s="1"/>
      <c r="H1218" s="1"/>
    </row>
    <row r="1219" spans="2:21" s="2" customFormat="1" ht="21" customHeight="1" x14ac:dyDescent="0.3">
      <c r="B1219" s="309" t="s">
        <v>210</v>
      </c>
      <c r="C1219" s="310"/>
      <c r="D1219" s="310"/>
      <c r="E1219" s="310"/>
      <c r="F1219" s="310"/>
      <c r="G1219" s="310"/>
      <c r="H1219" s="311"/>
    </row>
    <row r="1220" spans="2:21" s="2" customFormat="1" ht="15.75" customHeight="1" thickBot="1" x14ac:dyDescent="0.35">
      <c r="B1220" s="312"/>
      <c r="C1220" s="313"/>
      <c r="D1220" s="313"/>
      <c r="E1220" s="313"/>
      <c r="F1220" s="313"/>
      <c r="G1220" s="313"/>
      <c r="H1220" s="314"/>
    </row>
    <row r="1221" spans="2:21" s="2" customFormat="1" x14ac:dyDescent="0.3"/>
    <row r="1222" spans="2:21" x14ac:dyDescent="0.3">
      <c r="L1222" s="256" t="s">
        <v>283</v>
      </c>
    </row>
    <row r="1223" spans="2:21" ht="15" thickBot="1" x14ac:dyDescent="0.35">
      <c r="L1223" s="256" t="s">
        <v>284</v>
      </c>
    </row>
    <row r="1224" spans="2:21" ht="18" x14ac:dyDescent="0.3">
      <c r="L1224" s="120" t="s">
        <v>211</v>
      </c>
      <c r="M1224" s="205" t="s">
        <v>3</v>
      </c>
      <c r="N1224" s="205" t="s">
        <v>4</v>
      </c>
      <c r="O1224" s="205" t="s">
        <v>5</v>
      </c>
      <c r="P1224" s="205" t="s">
        <v>6</v>
      </c>
      <c r="Q1224" s="205" t="s">
        <v>7</v>
      </c>
      <c r="R1224" s="205" t="s">
        <v>8</v>
      </c>
      <c r="S1224" s="205" t="s">
        <v>9</v>
      </c>
      <c r="T1224" s="205" t="s">
        <v>10</v>
      </c>
      <c r="U1224" s="206" t="s">
        <v>11</v>
      </c>
    </row>
    <row r="1225" spans="2:21" x14ac:dyDescent="0.3">
      <c r="L1225">
        <v>2000</v>
      </c>
      <c r="M1225">
        <v>45.2</v>
      </c>
      <c r="N1225">
        <v>41.2</v>
      </c>
      <c r="O1225">
        <v>44</v>
      </c>
      <c r="P1225">
        <v>40</v>
      </c>
      <c r="Q1225">
        <v>37.700000000000003</v>
      </c>
      <c r="R1225">
        <v>40.4</v>
      </c>
      <c r="S1225">
        <v>37.799999999999997</v>
      </c>
      <c r="T1225">
        <v>38.799999999999997</v>
      </c>
      <c r="U1225">
        <v>36.799999999999997</v>
      </c>
    </row>
    <row r="1226" spans="2:21" x14ac:dyDescent="0.3">
      <c r="L1226">
        <v>2001</v>
      </c>
      <c r="M1226">
        <v>45.7</v>
      </c>
      <c r="N1226">
        <v>41.7</v>
      </c>
      <c r="O1226">
        <v>44.3</v>
      </c>
      <c r="P1226">
        <v>40.4</v>
      </c>
      <c r="Q1226">
        <v>38</v>
      </c>
      <c r="R1226">
        <v>40.799999999999997</v>
      </c>
      <c r="S1226">
        <v>38.200000000000003</v>
      </c>
      <c r="T1226">
        <v>39</v>
      </c>
      <c r="U1226">
        <v>36.799999999999997</v>
      </c>
    </row>
    <row r="1227" spans="2:21" x14ac:dyDescent="0.3">
      <c r="L1227">
        <v>2002</v>
      </c>
      <c r="M1227">
        <v>46.2</v>
      </c>
      <c r="N1227">
        <v>42.1</v>
      </c>
      <c r="O1227">
        <v>44.7</v>
      </c>
      <c r="P1227">
        <v>40.799999999999997</v>
      </c>
      <c r="Q1227">
        <v>38.200000000000003</v>
      </c>
      <c r="R1227">
        <v>41.2</v>
      </c>
      <c r="S1227">
        <v>38.5</v>
      </c>
      <c r="T1227">
        <v>39.299999999999997</v>
      </c>
      <c r="U1227">
        <v>36.9</v>
      </c>
    </row>
    <row r="1228" spans="2:21" x14ac:dyDescent="0.3">
      <c r="L1228">
        <v>2003</v>
      </c>
      <c r="M1228">
        <v>46.7</v>
      </c>
      <c r="N1228">
        <v>42.6</v>
      </c>
      <c r="O1228">
        <v>45.1</v>
      </c>
      <c r="P1228">
        <v>41.3</v>
      </c>
      <c r="Q1228">
        <v>38.5</v>
      </c>
      <c r="R1228">
        <v>41.6</v>
      </c>
      <c r="S1228">
        <v>38.9</v>
      </c>
      <c r="T1228">
        <v>39.6</v>
      </c>
      <c r="U1228">
        <v>36.9</v>
      </c>
    </row>
    <row r="1229" spans="2:21" x14ac:dyDescent="0.3">
      <c r="L1229">
        <v>2004</v>
      </c>
      <c r="M1229">
        <v>47.2</v>
      </c>
      <c r="N1229">
        <v>43</v>
      </c>
      <c r="O1229">
        <v>45.4</v>
      </c>
      <c r="P1229">
        <v>41.7</v>
      </c>
      <c r="Q1229">
        <v>38.799999999999997</v>
      </c>
      <c r="R1229">
        <v>42</v>
      </c>
      <c r="S1229">
        <v>39.299999999999997</v>
      </c>
      <c r="T1229">
        <v>39.9</v>
      </c>
      <c r="U1229">
        <v>36.9</v>
      </c>
    </row>
    <row r="1230" spans="2:21" x14ac:dyDescent="0.3">
      <c r="L1230">
        <v>2005</v>
      </c>
      <c r="M1230">
        <v>47.7</v>
      </c>
      <c r="N1230">
        <v>43.5</v>
      </c>
      <c r="O1230">
        <v>45.8</v>
      </c>
      <c r="P1230">
        <v>42.2</v>
      </c>
      <c r="Q1230">
        <v>39.1</v>
      </c>
      <c r="R1230">
        <v>42.4</v>
      </c>
      <c r="S1230">
        <v>39.6</v>
      </c>
      <c r="T1230">
        <v>40.1</v>
      </c>
      <c r="U1230">
        <v>36.9</v>
      </c>
    </row>
    <row r="1231" spans="2:21" x14ac:dyDescent="0.3">
      <c r="L1231">
        <v>2006</v>
      </c>
      <c r="M1231">
        <v>48.2</v>
      </c>
      <c r="N1231">
        <v>43.9</v>
      </c>
      <c r="O1231">
        <v>46.2</v>
      </c>
      <c r="P1231">
        <v>42.6</v>
      </c>
      <c r="Q1231">
        <v>39.4</v>
      </c>
      <c r="R1231">
        <v>42.8</v>
      </c>
      <c r="S1231">
        <v>40</v>
      </c>
      <c r="T1231">
        <v>40.4</v>
      </c>
      <c r="U1231">
        <v>36.9</v>
      </c>
    </row>
    <row r="1232" spans="2:21" x14ac:dyDescent="0.3">
      <c r="L1232">
        <v>2007</v>
      </c>
      <c r="M1232">
        <v>48.7</v>
      </c>
      <c r="N1232">
        <v>44.4</v>
      </c>
      <c r="O1232">
        <v>46.5</v>
      </c>
      <c r="P1232">
        <v>43.1</v>
      </c>
      <c r="Q1232">
        <v>39.6</v>
      </c>
      <c r="R1232">
        <v>43.2</v>
      </c>
      <c r="S1232">
        <v>40.4</v>
      </c>
      <c r="T1232">
        <v>40.700000000000003</v>
      </c>
      <c r="U1232">
        <v>37</v>
      </c>
    </row>
    <row r="1233" spans="2:21" x14ac:dyDescent="0.3">
      <c r="L1233">
        <v>2008</v>
      </c>
      <c r="M1233">
        <v>49.2</v>
      </c>
      <c r="N1233">
        <v>44.8</v>
      </c>
      <c r="O1233">
        <v>46.9</v>
      </c>
      <c r="P1233">
        <v>43.5</v>
      </c>
      <c r="Q1233">
        <v>39.9</v>
      </c>
      <c r="R1233">
        <v>43.6</v>
      </c>
      <c r="S1233">
        <v>40.700000000000003</v>
      </c>
      <c r="T1233">
        <v>41</v>
      </c>
      <c r="U1233">
        <v>37</v>
      </c>
    </row>
    <row r="1234" spans="2:21" x14ac:dyDescent="0.3">
      <c r="L1234">
        <v>2009</v>
      </c>
      <c r="M1234">
        <v>49.7</v>
      </c>
      <c r="N1234">
        <v>45.3</v>
      </c>
      <c r="O1234">
        <v>47.3</v>
      </c>
      <c r="P1234">
        <v>43.9</v>
      </c>
      <c r="Q1234">
        <v>40.200000000000003</v>
      </c>
      <c r="R1234">
        <v>44</v>
      </c>
      <c r="S1234">
        <v>41.1</v>
      </c>
      <c r="T1234">
        <v>41.2</v>
      </c>
      <c r="U1234">
        <v>37</v>
      </c>
    </row>
    <row r="1235" spans="2:21" x14ac:dyDescent="0.3">
      <c r="L1235">
        <v>2010</v>
      </c>
      <c r="M1235">
        <v>50.2</v>
      </c>
      <c r="N1235">
        <v>45.7</v>
      </c>
      <c r="O1235">
        <v>47.6</v>
      </c>
      <c r="P1235">
        <v>44.4</v>
      </c>
      <c r="Q1235">
        <v>40.5</v>
      </c>
      <c r="R1235">
        <v>44.4</v>
      </c>
      <c r="S1235">
        <v>41.4</v>
      </c>
      <c r="T1235">
        <v>41.5</v>
      </c>
      <c r="U1235">
        <v>37</v>
      </c>
    </row>
    <row r="1236" spans="2:21" x14ac:dyDescent="0.3">
      <c r="L1236">
        <v>2011</v>
      </c>
      <c r="M1236">
        <v>50.7</v>
      </c>
      <c r="N1236">
        <v>46.2</v>
      </c>
      <c r="O1236">
        <v>48</v>
      </c>
      <c r="P1236">
        <v>44.8</v>
      </c>
      <c r="Q1236">
        <v>40.799999999999997</v>
      </c>
      <c r="R1236">
        <v>44.8</v>
      </c>
      <c r="S1236">
        <v>41.8</v>
      </c>
      <c r="T1236">
        <v>41.8</v>
      </c>
      <c r="U1236">
        <v>37</v>
      </c>
    </row>
    <row r="1237" spans="2:21" x14ac:dyDescent="0.3">
      <c r="L1237">
        <v>2012</v>
      </c>
      <c r="M1237">
        <v>51.2</v>
      </c>
      <c r="N1237">
        <v>46.6</v>
      </c>
      <c r="O1237">
        <v>48.4</v>
      </c>
      <c r="P1237">
        <v>45.3</v>
      </c>
      <c r="Q1237">
        <v>41.1</v>
      </c>
      <c r="R1237">
        <v>45.1</v>
      </c>
      <c r="S1237">
        <v>42.2</v>
      </c>
      <c r="T1237">
        <v>42.1</v>
      </c>
      <c r="U1237">
        <v>37.1</v>
      </c>
    </row>
    <row r="1238" spans="2:21" x14ac:dyDescent="0.3">
      <c r="L1238">
        <v>2013</v>
      </c>
      <c r="M1238">
        <v>51.6</v>
      </c>
      <c r="N1238">
        <v>47.1</v>
      </c>
      <c r="O1238">
        <v>48.7</v>
      </c>
      <c r="P1238">
        <v>45.7</v>
      </c>
      <c r="Q1238">
        <v>41.3</v>
      </c>
      <c r="R1238">
        <v>45.5</v>
      </c>
      <c r="S1238">
        <v>42.5</v>
      </c>
      <c r="T1238">
        <v>42.3</v>
      </c>
      <c r="U1238">
        <v>37.1</v>
      </c>
    </row>
    <row r="1239" spans="2:21" x14ac:dyDescent="0.3">
      <c r="L1239">
        <v>2014</v>
      </c>
      <c r="M1239">
        <v>52.1</v>
      </c>
      <c r="N1239">
        <v>47.5</v>
      </c>
      <c r="O1239">
        <v>49.1</v>
      </c>
      <c r="P1239">
        <v>46.2</v>
      </c>
      <c r="Q1239">
        <v>41.6</v>
      </c>
      <c r="R1239">
        <v>45.9</v>
      </c>
      <c r="S1239">
        <v>42.9</v>
      </c>
      <c r="T1239">
        <v>42.6</v>
      </c>
      <c r="U1239">
        <v>37.1</v>
      </c>
    </row>
    <row r="1240" spans="2:21" x14ac:dyDescent="0.3">
      <c r="L1240">
        <v>2015</v>
      </c>
      <c r="M1240">
        <v>52.6</v>
      </c>
      <c r="N1240">
        <v>48</v>
      </c>
      <c r="O1240">
        <v>49.5</v>
      </c>
      <c r="P1240">
        <v>46.6</v>
      </c>
      <c r="Q1240">
        <v>41.9</v>
      </c>
      <c r="R1240">
        <v>46.3</v>
      </c>
      <c r="S1240">
        <v>43.3</v>
      </c>
      <c r="T1240">
        <v>42.9</v>
      </c>
      <c r="U1240">
        <v>37.1</v>
      </c>
    </row>
    <row r="1241" spans="2:21" x14ac:dyDescent="0.3">
      <c r="L1241">
        <v>2016</v>
      </c>
      <c r="M1241">
        <v>53.1</v>
      </c>
      <c r="N1241">
        <v>48.4</v>
      </c>
      <c r="O1241">
        <v>49.8</v>
      </c>
      <c r="P1241">
        <v>47.1</v>
      </c>
      <c r="Q1241">
        <v>42.2</v>
      </c>
      <c r="R1241">
        <v>46.7</v>
      </c>
      <c r="S1241">
        <v>43.6</v>
      </c>
      <c r="T1241">
        <v>43.2</v>
      </c>
      <c r="U1241">
        <v>37.1</v>
      </c>
    </row>
    <row r="1242" spans="2:21" x14ac:dyDescent="0.3">
      <c r="L1242">
        <v>2017</v>
      </c>
      <c r="M1242">
        <v>53.6</v>
      </c>
      <c r="N1242">
        <v>48.9</v>
      </c>
      <c r="O1242">
        <v>50.2</v>
      </c>
      <c r="P1242">
        <v>47.5</v>
      </c>
      <c r="Q1242">
        <v>42.5</v>
      </c>
      <c r="R1242">
        <v>47.1</v>
      </c>
      <c r="S1242">
        <v>44</v>
      </c>
      <c r="T1242">
        <v>43.4</v>
      </c>
      <c r="U1242">
        <v>37.200000000000003</v>
      </c>
    </row>
    <row r="1243" spans="2:21" x14ac:dyDescent="0.3">
      <c r="L1243">
        <v>2018</v>
      </c>
      <c r="M1243">
        <v>54.1</v>
      </c>
      <c r="N1243">
        <v>49.3</v>
      </c>
      <c r="O1243">
        <v>50.6</v>
      </c>
      <c r="P1243">
        <v>47.9</v>
      </c>
      <c r="Q1243">
        <v>42.7</v>
      </c>
      <c r="R1243">
        <v>47.5</v>
      </c>
      <c r="S1243">
        <v>44.3</v>
      </c>
      <c r="T1243">
        <v>43.7</v>
      </c>
      <c r="U1243">
        <v>37.200000000000003</v>
      </c>
    </row>
    <row r="1246" spans="2:21" s="2" customFormat="1" ht="15" thickBot="1" x14ac:dyDescent="0.35">
      <c r="B1246" s="1"/>
      <c r="C1246" s="1"/>
      <c r="D1246" s="1"/>
      <c r="E1246" s="1"/>
      <c r="F1246" s="1"/>
      <c r="G1246" s="1"/>
      <c r="H1246" s="1"/>
    </row>
    <row r="1247" spans="2:21" s="2" customFormat="1" ht="21" customHeight="1" x14ac:dyDescent="0.3">
      <c r="B1247" s="309" t="s">
        <v>274</v>
      </c>
      <c r="C1247" s="310"/>
      <c r="D1247" s="310"/>
      <c r="E1247" s="310"/>
      <c r="F1247" s="310"/>
      <c r="G1247" s="310"/>
      <c r="H1247" s="311"/>
    </row>
    <row r="1248" spans="2:21" s="2" customFormat="1" ht="15.75" customHeight="1" thickBot="1" x14ac:dyDescent="0.35">
      <c r="B1248" s="312"/>
      <c r="C1248" s="313"/>
      <c r="D1248" s="313"/>
      <c r="E1248" s="313"/>
      <c r="F1248" s="313"/>
      <c r="G1248" s="313"/>
      <c r="H1248" s="314"/>
    </row>
    <row r="1249" spans="2:77" s="2" customFormat="1" x14ac:dyDescent="0.3"/>
    <row r="1250" spans="2:77" ht="15" thickBot="1" x14ac:dyDescent="0.35">
      <c r="BG1250" t="s">
        <v>302</v>
      </c>
      <c r="BQ1250" t="s">
        <v>304</v>
      </c>
    </row>
    <row r="1251" spans="2:77" ht="15" thickBot="1" x14ac:dyDescent="0.35">
      <c r="M1251" t="s">
        <v>280</v>
      </c>
      <c r="Z1251" s="4"/>
      <c r="AA1251" s="5" t="s">
        <v>179</v>
      </c>
      <c r="AC1251" t="s">
        <v>175</v>
      </c>
      <c r="AD1251" t="s">
        <v>180</v>
      </c>
      <c r="AW1251" t="s">
        <v>280</v>
      </c>
      <c r="BG1251" t="s">
        <v>280</v>
      </c>
      <c r="BQ1251" t="s">
        <v>280</v>
      </c>
    </row>
    <row r="1252" spans="2:77" x14ac:dyDescent="0.3">
      <c r="M1252" s="304" t="s">
        <v>277</v>
      </c>
      <c r="N1252" s="304"/>
      <c r="O1252" s="304"/>
      <c r="P1252" s="304"/>
      <c r="Q1252" s="304"/>
      <c r="R1252" s="304"/>
      <c r="S1252" s="304"/>
      <c r="T1252" s="304"/>
      <c r="U1252" s="304"/>
      <c r="V1252" s="304"/>
      <c r="W1252" s="304"/>
      <c r="X1252" s="304"/>
      <c r="Y1252" s="304"/>
      <c r="Z1252" s="304"/>
      <c r="AA1252" s="304"/>
      <c r="AB1252" s="304"/>
      <c r="AC1252" s="304"/>
      <c r="AD1252" s="304"/>
      <c r="AE1252" s="304"/>
      <c r="AF1252" s="304"/>
      <c r="AW1252" s="304" t="s">
        <v>277</v>
      </c>
      <c r="BG1252" s="304" t="s">
        <v>277</v>
      </c>
      <c r="BQ1252" s="304" t="s">
        <v>303</v>
      </c>
      <c r="BX1252">
        <v>100</v>
      </c>
      <c r="BY1252">
        <v>1</v>
      </c>
    </row>
    <row r="1253" spans="2:77" ht="15.75" customHeight="1" thickBot="1" x14ac:dyDescent="0.35">
      <c r="M1253" s="305" t="s">
        <v>301</v>
      </c>
      <c r="N1253" s="305"/>
      <c r="O1253" s="305"/>
      <c r="P1253" s="305"/>
      <c r="Q1253" s="305"/>
      <c r="R1253" s="305"/>
      <c r="S1253" s="305"/>
      <c r="T1253" s="305"/>
      <c r="U1253" s="305"/>
      <c r="V1253" s="305"/>
      <c r="W1253" s="305"/>
      <c r="X1253" s="305"/>
      <c r="Y1253" s="305"/>
      <c r="Z1253" s="305"/>
      <c r="AA1253" s="305"/>
      <c r="AB1253" s="305"/>
      <c r="AC1253" s="305"/>
      <c r="AD1253" s="305"/>
      <c r="AE1253" s="305"/>
      <c r="AF1253" s="305"/>
      <c r="AK1253" t="str">
        <f>"Energieintensität - "&amp;AK1254</f>
        <v>Energieintensität - Bgd</v>
      </c>
      <c r="AL1253" t="str">
        <f t="shared" ref="AL1253:AS1253" si="147">"Energieintensität - "&amp;AL1254</f>
        <v>Energieintensität - Ktn</v>
      </c>
      <c r="AM1253" t="str">
        <f t="shared" si="147"/>
        <v>Energieintensität - Noe</v>
      </c>
      <c r="AN1253" t="str">
        <f t="shared" si="147"/>
        <v>Energieintensität - Ooe</v>
      </c>
      <c r="AO1253" t="str">
        <f t="shared" si="147"/>
        <v>Energieintensität - Sbg</v>
      </c>
      <c r="AP1253" t="str">
        <f t="shared" si="147"/>
        <v>Energieintensität - Stk</v>
      </c>
      <c r="AQ1253" t="str">
        <f t="shared" si="147"/>
        <v>Energieintensität - Tir</v>
      </c>
      <c r="AR1253" t="str">
        <f t="shared" si="147"/>
        <v>Energieintensität - Vbg</v>
      </c>
      <c r="AS1253" t="str">
        <f t="shared" si="147"/>
        <v>Energieintensität - Wie</v>
      </c>
      <c r="AW1253" s="305" t="s">
        <v>301</v>
      </c>
      <c r="BG1253" s="305" t="s">
        <v>301</v>
      </c>
      <c r="BQ1253" s="305" t="s">
        <v>301</v>
      </c>
    </row>
    <row r="1254" spans="2:77" ht="41.4" thickBot="1" x14ac:dyDescent="0.35">
      <c r="M1254" s="254" t="s">
        <v>276</v>
      </c>
      <c r="N1254" s="255" t="s">
        <v>282</v>
      </c>
      <c r="O1254" s="255" t="s">
        <v>282</v>
      </c>
      <c r="P1254" s="255" t="s">
        <v>282</v>
      </c>
      <c r="Q1254" s="255" t="s">
        <v>282</v>
      </c>
      <c r="R1254" s="255" t="s">
        <v>282</v>
      </c>
      <c r="S1254" s="255" t="s">
        <v>282</v>
      </c>
      <c r="T1254" s="255" t="s">
        <v>282</v>
      </c>
      <c r="U1254" s="255" t="s">
        <v>282</v>
      </c>
      <c r="V1254" s="255" t="s">
        <v>282</v>
      </c>
      <c r="W1254" s="253"/>
      <c r="X1254" s="24" t="s">
        <v>23</v>
      </c>
      <c r="Y1254" s="4"/>
      <c r="AJ1254" t="s">
        <v>278</v>
      </c>
      <c r="AK1254" s="9" t="s">
        <v>3</v>
      </c>
      <c r="AL1254" s="9" t="s">
        <v>4</v>
      </c>
      <c r="AM1254" s="9" t="s">
        <v>5</v>
      </c>
      <c r="AN1254" s="9" t="s">
        <v>6</v>
      </c>
      <c r="AO1254" s="9" t="s">
        <v>7</v>
      </c>
      <c r="AP1254" s="9" t="s">
        <v>8</v>
      </c>
      <c r="AQ1254" s="9" t="s">
        <v>9</v>
      </c>
      <c r="AR1254" s="9" t="s">
        <v>10</v>
      </c>
      <c r="AS1254" s="10" t="s">
        <v>11</v>
      </c>
      <c r="AW1254" s="9" t="s">
        <v>3</v>
      </c>
      <c r="AX1254" s="9" t="s">
        <v>4</v>
      </c>
      <c r="AY1254" s="9" t="s">
        <v>5</v>
      </c>
      <c r="AZ1254" s="9" t="s">
        <v>6</v>
      </c>
      <c r="BA1254" s="9" t="s">
        <v>7</v>
      </c>
      <c r="BB1254" s="9" t="s">
        <v>8</v>
      </c>
      <c r="BC1254" s="9" t="s">
        <v>9</v>
      </c>
      <c r="BD1254" s="9" t="s">
        <v>10</v>
      </c>
      <c r="BE1254" s="10" t="s">
        <v>11</v>
      </c>
      <c r="BG1254" s="9" t="s">
        <v>3</v>
      </c>
      <c r="BH1254" s="9" t="s">
        <v>4</v>
      </c>
      <c r="BI1254" s="9" t="s">
        <v>5</v>
      </c>
      <c r="BJ1254" s="9" t="s">
        <v>6</v>
      </c>
      <c r="BK1254" s="9" t="s">
        <v>7</v>
      </c>
      <c r="BL1254" s="9" t="s">
        <v>8</v>
      </c>
      <c r="BM1254" s="9" t="s">
        <v>9</v>
      </c>
      <c r="BN1254" s="9" t="s">
        <v>10</v>
      </c>
      <c r="BO1254" s="10" t="s">
        <v>11</v>
      </c>
      <c r="BQ1254" s="9" t="s">
        <v>3</v>
      </c>
      <c r="BR1254" s="9" t="s">
        <v>4</v>
      </c>
      <c r="BS1254" s="9" t="s">
        <v>5</v>
      </c>
      <c r="BT1254" s="9" t="s">
        <v>6</v>
      </c>
      <c r="BU1254" s="9" t="s">
        <v>7</v>
      </c>
      <c r="BV1254" s="9" t="s">
        <v>8</v>
      </c>
      <c r="BW1254" s="9" t="s">
        <v>9</v>
      </c>
      <c r="BX1254" s="9" t="s">
        <v>10</v>
      </c>
      <c r="BY1254" s="10" t="s">
        <v>11</v>
      </c>
    </row>
    <row r="1255" spans="2:77" ht="15" customHeight="1" thickBot="1" x14ac:dyDescent="0.35">
      <c r="M1255" s="254"/>
      <c r="N1255" s="205" t="s">
        <v>3</v>
      </c>
      <c r="O1255" s="205" t="s">
        <v>4</v>
      </c>
      <c r="P1255" s="205" t="s">
        <v>5</v>
      </c>
      <c r="Q1255" s="205" t="s">
        <v>6</v>
      </c>
      <c r="R1255" s="205" t="s">
        <v>7</v>
      </c>
      <c r="S1255" s="205" t="s">
        <v>8</v>
      </c>
      <c r="T1255" s="205" t="s">
        <v>9</v>
      </c>
      <c r="U1255" s="205" t="s">
        <v>10</v>
      </c>
      <c r="V1255" s="206" t="s">
        <v>11</v>
      </c>
      <c r="X1255" s="25" t="s">
        <v>2</v>
      </c>
      <c r="Y1255" s="9" t="s">
        <v>281</v>
      </c>
      <c r="Z1255" s="9" t="s">
        <v>281</v>
      </c>
      <c r="AA1255" s="9" t="s">
        <v>281</v>
      </c>
      <c r="AB1255" s="9" t="s">
        <v>281</v>
      </c>
      <c r="AC1255" s="9" t="s">
        <v>281</v>
      </c>
      <c r="AD1255" s="9" t="s">
        <v>281</v>
      </c>
      <c r="AE1255" s="9" t="s">
        <v>281</v>
      </c>
      <c r="AF1255" s="9" t="s">
        <v>281</v>
      </c>
      <c r="AG1255" s="9" t="s">
        <v>281</v>
      </c>
      <c r="AJ1255" s="25" t="s">
        <v>2</v>
      </c>
      <c r="AK1255" s="9" t="s">
        <v>279</v>
      </c>
      <c r="AL1255" s="9" t="s">
        <v>279</v>
      </c>
      <c r="AM1255" s="9" t="s">
        <v>279</v>
      </c>
      <c r="AN1255" s="9" t="s">
        <v>279</v>
      </c>
      <c r="AO1255" s="9" t="s">
        <v>279</v>
      </c>
      <c r="AP1255" s="9" t="s">
        <v>279</v>
      </c>
      <c r="AQ1255" s="9" t="s">
        <v>279</v>
      </c>
      <c r="AR1255" s="9" t="s">
        <v>279</v>
      </c>
      <c r="AS1255" s="9" t="s">
        <v>279</v>
      </c>
    </row>
    <row r="1256" spans="2:77" ht="15" customHeight="1" thickBot="1" x14ac:dyDescent="0.35">
      <c r="B1256" s="303"/>
      <c r="C1256" s="303"/>
      <c r="D1256" s="303"/>
      <c r="E1256" s="303"/>
      <c r="F1256" s="303"/>
      <c r="G1256" s="303"/>
      <c r="H1256" s="303"/>
      <c r="I1256" s="303"/>
      <c r="J1256" s="303"/>
      <c r="M1256" s="254">
        <v>2000</v>
      </c>
      <c r="N1256" s="252">
        <v>1</v>
      </c>
      <c r="O1256" s="252">
        <v>1</v>
      </c>
      <c r="P1256" s="252">
        <v>1</v>
      </c>
      <c r="Q1256" s="252">
        <v>1</v>
      </c>
      <c r="R1256" s="252">
        <v>1</v>
      </c>
      <c r="S1256" s="252">
        <v>1</v>
      </c>
      <c r="T1256" s="252">
        <v>1</v>
      </c>
      <c r="U1256" s="252">
        <v>1</v>
      </c>
      <c r="V1256" s="252">
        <v>1</v>
      </c>
      <c r="X1256" s="11">
        <v>2000</v>
      </c>
      <c r="Y1256" s="168">
        <v>1</v>
      </c>
      <c r="Z1256" s="168">
        <v>1</v>
      </c>
      <c r="AA1256" s="168">
        <v>1</v>
      </c>
      <c r="AB1256" s="168">
        <v>1</v>
      </c>
      <c r="AC1256" s="168">
        <v>1</v>
      </c>
      <c r="AD1256" s="168">
        <v>1</v>
      </c>
      <c r="AE1256" s="168">
        <v>1</v>
      </c>
      <c r="AF1256" s="168">
        <v>1</v>
      </c>
      <c r="AG1256" s="168">
        <v>1</v>
      </c>
      <c r="AJ1256" s="11">
        <v>2000</v>
      </c>
      <c r="AK1256" s="157">
        <f t="shared" ref="AK1256:AK1274" si="148">Y1256/N1256</f>
        <v>1</v>
      </c>
      <c r="AL1256" s="157">
        <f t="shared" ref="AL1256:AL1274" si="149">Z1256/O1256</f>
        <v>1</v>
      </c>
      <c r="AM1256" s="157">
        <f t="shared" ref="AM1256:AM1274" si="150">AA1256/P1256</f>
        <v>1</v>
      </c>
      <c r="AN1256" s="157">
        <f t="shared" ref="AN1256:AN1274" si="151">AB1256/Q1256</f>
        <v>1</v>
      </c>
      <c r="AO1256" s="157">
        <f t="shared" ref="AO1256:AO1274" si="152">AC1256/R1256</f>
        <v>1</v>
      </c>
      <c r="AP1256" s="157">
        <f t="shared" ref="AP1256:AP1274" si="153">AD1256/S1256</f>
        <v>1</v>
      </c>
      <c r="AQ1256" s="157">
        <f t="shared" ref="AQ1256:AQ1274" si="154">AE1256/T1256</f>
        <v>1</v>
      </c>
      <c r="AR1256" s="157">
        <f t="shared" ref="AR1256:AR1274" si="155">AF1256/U1256</f>
        <v>1</v>
      </c>
      <c r="AS1256" s="157">
        <f t="shared" ref="AS1256:AS1274" si="156">AG1256/V1256</f>
        <v>1</v>
      </c>
      <c r="AW1256">
        <v>1</v>
      </c>
      <c r="AX1256">
        <v>1</v>
      </c>
      <c r="AY1256">
        <v>1</v>
      </c>
      <c r="AZ1256">
        <v>1</v>
      </c>
      <c r="BA1256">
        <v>1</v>
      </c>
      <c r="BB1256">
        <v>1</v>
      </c>
      <c r="BC1256">
        <v>1</v>
      </c>
      <c r="BD1256">
        <v>1</v>
      </c>
      <c r="BE1256">
        <v>1</v>
      </c>
      <c r="BG1256">
        <v>1</v>
      </c>
      <c r="BH1256">
        <v>1</v>
      </c>
      <c r="BI1256">
        <v>1</v>
      </c>
      <c r="BJ1256">
        <v>1</v>
      </c>
      <c r="BK1256">
        <v>1</v>
      </c>
      <c r="BL1256">
        <v>1</v>
      </c>
      <c r="BM1256">
        <v>1</v>
      </c>
      <c r="BN1256">
        <v>1</v>
      </c>
      <c r="BO1256">
        <v>1</v>
      </c>
      <c r="BQ1256">
        <v>1</v>
      </c>
      <c r="BR1256">
        <v>1</v>
      </c>
      <c r="BS1256">
        <v>1</v>
      </c>
      <c r="BT1256">
        <v>1</v>
      </c>
      <c r="BU1256">
        <v>1</v>
      </c>
      <c r="BV1256">
        <v>1</v>
      </c>
      <c r="BW1256">
        <v>1</v>
      </c>
      <c r="BX1256">
        <v>1</v>
      </c>
      <c r="BY1256">
        <v>1</v>
      </c>
    </row>
    <row r="1257" spans="2:77" ht="15" thickBot="1" x14ac:dyDescent="0.35">
      <c r="B1257" s="303"/>
      <c r="C1257" s="303"/>
      <c r="D1257" s="303"/>
      <c r="E1257" s="303"/>
      <c r="F1257" s="303"/>
      <c r="G1257" s="303"/>
      <c r="H1257" s="303"/>
      <c r="I1257" s="303"/>
      <c r="J1257" s="303"/>
      <c r="M1257" s="254">
        <v>2001</v>
      </c>
      <c r="N1257" s="252">
        <v>1.022</v>
      </c>
      <c r="O1257" s="252">
        <v>1.032</v>
      </c>
      <c r="P1257" s="252">
        <v>1.042</v>
      </c>
      <c r="Q1257" s="252">
        <v>1.052</v>
      </c>
      <c r="R1257" s="252">
        <v>1.0620000000000001</v>
      </c>
      <c r="S1257" s="252">
        <v>1.0720000000000001</v>
      </c>
      <c r="T1257" s="252">
        <v>1.0820000000000001</v>
      </c>
      <c r="U1257" s="252">
        <v>1.0920000000000001</v>
      </c>
      <c r="V1257" s="252">
        <v>1.1020000000000001</v>
      </c>
      <c r="X1257" s="15">
        <v>2001</v>
      </c>
      <c r="Y1257" s="168">
        <v>1.072726187657173</v>
      </c>
      <c r="Z1257" s="168">
        <v>1.07095211593409</v>
      </c>
      <c r="AA1257" s="168">
        <v>1.0790945535922152</v>
      </c>
      <c r="AB1257" s="168">
        <v>1.0323398240503237</v>
      </c>
      <c r="AC1257" s="168">
        <v>1.0484439101036211</v>
      </c>
      <c r="AD1257" s="168">
        <v>1.0532756609378799</v>
      </c>
      <c r="AE1257" s="168">
        <v>1.0518411802619423</v>
      </c>
      <c r="AF1257" s="168">
        <v>1.0547763821141918</v>
      </c>
      <c r="AG1257" s="168">
        <v>1.0497246275933974</v>
      </c>
      <c r="AJ1257" s="15">
        <v>2001</v>
      </c>
      <c r="AK1257" s="157">
        <f t="shared" si="148"/>
        <v>1.0496342344982124</v>
      </c>
      <c r="AL1257" s="157">
        <f t="shared" si="149"/>
        <v>1.0377442983857461</v>
      </c>
      <c r="AM1257" s="157">
        <f t="shared" si="150"/>
        <v>1.0355993796470395</v>
      </c>
      <c r="AN1257" s="157">
        <f t="shared" si="151"/>
        <v>0.98131161981969928</v>
      </c>
      <c r="AO1257" s="157">
        <f t="shared" si="152"/>
        <v>0.9872353202482308</v>
      </c>
      <c r="AP1257" s="157">
        <f t="shared" si="153"/>
        <v>0.98253326580026112</v>
      </c>
      <c r="AQ1257" s="157">
        <f t="shared" si="154"/>
        <v>0.97212678397591701</v>
      </c>
      <c r="AR1257" s="157">
        <f t="shared" si="155"/>
        <v>0.96591243783350889</v>
      </c>
      <c r="AS1257" s="157">
        <f t="shared" si="156"/>
        <v>0.95256318293411735</v>
      </c>
      <c r="AW1257" s="191">
        <v>2.2000000000000002</v>
      </c>
      <c r="AX1257" s="191">
        <v>-0.3</v>
      </c>
      <c r="AY1257" s="191">
        <v>0.9</v>
      </c>
      <c r="AZ1257" s="191">
        <v>0.7</v>
      </c>
      <c r="BA1257" s="191">
        <v>2.1</v>
      </c>
      <c r="BB1257" s="191">
        <v>1.5</v>
      </c>
      <c r="BC1257" s="191">
        <v>0.8</v>
      </c>
      <c r="BD1257" s="191">
        <v>3.5</v>
      </c>
      <c r="BE1257" s="191">
        <v>3</v>
      </c>
      <c r="BG1257">
        <v>2.2000000000000002</v>
      </c>
      <c r="BH1257">
        <v>3.2</v>
      </c>
      <c r="BI1257">
        <v>4.2</v>
      </c>
      <c r="BJ1257">
        <v>5.2</v>
      </c>
      <c r="BK1257">
        <v>6.2</v>
      </c>
      <c r="BL1257">
        <v>7.2</v>
      </c>
      <c r="BM1257">
        <v>8.1999999999999993</v>
      </c>
      <c r="BN1257">
        <v>9.1999999999999993</v>
      </c>
      <c r="BO1257">
        <v>10.199999999999999</v>
      </c>
      <c r="BQ1257">
        <v>1.022</v>
      </c>
      <c r="BR1257">
        <v>1.032</v>
      </c>
      <c r="BS1257">
        <v>1.042</v>
      </c>
      <c r="BT1257">
        <v>1.052</v>
      </c>
      <c r="BU1257">
        <v>1.0620000000000001</v>
      </c>
      <c r="BV1257">
        <v>1.0720000000000001</v>
      </c>
      <c r="BW1257">
        <v>1.0820000000000001</v>
      </c>
      <c r="BX1257">
        <v>1.0920000000000001</v>
      </c>
      <c r="BY1257">
        <v>1.1020000000000001</v>
      </c>
    </row>
    <row r="1258" spans="2:77" ht="15" thickBot="1" x14ac:dyDescent="0.35">
      <c r="B1258" s="303"/>
      <c r="C1258" s="303"/>
      <c r="D1258" s="303"/>
      <c r="E1258" s="303"/>
      <c r="F1258" s="303"/>
      <c r="G1258" s="303"/>
      <c r="H1258" s="303"/>
      <c r="I1258" s="303"/>
      <c r="J1258" s="303"/>
      <c r="M1258" s="254">
        <v>2002</v>
      </c>
      <c r="N1258" s="252">
        <v>1.052</v>
      </c>
      <c r="O1258" s="252">
        <v>0.998</v>
      </c>
      <c r="P1258" s="252">
        <v>1.0349999999999999</v>
      </c>
      <c r="Q1258" s="252">
        <v>1.03</v>
      </c>
      <c r="R1258" s="252">
        <v>1.028</v>
      </c>
      <c r="S1258" s="252">
        <v>1.024</v>
      </c>
      <c r="T1258" s="252">
        <v>1.0269999999999999</v>
      </c>
      <c r="U1258" s="252">
        <v>1.0640000000000001</v>
      </c>
      <c r="V1258" s="252">
        <v>1.0589999999999999</v>
      </c>
      <c r="X1258" s="15">
        <v>2002</v>
      </c>
      <c r="Y1258" s="168">
        <v>1.0931202111635909</v>
      </c>
      <c r="Z1258" s="168">
        <v>1.0641176910377765</v>
      </c>
      <c r="AA1258" s="168">
        <v>1.0483124719192149</v>
      </c>
      <c r="AB1258" s="168">
        <v>1.0361513753123415</v>
      </c>
      <c r="AC1258" s="168">
        <v>1.0873385460912837</v>
      </c>
      <c r="AD1258" s="168">
        <v>1.0549942331637852</v>
      </c>
      <c r="AE1258" s="168">
        <v>1.0861336664154952</v>
      </c>
      <c r="AF1258" s="168">
        <v>1.0649582712794348</v>
      </c>
      <c r="AG1258" s="168">
        <v>1.0850340705603567</v>
      </c>
      <c r="AJ1258" s="15">
        <v>2002</v>
      </c>
      <c r="AK1258" s="157">
        <f t="shared" si="148"/>
        <v>1.0390876531973297</v>
      </c>
      <c r="AL1258" s="157">
        <f t="shared" si="149"/>
        <v>1.0662501914206177</v>
      </c>
      <c r="AM1258" s="157">
        <f t="shared" si="150"/>
        <v>1.0128622917093866</v>
      </c>
      <c r="AN1258" s="157">
        <f t="shared" si="151"/>
        <v>1.0059722090411083</v>
      </c>
      <c r="AO1258" s="157">
        <f t="shared" si="152"/>
        <v>1.0577223211004705</v>
      </c>
      <c r="AP1258" s="157">
        <f t="shared" si="153"/>
        <v>1.0302678058240089</v>
      </c>
      <c r="AQ1258" s="157">
        <f t="shared" si="154"/>
        <v>1.0575790325369965</v>
      </c>
      <c r="AR1258" s="157">
        <f t="shared" si="155"/>
        <v>1.0009006309017243</v>
      </c>
      <c r="AS1258" s="157">
        <f t="shared" si="156"/>
        <v>1.0245836360343312</v>
      </c>
      <c r="AW1258" s="191">
        <v>3</v>
      </c>
      <c r="AX1258" s="191">
        <v>0.1</v>
      </c>
      <c r="AY1258" s="191">
        <v>2.6</v>
      </c>
      <c r="AZ1258" s="191">
        <v>2.2999999999999998</v>
      </c>
      <c r="BA1258" s="191">
        <v>0.7</v>
      </c>
      <c r="BB1258" s="191">
        <v>0.9</v>
      </c>
      <c r="BC1258" s="191">
        <v>1.9</v>
      </c>
      <c r="BD1258" s="191">
        <v>2.9</v>
      </c>
      <c r="BE1258" s="191">
        <v>2.9</v>
      </c>
      <c r="BG1258">
        <f t="shared" ref="BG1258:BO1258" si="157">AW1257+AW1258</f>
        <v>5.2</v>
      </c>
      <c r="BH1258">
        <f t="shared" si="157"/>
        <v>-0.19999999999999998</v>
      </c>
      <c r="BI1258">
        <f t="shared" si="157"/>
        <v>3.5</v>
      </c>
      <c r="BJ1258">
        <f t="shared" si="157"/>
        <v>3</v>
      </c>
      <c r="BK1258">
        <f t="shared" si="157"/>
        <v>2.8</v>
      </c>
      <c r="BL1258">
        <f t="shared" si="157"/>
        <v>2.4</v>
      </c>
      <c r="BM1258">
        <f t="shared" si="157"/>
        <v>2.7</v>
      </c>
      <c r="BN1258">
        <f t="shared" si="157"/>
        <v>6.4</v>
      </c>
      <c r="BO1258">
        <f t="shared" si="157"/>
        <v>5.9</v>
      </c>
      <c r="BQ1258">
        <v>1.052</v>
      </c>
      <c r="BR1258">
        <v>0.998</v>
      </c>
      <c r="BS1258">
        <v>1.0349999999999999</v>
      </c>
      <c r="BT1258">
        <v>1.03</v>
      </c>
      <c r="BU1258">
        <v>1.028</v>
      </c>
      <c r="BV1258">
        <v>1.024</v>
      </c>
      <c r="BW1258">
        <v>1.0269999999999999</v>
      </c>
      <c r="BX1258">
        <v>1.0640000000000001</v>
      </c>
      <c r="BY1258">
        <v>1.0589999999999999</v>
      </c>
    </row>
    <row r="1259" spans="2:77" ht="15" thickBot="1" x14ac:dyDescent="0.35">
      <c r="B1259" s="303"/>
      <c r="C1259" s="303"/>
      <c r="D1259" s="303"/>
      <c r="E1259" s="303"/>
      <c r="F1259" s="303"/>
      <c r="G1259" s="303"/>
      <c r="H1259" s="303"/>
      <c r="I1259" s="303"/>
      <c r="J1259" s="303"/>
      <c r="M1259" s="254">
        <v>2003</v>
      </c>
      <c r="N1259" s="252">
        <v>1.054</v>
      </c>
      <c r="O1259" s="252">
        <v>1.006</v>
      </c>
      <c r="P1259" s="252">
        <v>1.0269999999999999</v>
      </c>
      <c r="Q1259" s="252">
        <v>1.046</v>
      </c>
      <c r="R1259" s="252">
        <v>1.0509999999999999</v>
      </c>
      <c r="S1259" s="252">
        <v>1.044</v>
      </c>
      <c r="T1259" s="252">
        <v>1.044</v>
      </c>
      <c r="U1259" s="252">
        <v>1.087</v>
      </c>
      <c r="V1259" s="252">
        <v>1.0620000000000001</v>
      </c>
      <c r="X1259" s="15">
        <v>2003</v>
      </c>
      <c r="Y1259" s="168">
        <v>1.135726312257872</v>
      </c>
      <c r="Z1259" s="168">
        <v>1.1391859506645012</v>
      </c>
      <c r="AA1259" s="168">
        <v>1.089514885318019</v>
      </c>
      <c r="AB1259" s="168">
        <v>1.0915792125574997</v>
      </c>
      <c r="AC1259" s="168">
        <v>1.1460568992724118</v>
      </c>
      <c r="AD1259" s="168">
        <v>1.1035755291840734</v>
      </c>
      <c r="AE1259" s="168">
        <v>1.1503621088790759</v>
      </c>
      <c r="AF1259" s="168">
        <v>1.121972112573999</v>
      </c>
      <c r="AG1259" s="168">
        <v>1.1575295647664552</v>
      </c>
      <c r="AJ1259" s="15">
        <v>2003</v>
      </c>
      <c r="AK1259" s="157">
        <f t="shared" si="148"/>
        <v>1.0775391956905807</v>
      </c>
      <c r="AL1259" s="157">
        <f t="shared" si="149"/>
        <v>1.1323916010581523</v>
      </c>
      <c r="AM1259" s="157">
        <f t="shared" si="150"/>
        <v>1.0608713586348775</v>
      </c>
      <c r="AN1259" s="157">
        <f t="shared" si="151"/>
        <v>1.0435747729995217</v>
      </c>
      <c r="AO1259" s="157">
        <f t="shared" si="152"/>
        <v>1.0904442428852634</v>
      </c>
      <c r="AP1259" s="157">
        <f t="shared" si="153"/>
        <v>1.0570646831265071</v>
      </c>
      <c r="AQ1259" s="157">
        <f t="shared" si="154"/>
        <v>1.1018794146351301</v>
      </c>
      <c r="AR1259" s="157">
        <f t="shared" si="155"/>
        <v>1.0321730566458132</v>
      </c>
      <c r="AS1259" s="157">
        <f t="shared" si="156"/>
        <v>1.0899525091962854</v>
      </c>
      <c r="AW1259" s="191">
        <v>0.2</v>
      </c>
      <c r="AX1259" s="191">
        <v>0.8</v>
      </c>
      <c r="AY1259" s="191">
        <v>-0.8</v>
      </c>
      <c r="AZ1259" s="191">
        <v>1.6</v>
      </c>
      <c r="BA1259" s="191">
        <v>2.2999999999999998</v>
      </c>
      <c r="BB1259" s="191">
        <v>2</v>
      </c>
      <c r="BC1259" s="191">
        <v>1.7</v>
      </c>
      <c r="BD1259" s="191">
        <v>2.2999999999999998</v>
      </c>
      <c r="BE1259" s="191">
        <v>0.3</v>
      </c>
      <c r="BG1259" s="191">
        <f t="shared" ref="BG1259:BG1274" si="158">BG1258+AW1259</f>
        <v>5.4</v>
      </c>
      <c r="BH1259" s="191">
        <f t="shared" ref="BH1259:BH1274" si="159">BH1258+AX1259</f>
        <v>0.60000000000000009</v>
      </c>
      <c r="BI1259" s="191">
        <f t="shared" ref="BI1259:BI1274" si="160">BI1258+AY1259</f>
        <v>2.7</v>
      </c>
      <c r="BJ1259" s="191">
        <f t="shared" ref="BJ1259:BJ1274" si="161">BJ1258+AZ1259</f>
        <v>4.5999999999999996</v>
      </c>
      <c r="BK1259" s="191">
        <f t="shared" ref="BK1259:BK1274" si="162">BK1258+BA1259</f>
        <v>5.0999999999999996</v>
      </c>
      <c r="BL1259" s="191">
        <f t="shared" ref="BL1259:BL1274" si="163">BL1258+BB1259</f>
        <v>4.4000000000000004</v>
      </c>
      <c r="BM1259" s="191">
        <f t="shared" ref="BM1259:BM1274" si="164">BM1258+BC1259</f>
        <v>4.4000000000000004</v>
      </c>
      <c r="BN1259" s="191">
        <f t="shared" ref="BN1259:BN1274" si="165">BN1258+BD1259</f>
        <v>8.6999999999999993</v>
      </c>
      <c r="BO1259" s="191">
        <f t="shared" ref="BO1259:BO1274" si="166">BO1258+BE1259</f>
        <v>6.2</v>
      </c>
      <c r="BQ1259">
        <v>1.054</v>
      </c>
      <c r="BR1259">
        <v>1.006</v>
      </c>
      <c r="BS1259">
        <v>1.0269999999999999</v>
      </c>
      <c r="BT1259">
        <v>1.046</v>
      </c>
      <c r="BU1259">
        <v>1.0509999999999999</v>
      </c>
      <c r="BV1259">
        <v>1.044</v>
      </c>
      <c r="BW1259">
        <v>1.044</v>
      </c>
      <c r="BX1259">
        <v>1.087</v>
      </c>
      <c r="BY1259">
        <v>1.0620000000000001</v>
      </c>
    </row>
    <row r="1260" spans="2:77" ht="15" thickBot="1" x14ac:dyDescent="0.35">
      <c r="B1260" s="303"/>
      <c r="C1260" s="303"/>
      <c r="D1260" s="303"/>
      <c r="E1260" s="303"/>
      <c r="F1260" s="303"/>
      <c r="G1260" s="303"/>
      <c r="H1260" s="303"/>
      <c r="I1260" s="303"/>
      <c r="J1260" s="303"/>
      <c r="M1260" s="254">
        <v>2004</v>
      </c>
      <c r="N1260" s="252">
        <v>1.0900000000000001</v>
      </c>
      <c r="O1260" s="252">
        <v>1.05</v>
      </c>
      <c r="P1260" s="252">
        <v>1.036</v>
      </c>
      <c r="Q1260" s="252">
        <v>1.079</v>
      </c>
      <c r="R1260" s="252">
        <v>1.095</v>
      </c>
      <c r="S1260" s="252">
        <v>1.0620000000000001</v>
      </c>
      <c r="T1260" s="252">
        <v>1.089</v>
      </c>
      <c r="U1260" s="252">
        <v>1.1060000000000001</v>
      </c>
      <c r="V1260" s="252">
        <v>1.1020000000000001</v>
      </c>
      <c r="X1260" s="15">
        <v>2004</v>
      </c>
      <c r="Y1260" s="168">
        <v>1.1470155438718763</v>
      </c>
      <c r="Z1260" s="168">
        <v>1.1448490020660942</v>
      </c>
      <c r="AA1260" s="168">
        <v>1.1524650485067855</v>
      </c>
      <c r="AB1260" s="168">
        <v>1.0841412791631648</v>
      </c>
      <c r="AC1260" s="168">
        <v>1.1852018389411842</v>
      </c>
      <c r="AD1260" s="168">
        <v>1.1363974063202329</v>
      </c>
      <c r="AE1260" s="168">
        <v>1.171470643415526</v>
      </c>
      <c r="AF1260" s="168">
        <v>1.1511371367889258</v>
      </c>
      <c r="AG1260" s="168">
        <v>1.1535343667551707</v>
      </c>
      <c r="AJ1260" s="15">
        <v>2004</v>
      </c>
      <c r="AK1260" s="157">
        <f t="shared" si="148"/>
        <v>1.0523078384145654</v>
      </c>
      <c r="AL1260" s="157">
        <f t="shared" si="149"/>
        <v>1.0903323829200897</v>
      </c>
      <c r="AM1260" s="157">
        <f t="shared" si="150"/>
        <v>1.1124180004891753</v>
      </c>
      <c r="AN1260" s="157">
        <f t="shared" si="151"/>
        <v>1.0047648555729054</v>
      </c>
      <c r="AO1260" s="157">
        <f t="shared" si="152"/>
        <v>1.082376108622086</v>
      </c>
      <c r="AP1260" s="157">
        <f t="shared" si="153"/>
        <v>1.0700540549154736</v>
      </c>
      <c r="AQ1260" s="157">
        <f t="shared" si="154"/>
        <v>1.0757306183797299</v>
      </c>
      <c r="AR1260" s="157">
        <f t="shared" si="155"/>
        <v>1.0408111544203669</v>
      </c>
      <c r="AS1260" s="157">
        <f t="shared" si="156"/>
        <v>1.0467643981444379</v>
      </c>
      <c r="AW1260" s="191">
        <v>3.6</v>
      </c>
      <c r="AX1260" s="191">
        <v>4.4000000000000004</v>
      </c>
      <c r="AY1260" s="191">
        <v>0.9</v>
      </c>
      <c r="AZ1260" s="191">
        <v>3.3</v>
      </c>
      <c r="BA1260" s="191">
        <v>4.4000000000000004</v>
      </c>
      <c r="BB1260" s="191">
        <v>1.8</v>
      </c>
      <c r="BC1260" s="191">
        <v>4.5</v>
      </c>
      <c r="BD1260" s="191">
        <v>1.9</v>
      </c>
      <c r="BE1260" s="191">
        <v>4</v>
      </c>
      <c r="BG1260" s="191">
        <f t="shared" si="158"/>
        <v>9</v>
      </c>
      <c r="BH1260" s="191">
        <f t="shared" si="159"/>
        <v>5</v>
      </c>
      <c r="BI1260" s="191">
        <f t="shared" si="160"/>
        <v>3.6</v>
      </c>
      <c r="BJ1260" s="191">
        <f t="shared" si="161"/>
        <v>7.8999999999999995</v>
      </c>
      <c r="BK1260" s="191">
        <f t="shared" si="162"/>
        <v>9.5</v>
      </c>
      <c r="BL1260" s="191">
        <f t="shared" si="163"/>
        <v>6.2</v>
      </c>
      <c r="BM1260" s="191">
        <f t="shared" si="164"/>
        <v>8.9</v>
      </c>
      <c r="BN1260" s="191">
        <f t="shared" si="165"/>
        <v>10.6</v>
      </c>
      <c r="BO1260" s="191">
        <f t="shared" si="166"/>
        <v>10.199999999999999</v>
      </c>
      <c r="BQ1260">
        <v>1.0900000000000001</v>
      </c>
      <c r="BR1260">
        <v>1.05</v>
      </c>
      <c r="BS1260">
        <v>1.036</v>
      </c>
      <c r="BT1260">
        <v>1.079</v>
      </c>
      <c r="BU1260">
        <v>1.095</v>
      </c>
      <c r="BV1260">
        <v>1.0620000000000001</v>
      </c>
      <c r="BW1260">
        <v>1.089</v>
      </c>
      <c r="BX1260">
        <v>1.1060000000000001</v>
      </c>
      <c r="BY1260">
        <v>1.1020000000000001</v>
      </c>
    </row>
    <row r="1261" spans="2:77" ht="15" thickBot="1" x14ac:dyDescent="0.35">
      <c r="B1261" s="303"/>
      <c r="C1261" s="303"/>
      <c r="D1261" s="303"/>
      <c r="E1261" s="303"/>
      <c r="F1261" s="303"/>
      <c r="G1261" s="303"/>
      <c r="H1261" s="303"/>
      <c r="I1261" s="303"/>
      <c r="J1261" s="303"/>
      <c r="M1261" s="254">
        <v>2005</v>
      </c>
      <c r="N1261" s="252">
        <v>1.083</v>
      </c>
      <c r="O1261" s="252">
        <v>1.0640000000000001</v>
      </c>
      <c r="P1261" s="252">
        <v>1.054</v>
      </c>
      <c r="Q1261" s="252">
        <v>1.097</v>
      </c>
      <c r="R1261" s="252">
        <v>1.115</v>
      </c>
      <c r="S1261" s="252">
        <v>1.0980000000000001</v>
      </c>
      <c r="T1261" s="252">
        <v>1.1100000000000001</v>
      </c>
      <c r="U1261" s="252">
        <v>1.1459999999999999</v>
      </c>
      <c r="V1261" s="252">
        <v>1.1259999999999999</v>
      </c>
      <c r="X1261" s="15">
        <v>2005</v>
      </c>
      <c r="Y1261" s="168">
        <v>1.1638205436422369</v>
      </c>
      <c r="Z1261" s="168">
        <v>1.1867025984443607</v>
      </c>
      <c r="AA1261" s="168">
        <v>1.1800393935483737</v>
      </c>
      <c r="AB1261" s="168">
        <v>1.1395572178298576</v>
      </c>
      <c r="AC1261" s="168">
        <v>1.2536020318731713</v>
      </c>
      <c r="AD1261" s="168">
        <v>1.1587748935320086</v>
      </c>
      <c r="AE1261" s="168">
        <v>1.2267538127547737</v>
      </c>
      <c r="AF1261" s="168">
        <v>1.1911976634810317</v>
      </c>
      <c r="AG1261" s="168">
        <v>1.1819349944647606</v>
      </c>
      <c r="AJ1261" s="15">
        <v>2005</v>
      </c>
      <c r="AK1261" s="157">
        <f t="shared" si="148"/>
        <v>1.0746265407592215</v>
      </c>
      <c r="AL1261" s="157">
        <f t="shared" si="149"/>
        <v>1.1153219910191359</v>
      </c>
      <c r="AM1261" s="157">
        <f t="shared" si="150"/>
        <v>1.1195819673134475</v>
      </c>
      <c r="AN1261" s="157">
        <f t="shared" si="151"/>
        <v>1.0387941821603077</v>
      </c>
      <c r="AO1261" s="157">
        <f t="shared" si="152"/>
        <v>1.1243067550432029</v>
      </c>
      <c r="AP1261" s="157">
        <f t="shared" si="153"/>
        <v>1.0553505405573849</v>
      </c>
      <c r="AQ1261" s="157">
        <f t="shared" si="154"/>
        <v>1.1051836150943906</v>
      </c>
      <c r="AR1261" s="157">
        <f t="shared" si="155"/>
        <v>1.0394394969293472</v>
      </c>
      <c r="AS1261" s="157">
        <f t="shared" si="156"/>
        <v>1.0496758387786507</v>
      </c>
      <c r="AW1261" s="191">
        <v>-0.7</v>
      </c>
      <c r="AX1261" s="191">
        <v>1.4</v>
      </c>
      <c r="AY1261" s="191">
        <v>1.8</v>
      </c>
      <c r="AZ1261" s="191">
        <v>1.8</v>
      </c>
      <c r="BA1261" s="191">
        <v>2</v>
      </c>
      <c r="BB1261" s="191">
        <v>3.6</v>
      </c>
      <c r="BC1261" s="191">
        <v>2.1</v>
      </c>
      <c r="BD1261" s="191">
        <v>4</v>
      </c>
      <c r="BE1261" s="191">
        <v>2.4</v>
      </c>
      <c r="BG1261" s="191">
        <f t="shared" si="158"/>
        <v>8.3000000000000007</v>
      </c>
      <c r="BH1261" s="191">
        <f t="shared" si="159"/>
        <v>6.4</v>
      </c>
      <c r="BI1261" s="191">
        <f t="shared" si="160"/>
        <v>5.4</v>
      </c>
      <c r="BJ1261" s="191">
        <f t="shared" si="161"/>
        <v>9.6999999999999993</v>
      </c>
      <c r="BK1261" s="191">
        <f t="shared" si="162"/>
        <v>11.5</v>
      </c>
      <c r="BL1261" s="191">
        <f t="shared" si="163"/>
        <v>9.8000000000000007</v>
      </c>
      <c r="BM1261" s="191">
        <f t="shared" si="164"/>
        <v>11</v>
      </c>
      <c r="BN1261" s="191">
        <f t="shared" si="165"/>
        <v>14.6</v>
      </c>
      <c r="BO1261" s="191">
        <f t="shared" si="166"/>
        <v>12.6</v>
      </c>
      <c r="BQ1261">
        <v>1.083</v>
      </c>
      <c r="BR1261">
        <v>1.0640000000000001</v>
      </c>
      <c r="BS1261">
        <v>1.054</v>
      </c>
      <c r="BT1261">
        <v>1.097</v>
      </c>
      <c r="BU1261">
        <v>1.115</v>
      </c>
      <c r="BV1261">
        <v>1.0980000000000001</v>
      </c>
      <c r="BW1261">
        <v>1.1100000000000001</v>
      </c>
      <c r="BX1261">
        <v>1.1459999999999999</v>
      </c>
      <c r="BY1261">
        <v>1.1259999999999999</v>
      </c>
    </row>
    <row r="1262" spans="2:77" ht="15" thickBot="1" x14ac:dyDescent="0.35">
      <c r="B1262" s="303"/>
      <c r="C1262" s="303"/>
      <c r="D1262" s="303"/>
      <c r="E1262" s="303"/>
      <c r="F1262" s="303"/>
      <c r="G1262" s="303"/>
      <c r="H1262" s="303"/>
      <c r="I1262" s="303"/>
      <c r="J1262" s="303"/>
      <c r="M1262" s="254">
        <v>2006</v>
      </c>
      <c r="N1262" s="252">
        <v>1.091</v>
      </c>
      <c r="O1262" s="252">
        <v>1.1040000000000001</v>
      </c>
      <c r="P1262" s="252">
        <v>1.0880000000000001</v>
      </c>
      <c r="Q1262" s="252">
        <v>1.1219999999999999</v>
      </c>
      <c r="R1262" s="252">
        <v>1.145</v>
      </c>
      <c r="S1262" s="252">
        <v>1.131</v>
      </c>
      <c r="T1262" s="252">
        <v>1.155</v>
      </c>
      <c r="U1262" s="252">
        <v>1.1870000000000001</v>
      </c>
      <c r="V1262" s="252">
        <v>1.1619999999999999</v>
      </c>
      <c r="X1262" s="15">
        <v>2006</v>
      </c>
      <c r="Y1262" s="168">
        <v>1.2253535978540411</v>
      </c>
      <c r="Z1262" s="168">
        <v>1.22910986414366</v>
      </c>
      <c r="AA1262" s="168">
        <v>1.2189306444620132</v>
      </c>
      <c r="AB1262" s="168">
        <v>1.1434106811837392</v>
      </c>
      <c r="AC1262" s="168">
        <v>1.2570736338553297</v>
      </c>
      <c r="AD1262" s="168">
        <v>1.1622524221020767</v>
      </c>
      <c r="AE1262" s="168">
        <v>1.2334335913682684</v>
      </c>
      <c r="AF1262" s="168">
        <v>1.1927423179201273</v>
      </c>
      <c r="AG1262" s="168">
        <v>1.1365626255697825</v>
      </c>
      <c r="AJ1262" s="15">
        <v>2006</v>
      </c>
      <c r="AK1262" s="157">
        <f t="shared" si="148"/>
        <v>1.1231472024326683</v>
      </c>
      <c r="AL1262" s="157">
        <f t="shared" si="149"/>
        <v>1.1133241523040398</v>
      </c>
      <c r="AM1262" s="157">
        <f t="shared" si="150"/>
        <v>1.1203406658658208</v>
      </c>
      <c r="AN1262" s="157">
        <f t="shared" si="151"/>
        <v>1.0190826035505698</v>
      </c>
      <c r="AO1262" s="157">
        <f t="shared" si="152"/>
        <v>1.0978809029304188</v>
      </c>
      <c r="AP1262" s="157">
        <f t="shared" si="153"/>
        <v>1.0276325571194311</v>
      </c>
      <c r="AQ1262" s="157">
        <f t="shared" si="154"/>
        <v>1.067907871314518</v>
      </c>
      <c r="AR1262" s="157">
        <f t="shared" si="155"/>
        <v>1.0048376730582369</v>
      </c>
      <c r="AS1262" s="157">
        <f t="shared" si="156"/>
        <v>0.97810897209103487</v>
      </c>
      <c r="AW1262" s="191">
        <v>0.8</v>
      </c>
      <c r="AX1262" s="191">
        <v>4</v>
      </c>
      <c r="AY1262" s="191">
        <v>3.4</v>
      </c>
      <c r="AZ1262" s="191">
        <v>2.5</v>
      </c>
      <c r="BA1262" s="191">
        <v>3</v>
      </c>
      <c r="BB1262" s="191">
        <v>3.3</v>
      </c>
      <c r="BC1262" s="191">
        <v>4.5</v>
      </c>
      <c r="BD1262" s="191">
        <v>4.0999999999999996</v>
      </c>
      <c r="BE1262" s="191">
        <v>3.6</v>
      </c>
      <c r="BG1262" s="191">
        <f t="shared" si="158"/>
        <v>9.1000000000000014</v>
      </c>
      <c r="BH1262" s="191">
        <f t="shared" si="159"/>
        <v>10.4</v>
      </c>
      <c r="BI1262" s="191">
        <f t="shared" si="160"/>
        <v>8.8000000000000007</v>
      </c>
      <c r="BJ1262" s="191">
        <f t="shared" si="161"/>
        <v>12.2</v>
      </c>
      <c r="BK1262" s="191">
        <f t="shared" si="162"/>
        <v>14.5</v>
      </c>
      <c r="BL1262" s="191">
        <f t="shared" si="163"/>
        <v>13.100000000000001</v>
      </c>
      <c r="BM1262" s="191">
        <f t="shared" si="164"/>
        <v>15.5</v>
      </c>
      <c r="BN1262" s="191">
        <f t="shared" si="165"/>
        <v>18.7</v>
      </c>
      <c r="BO1262" s="191">
        <f t="shared" si="166"/>
        <v>16.2</v>
      </c>
      <c r="BQ1262">
        <v>1.091</v>
      </c>
      <c r="BR1262">
        <v>1.1040000000000001</v>
      </c>
      <c r="BS1262">
        <v>1.0880000000000001</v>
      </c>
      <c r="BT1262">
        <v>1.1219999999999999</v>
      </c>
      <c r="BU1262">
        <v>1.145</v>
      </c>
      <c r="BV1262">
        <v>1.131</v>
      </c>
      <c r="BW1262">
        <v>1.155</v>
      </c>
      <c r="BX1262">
        <v>1.1870000000000001</v>
      </c>
      <c r="BY1262">
        <v>1.1619999999999999</v>
      </c>
    </row>
    <row r="1263" spans="2:77" ht="15" thickBot="1" x14ac:dyDescent="0.35">
      <c r="B1263" s="303"/>
      <c r="C1263" s="303"/>
      <c r="D1263" s="303"/>
      <c r="E1263" s="303"/>
      <c r="F1263" s="303"/>
      <c r="G1263" s="303"/>
      <c r="H1263" s="303"/>
      <c r="I1263" s="303"/>
      <c r="J1263" s="303"/>
      <c r="M1263" s="254">
        <v>2007</v>
      </c>
      <c r="N1263" s="252">
        <v>1.125</v>
      </c>
      <c r="O1263" s="252">
        <v>1.1560000000000001</v>
      </c>
      <c r="P1263" s="252">
        <v>1.111</v>
      </c>
      <c r="Q1263" s="252">
        <v>1.17</v>
      </c>
      <c r="R1263" s="252">
        <v>1.1910000000000001</v>
      </c>
      <c r="S1263" s="252">
        <v>1.167</v>
      </c>
      <c r="T1263" s="252">
        <v>1.204</v>
      </c>
      <c r="U1263" s="252">
        <v>1.2130000000000001</v>
      </c>
      <c r="V1263" s="252">
        <v>1.202</v>
      </c>
      <c r="X1263" s="15">
        <v>2007</v>
      </c>
      <c r="Y1263" s="168">
        <v>1.2211328043703908</v>
      </c>
      <c r="Z1263" s="168">
        <v>1.2037914033256167</v>
      </c>
      <c r="AA1263" s="168">
        <v>1.2008739834733124</v>
      </c>
      <c r="AB1263" s="168">
        <v>1.1401872694293862</v>
      </c>
      <c r="AC1263" s="168">
        <v>1.2350776327684994</v>
      </c>
      <c r="AD1263" s="168">
        <v>1.1388900786125589</v>
      </c>
      <c r="AE1263" s="168">
        <v>1.1982822154846917</v>
      </c>
      <c r="AF1263" s="168">
        <v>1.1729700868278121</v>
      </c>
      <c r="AG1263" s="168">
        <v>1.0941223257077137</v>
      </c>
      <c r="AJ1263" s="15">
        <v>2007</v>
      </c>
      <c r="AK1263" s="157">
        <f t="shared" si="148"/>
        <v>1.0854513816625697</v>
      </c>
      <c r="AL1263" s="157">
        <f t="shared" si="149"/>
        <v>1.0413420443993222</v>
      </c>
      <c r="AM1263" s="157">
        <f t="shared" si="150"/>
        <v>1.0808946745934405</v>
      </c>
      <c r="AN1263" s="157">
        <f t="shared" si="151"/>
        <v>0.97451903370033011</v>
      </c>
      <c r="AO1263" s="157">
        <f t="shared" si="152"/>
        <v>1.0370089275973966</v>
      </c>
      <c r="AP1263" s="157">
        <f t="shared" si="153"/>
        <v>0.97591266376397501</v>
      </c>
      <c r="AQ1263" s="157">
        <f t="shared" si="154"/>
        <v>0.99525100953878054</v>
      </c>
      <c r="AR1263" s="157">
        <f t="shared" si="155"/>
        <v>0.96699924717874031</v>
      </c>
      <c r="AS1263" s="157">
        <f t="shared" si="156"/>
        <v>0.91025151889160882</v>
      </c>
      <c r="AW1263" s="191">
        <v>3.4</v>
      </c>
      <c r="AX1263" s="191">
        <v>5.2</v>
      </c>
      <c r="AY1263" s="191">
        <v>2.2999999999999998</v>
      </c>
      <c r="AZ1263" s="191">
        <v>4.8</v>
      </c>
      <c r="BA1263" s="191">
        <v>4.5999999999999996</v>
      </c>
      <c r="BB1263" s="191">
        <v>3.6</v>
      </c>
      <c r="BC1263" s="191">
        <v>4.9000000000000004</v>
      </c>
      <c r="BD1263" s="191">
        <v>2.6</v>
      </c>
      <c r="BE1263" s="191">
        <v>4</v>
      </c>
      <c r="BG1263" s="191">
        <f t="shared" si="158"/>
        <v>12.500000000000002</v>
      </c>
      <c r="BH1263" s="191">
        <f t="shared" si="159"/>
        <v>15.600000000000001</v>
      </c>
      <c r="BI1263" s="191">
        <f t="shared" si="160"/>
        <v>11.100000000000001</v>
      </c>
      <c r="BJ1263" s="191">
        <f t="shared" si="161"/>
        <v>17</v>
      </c>
      <c r="BK1263" s="191">
        <f t="shared" si="162"/>
        <v>19.100000000000001</v>
      </c>
      <c r="BL1263" s="191">
        <f t="shared" si="163"/>
        <v>16.700000000000003</v>
      </c>
      <c r="BM1263" s="191">
        <f t="shared" si="164"/>
        <v>20.399999999999999</v>
      </c>
      <c r="BN1263" s="191">
        <f t="shared" si="165"/>
        <v>21.3</v>
      </c>
      <c r="BO1263" s="191">
        <f t="shared" si="166"/>
        <v>20.2</v>
      </c>
      <c r="BQ1263">
        <v>1.125</v>
      </c>
      <c r="BR1263">
        <v>1.1560000000000001</v>
      </c>
      <c r="BS1263">
        <v>1.111</v>
      </c>
      <c r="BT1263">
        <v>1.17</v>
      </c>
      <c r="BU1263">
        <v>1.1910000000000001</v>
      </c>
      <c r="BV1263">
        <v>1.167</v>
      </c>
      <c r="BW1263">
        <v>1.204</v>
      </c>
      <c r="BX1263">
        <v>1.2130000000000001</v>
      </c>
      <c r="BY1263">
        <v>1.202</v>
      </c>
    </row>
    <row r="1264" spans="2:77" ht="15" thickBot="1" x14ac:dyDescent="0.35">
      <c r="B1264" s="303"/>
      <c r="C1264" s="303"/>
      <c r="D1264" s="303"/>
      <c r="E1264" s="303"/>
      <c r="F1264" s="303"/>
      <c r="G1264" s="303"/>
      <c r="H1264" s="303"/>
      <c r="I1264" s="303"/>
      <c r="J1264" s="303"/>
      <c r="M1264" s="254">
        <v>2008</v>
      </c>
      <c r="N1264" s="252">
        <v>1.133</v>
      </c>
      <c r="O1264" s="252">
        <v>1.194</v>
      </c>
      <c r="P1264" s="252">
        <v>1.117</v>
      </c>
      <c r="Q1264" s="252">
        <v>1.1830000000000001</v>
      </c>
      <c r="R1264" s="252">
        <v>1.1970000000000001</v>
      </c>
      <c r="S1264" s="252">
        <v>1.2010000000000001</v>
      </c>
      <c r="T1264" s="252">
        <v>1.2029999999999998</v>
      </c>
      <c r="U1264" s="252">
        <v>1.2030000000000001</v>
      </c>
      <c r="V1264" s="252">
        <v>1.216</v>
      </c>
      <c r="X1264" s="15">
        <v>2008</v>
      </c>
      <c r="Y1264" s="168">
        <v>1.2264599090771793</v>
      </c>
      <c r="Z1264" s="168">
        <v>1.2419477566069057</v>
      </c>
      <c r="AA1264" s="168">
        <v>1.1904963672547508</v>
      </c>
      <c r="AB1264" s="168">
        <v>1.1745063206232023</v>
      </c>
      <c r="AC1264" s="168">
        <v>1.2561557077698711</v>
      </c>
      <c r="AD1264" s="168">
        <v>1.1297106367212071</v>
      </c>
      <c r="AE1264" s="168">
        <v>1.1971285319106657</v>
      </c>
      <c r="AF1264" s="168">
        <v>1.1880809839106119</v>
      </c>
      <c r="AG1264" s="168">
        <v>1.1084676820901196</v>
      </c>
      <c r="AJ1264" s="15">
        <v>2008</v>
      </c>
      <c r="AK1264" s="157">
        <f t="shared" si="148"/>
        <v>1.082488887093715</v>
      </c>
      <c r="AL1264" s="157">
        <f t="shared" si="149"/>
        <v>1.0401572500895357</v>
      </c>
      <c r="AM1264" s="157">
        <f t="shared" si="150"/>
        <v>1.0657980011233221</v>
      </c>
      <c r="AN1264" s="157">
        <f t="shared" si="151"/>
        <v>0.99282022030701789</v>
      </c>
      <c r="AO1264" s="157">
        <f t="shared" si="152"/>
        <v>1.0494199730742448</v>
      </c>
      <c r="AP1264" s="157">
        <f t="shared" si="153"/>
        <v>0.94064166254888182</v>
      </c>
      <c r="AQ1264" s="157">
        <f t="shared" si="154"/>
        <v>0.99511931164643874</v>
      </c>
      <c r="AR1264" s="157">
        <f t="shared" si="155"/>
        <v>0.98759849036626091</v>
      </c>
      <c r="AS1264" s="157">
        <f t="shared" si="156"/>
        <v>0.91156881750832208</v>
      </c>
      <c r="AW1264" s="191">
        <v>0.8</v>
      </c>
      <c r="AX1264" s="191">
        <v>3.8</v>
      </c>
      <c r="AY1264" s="191">
        <v>0.6</v>
      </c>
      <c r="AZ1264" s="191">
        <v>1.3</v>
      </c>
      <c r="BA1264" s="191">
        <v>0.6</v>
      </c>
      <c r="BB1264" s="191">
        <v>3.4</v>
      </c>
      <c r="BC1264" s="191">
        <v>-0.1</v>
      </c>
      <c r="BD1264" s="191">
        <v>-1</v>
      </c>
      <c r="BE1264" s="191">
        <v>1.4</v>
      </c>
      <c r="BG1264" s="191">
        <f t="shared" si="158"/>
        <v>13.300000000000002</v>
      </c>
      <c r="BH1264" s="191">
        <f t="shared" si="159"/>
        <v>19.400000000000002</v>
      </c>
      <c r="BI1264" s="191">
        <f t="shared" si="160"/>
        <v>11.700000000000001</v>
      </c>
      <c r="BJ1264" s="191">
        <f t="shared" si="161"/>
        <v>18.3</v>
      </c>
      <c r="BK1264" s="191">
        <f t="shared" si="162"/>
        <v>19.700000000000003</v>
      </c>
      <c r="BL1264" s="191">
        <f t="shared" si="163"/>
        <v>20.100000000000001</v>
      </c>
      <c r="BM1264" s="191">
        <f t="shared" si="164"/>
        <v>20.299999999999997</v>
      </c>
      <c r="BN1264" s="191">
        <f t="shared" si="165"/>
        <v>20.3</v>
      </c>
      <c r="BO1264" s="191">
        <f t="shared" si="166"/>
        <v>21.599999999999998</v>
      </c>
      <c r="BQ1264">
        <v>1.133</v>
      </c>
      <c r="BR1264">
        <v>1.194</v>
      </c>
      <c r="BS1264">
        <v>1.117</v>
      </c>
      <c r="BT1264">
        <v>1.1830000000000001</v>
      </c>
      <c r="BU1264">
        <v>1.1970000000000001</v>
      </c>
      <c r="BV1264">
        <v>1.2010000000000001</v>
      </c>
      <c r="BW1264">
        <v>1.2029999999999998</v>
      </c>
      <c r="BX1264">
        <v>1.2030000000000001</v>
      </c>
      <c r="BY1264">
        <v>1.216</v>
      </c>
    </row>
    <row r="1265" spans="2:77" ht="15" thickBot="1" x14ac:dyDescent="0.35">
      <c r="B1265" s="303"/>
      <c r="C1265" s="303"/>
      <c r="D1265" s="303"/>
      <c r="E1265" s="303"/>
      <c r="F1265" s="303"/>
      <c r="G1265" s="303"/>
      <c r="H1265" s="303"/>
      <c r="I1265" s="303"/>
      <c r="J1265" s="303"/>
      <c r="M1265" s="254">
        <v>2009</v>
      </c>
      <c r="N1265" s="252">
        <v>1.1180000000000001</v>
      </c>
      <c r="O1265" s="252">
        <v>1.163</v>
      </c>
      <c r="P1265" s="252">
        <v>1.105</v>
      </c>
      <c r="Q1265" s="252">
        <v>1.1320000000000001</v>
      </c>
      <c r="R1265" s="252">
        <v>1.137</v>
      </c>
      <c r="S1265" s="252">
        <v>1.135</v>
      </c>
      <c r="T1265" s="252">
        <v>1.1639999999999999</v>
      </c>
      <c r="U1265" s="252">
        <v>1.173</v>
      </c>
      <c r="V1265" s="252">
        <v>1.167</v>
      </c>
      <c r="X1265" s="15">
        <v>2009</v>
      </c>
      <c r="Y1265" s="168">
        <v>1.238178676419937</v>
      </c>
      <c r="Z1265" s="168">
        <v>1.1688951303862818</v>
      </c>
      <c r="AA1265" s="168">
        <v>1.1360473485541971</v>
      </c>
      <c r="AB1265" s="168">
        <v>1.0712271433143778</v>
      </c>
      <c r="AC1265" s="168">
        <v>1.1991273075178268</v>
      </c>
      <c r="AD1265" s="168">
        <v>1.0462286659149831</v>
      </c>
      <c r="AE1265" s="168">
        <v>1.1501700957845484</v>
      </c>
      <c r="AF1265" s="168">
        <v>1.1880504129538543</v>
      </c>
      <c r="AG1265" s="168">
        <v>1.1237259366167445</v>
      </c>
      <c r="AJ1265" s="15">
        <v>2009</v>
      </c>
      <c r="AK1265" s="157">
        <f t="shared" si="148"/>
        <v>1.1074943438460974</v>
      </c>
      <c r="AL1265" s="157">
        <f t="shared" si="149"/>
        <v>1.0050688997302508</v>
      </c>
      <c r="AM1265" s="157">
        <f t="shared" si="150"/>
        <v>1.028097148012848</v>
      </c>
      <c r="AN1265" s="157">
        <f t="shared" si="151"/>
        <v>0.9463137308430899</v>
      </c>
      <c r="AO1265" s="157">
        <f t="shared" si="152"/>
        <v>1.0546414314140957</v>
      </c>
      <c r="AP1265" s="157">
        <f t="shared" si="153"/>
        <v>0.92178737085020535</v>
      </c>
      <c r="AQ1265" s="157">
        <f t="shared" si="154"/>
        <v>0.98811863899016195</v>
      </c>
      <c r="AR1265" s="157">
        <f t="shared" si="155"/>
        <v>1.0128307015804383</v>
      </c>
      <c r="AS1265" s="157">
        <f t="shared" si="156"/>
        <v>0.9629185403742454</v>
      </c>
      <c r="AW1265" s="191">
        <v>-1.5</v>
      </c>
      <c r="AX1265" s="191">
        <v>-3.1</v>
      </c>
      <c r="AY1265" s="191">
        <v>-1.2</v>
      </c>
      <c r="AZ1265" s="191">
        <v>-5.0999999999999996</v>
      </c>
      <c r="BA1265" s="191">
        <v>-6</v>
      </c>
      <c r="BB1265" s="191">
        <v>-6.6</v>
      </c>
      <c r="BC1265" s="191">
        <v>-3.9</v>
      </c>
      <c r="BD1265" s="191">
        <v>-3</v>
      </c>
      <c r="BE1265" s="191">
        <v>-4.9000000000000004</v>
      </c>
      <c r="BG1265" s="191">
        <f t="shared" si="158"/>
        <v>11.800000000000002</v>
      </c>
      <c r="BH1265" s="191">
        <f t="shared" si="159"/>
        <v>16.3</v>
      </c>
      <c r="BI1265" s="191">
        <f t="shared" si="160"/>
        <v>10.500000000000002</v>
      </c>
      <c r="BJ1265" s="191">
        <f t="shared" si="161"/>
        <v>13.200000000000001</v>
      </c>
      <c r="BK1265" s="191">
        <f t="shared" si="162"/>
        <v>13.700000000000003</v>
      </c>
      <c r="BL1265" s="191">
        <f t="shared" si="163"/>
        <v>13.500000000000002</v>
      </c>
      <c r="BM1265" s="191">
        <f t="shared" si="164"/>
        <v>16.399999999999999</v>
      </c>
      <c r="BN1265" s="191">
        <f t="shared" si="165"/>
        <v>17.3</v>
      </c>
      <c r="BO1265" s="191">
        <f t="shared" si="166"/>
        <v>16.699999999999996</v>
      </c>
      <c r="BQ1265">
        <v>1.1180000000000001</v>
      </c>
      <c r="BR1265">
        <v>1.163</v>
      </c>
      <c r="BS1265">
        <v>1.105</v>
      </c>
      <c r="BT1265">
        <v>1.1320000000000001</v>
      </c>
      <c r="BU1265">
        <v>1.137</v>
      </c>
      <c r="BV1265">
        <v>1.135</v>
      </c>
      <c r="BW1265">
        <v>1.1639999999999999</v>
      </c>
      <c r="BX1265">
        <v>1.173</v>
      </c>
      <c r="BY1265">
        <v>1.167</v>
      </c>
    </row>
    <row r="1266" spans="2:77" ht="15" thickBot="1" x14ac:dyDescent="0.35">
      <c r="B1266" s="303"/>
      <c r="C1266" s="303"/>
      <c r="D1266" s="303"/>
      <c r="E1266" s="303"/>
      <c r="F1266" s="303"/>
      <c r="G1266" s="303"/>
      <c r="H1266" s="303"/>
      <c r="I1266" s="303"/>
      <c r="J1266" s="303"/>
      <c r="M1266" s="254">
        <v>2010</v>
      </c>
      <c r="N1266" s="252">
        <v>1.139</v>
      </c>
      <c r="O1266" s="252">
        <v>1.169</v>
      </c>
      <c r="P1266" s="252">
        <v>1.119</v>
      </c>
      <c r="Q1266" s="252">
        <v>1.1520000000000001</v>
      </c>
      <c r="R1266" s="252">
        <v>1.159</v>
      </c>
      <c r="S1266" s="252">
        <v>1.1640000000000001</v>
      </c>
      <c r="T1266" s="252">
        <v>1.2029999999999998</v>
      </c>
      <c r="U1266" s="252">
        <v>1.1830000000000001</v>
      </c>
      <c r="V1266" s="252">
        <v>1.1909999999999998</v>
      </c>
      <c r="X1266" s="15">
        <v>2010</v>
      </c>
      <c r="Y1266" s="168">
        <v>1.2574966977932944</v>
      </c>
      <c r="Z1266" s="168">
        <v>1.2124317683358024</v>
      </c>
      <c r="AA1266" s="168">
        <v>1.2398083224454277</v>
      </c>
      <c r="AB1266" s="168">
        <v>1.179358014880993</v>
      </c>
      <c r="AC1266" s="168">
        <v>1.2414603147338712</v>
      </c>
      <c r="AD1266" s="168">
        <v>1.1171585854536479</v>
      </c>
      <c r="AE1266" s="168">
        <v>1.1877489212715511</v>
      </c>
      <c r="AF1266" s="168">
        <v>1.2632048119111641</v>
      </c>
      <c r="AG1266" s="168">
        <v>1.1484213286228693</v>
      </c>
      <c r="AJ1266" s="15">
        <v>2010</v>
      </c>
      <c r="AK1266" s="157">
        <f t="shared" si="148"/>
        <v>1.1040357311618036</v>
      </c>
      <c r="AL1266" s="157">
        <f t="shared" si="149"/>
        <v>1.0371529241538087</v>
      </c>
      <c r="AM1266" s="157">
        <f t="shared" si="150"/>
        <v>1.1079609673328219</v>
      </c>
      <c r="AN1266" s="157">
        <f t="shared" si="151"/>
        <v>1.0237482768064174</v>
      </c>
      <c r="AO1266" s="157">
        <f t="shared" si="152"/>
        <v>1.0711478125400096</v>
      </c>
      <c r="AP1266" s="157">
        <f t="shared" si="153"/>
        <v>0.95975823492581425</v>
      </c>
      <c r="AQ1266" s="157">
        <f t="shared" si="154"/>
        <v>0.98732246157236181</v>
      </c>
      <c r="AR1266" s="157">
        <f t="shared" si="155"/>
        <v>1.0677978122664109</v>
      </c>
      <c r="AS1266" s="157">
        <f t="shared" si="156"/>
        <v>0.96424964619888287</v>
      </c>
      <c r="AW1266" s="191">
        <v>2.1</v>
      </c>
      <c r="AX1266" s="191">
        <v>0.6</v>
      </c>
      <c r="AY1266" s="191">
        <v>1.4</v>
      </c>
      <c r="AZ1266" s="191">
        <v>2</v>
      </c>
      <c r="BA1266" s="191">
        <v>2.2000000000000002</v>
      </c>
      <c r="BB1266" s="191">
        <v>2.9</v>
      </c>
      <c r="BC1266" s="191">
        <v>3.9</v>
      </c>
      <c r="BD1266" s="191">
        <v>1</v>
      </c>
      <c r="BE1266" s="191">
        <v>2.4</v>
      </c>
      <c r="BG1266" s="191">
        <f t="shared" si="158"/>
        <v>13.900000000000002</v>
      </c>
      <c r="BH1266" s="191">
        <f t="shared" si="159"/>
        <v>16.900000000000002</v>
      </c>
      <c r="BI1266" s="191">
        <f t="shared" si="160"/>
        <v>11.900000000000002</v>
      </c>
      <c r="BJ1266" s="191">
        <f t="shared" si="161"/>
        <v>15.200000000000001</v>
      </c>
      <c r="BK1266" s="191">
        <f t="shared" si="162"/>
        <v>15.900000000000002</v>
      </c>
      <c r="BL1266" s="191">
        <f t="shared" si="163"/>
        <v>16.400000000000002</v>
      </c>
      <c r="BM1266" s="191">
        <f t="shared" si="164"/>
        <v>20.299999999999997</v>
      </c>
      <c r="BN1266" s="191">
        <f t="shared" si="165"/>
        <v>18.3</v>
      </c>
      <c r="BO1266" s="191">
        <f t="shared" si="166"/>
        <v>19.099999999999994</v>
      </c>
      <c r="BQ1266">
        <v>1.139</v>
      </c>
      <c r="BR1266">
        <v>1.169</v>
      </c>
      <c r="BS1266">
        <v>1.119</v>
      </c>
      <c r="BT1266">
        <v>1.1520000000000001</v>
      </c>
      <c r="BU1266">
        <v>1.159</v>
      </c>
      <c r="BV1266">
        <v>1.1640000000000001</v>
      </c>
      <c r="BW1266">
        <v>1.2029999999999998</v>
      </c>
      <c r="BX1266">
        <v>1.1830000000000001</v>
      </c>
      <c r="BY1266">
        <v>1.1909999999999998</v>
      </c>
    </row>
    <row r="1267" spans="2:77" ht="15" thickBot="1" x14ac:dyDescent="0.35">
      <c r="B1267" s="303"/>
      <c r="C1267" s="303"/>
      <c r="D1267" s="303"/>
      <c r="E1267" s="303"/>
      <c r="F1267" s="303"/>
      <c r="G1267" s="303"/>
      <c r="H1267" s="303"/>
      <c r="I1267" s="303"/>
      <c r="J1267" s="303"/>
      <c r="M1267" s="254">
        <v>2011</v>
      </c>
      <c r="N1267" s="252">
        <v>1.169</v>
      </c>
      <c r="O1267" s="252">
        <v>1.198</v>
      </c>
      <c r="P1267" s="252">
        <v>1.1379999999999999</v>
      </c>
      <c r="Q1267" s="252">
        <v>1.19</v>
      </c>
      <c r="R1267" s="252">
        <v>1.1950000000000001</v>
      </c>
      <c r="S1267" s="252">
        <v>1.202</v>
      </c>
      <c r="T1267" s="252">
        <v>1.2309999999999999</v>
      </c>
      <c r="U1267" s="252">
        <v>1.2070000000000001</v>
      </c>
      <c r="V1267" s="252">
        <v>1.2309999999999999</v>
      </c>
      <c r="X1267" s="15">
        <v>2011</v>
      </c>
      <c r="Y1267" s="168">
        <v>1.2564013404159993</v>
      </c>
      <c r="Z1267" s="168">
        <v>1.182386758567272</v>
      </c>
      <c r="AA1267" s="168">
        <v>1.1998075407107418</v>
      </c>
      <c r="AB1267" s="168">
        <v>1.1347603625171434</v>
      </c>
      <c r="AC1267" s="168">
        <v>1.190545359065861</v>
      </c>
      <c r="AD1267" s="168">
        <v>1.1152844133394737</v>
      </c>
      <c r="AE1267" s="168">
        <v>1.1709702383623231</v>
      </c>
      <c r="AF1267" s="168">
        <v>1.1824261549036115</v>
      </c>
      <c r="AG1267" s="168">
        <v>1.1025143467620888</v>
      </c>
      <c r="AJ1267" s="15">
        <v>2011</v>
      </c>
      <c r="AK1267" s="157">
        <f t="shared" si="148"/>
        <v>1.0747659028366119</v>
      </c>
      <c r="AL1267" s="157">
        <f t="shared" si="149"/>
        <v>0.98696724421308191</v>
      </c>
      <c r="AM1267" s="157">
        <f t="shared" si="150"/>
        <v>1.0543124259321106</v>
      </c>
      <c r="AN1267" s="157">
        <f t="shared" si="151"/>
        <v>0.95358013656902807</v>
      </c>
      <c r="AO1267" s="157">
        <f t="shared" si="152"/>
        <v>0.99627226700072047</v>
      </c>
      <c r="AP1267" s="157">
        <f t="shared" si="153"/>
        <v>0.92785724903450395</v>
      </c>
      <c r="AQ1267" s="157">
        <f t="shared" si="154"/>
        <v>0.95123496211399117</v>
      </c>
      <c r="AR1267" s="157">
        <f t="shared" si="155"/>
        <v>0.97964055915792159</v>
      </c>
      <c r="AS1267" s="157">
        <f t="shared" si="156"/>
        <v>0.89562497706099831</v>
      </c>
      <c r="AW1267" s="191">
        <v>3</v>
      </c>
      <c r="AX1267" s="191">
        <v>2.9</v>
      </c>
      <c r="AY1267" s="191">
        <v>1.9</v>
      </c>
      <c r="AZ1267" s="191">
        <v>3.8</v>
      </c>
      <c r="BA1267" s="191">
        <v>3.6</v>
      </c>
      <c r="BB1267" s="191">
        <v>3.8</v>
      </c>
      <c r="BC1267" s="191">
        <v>2.8</v>
      </c>
      <c r="BD1267" s="191">
        <v>2.4</v>
      </c>
      <c r="BE1267" s="191">
        <v>4</v>
      </c>
      <c r="BG1267" s="191">
        <f t="shared" si="158"/>
        <v>16.900000000000002</v>
      </c>
      <c r="BH1267" s="191">
        <f t="shared" si="159"/>
        <v>19.8</v>
      </c>
      <c r="BI1267" s="191">
        <f t="shared" si="160"/>
        <v>13.800000000000002</v>
      </c>
      <c r="BJ1267" s="191">
        <f t="shared" si="161"/>
        <v>19</v>
      </c>
      <c r="BK1267" s="191">
        <f t="shared" si="162"/>
        <v>19.500000000000004</v>
      </c>
      <c r="BL1267" s="191">
        <f t="shared" si="163"/>
        <v>20.200000000000003</v>
      </c>
      <c r="BM1267" s="191">
        <f t="shared" si="164"/>
        <v>23.099999999999998</v>
      </c>
      <c r="BN1267" s="191">
        <f t="shared" si="165"/>
        <v>20.7</v>
      </c>
      <c r="BO1267" s="191">
        <f t="shared" si="166"/>
        <v>23.099999999999994</v>
      </c>
      <c r="BQ1267">
        <v>1.169</v>
      </c>
      <c r="BR1267">
        <v>1.198</v>
      </c>
      <c r="BS1267">
        <v>1.1379999999999999</v>
      </c>
      <c r="BT1267">
        <v>1.19</v>
      </c>
      <c r="BU1267">
        <v>1.1950000000000001</v>
      </c>
      <c r="BV1267">
        <v>1.202</v>
      </c>
      <c r="BW1267">
        <v>1.2309999999999999</v>
      </c>
      <c r="BX1267">
        <v>1.2070000000000001</v>
      </c>
      <c r="BY1267">
        <v>1.2309999999999999</v>
      </c>
    </row>
    <row r="1268" spans="2:77" ht="15" thickBot="1" x14ac:dyDescent="0.35">
      <c r="B1268" s="303"/>
      <c r="C1268" s="303"/>
      <c r="D1268" s="303"/>
      <c r="E1268" s="303"/>
      <c r="F1268" s="303"/>
      <c r="G1268" s="303"/>
      <c r="H1268" s="303"/>
      <c r="I1268" s="303"/>
      <c r="J1268" s="303"/>
      <c r="M1268" s="254">
        <v>2012</v>
      </c>
      <c r="N1268" s="252">
        <v>1.1859999999999999</v>
      </c>
      <c r="O1268" s="252">
        <v>1.198</v>
      </c>
      <c r="P1268" s="252">
        <v>1.137</v>
      </c>
      <c r="Q1268" s="252">
        <v>1.1819999999999999</v>
      </c>
      <c r="R1268" s="252">
        <v>1.218</v>
      </c>
      <c r="S1268" s="252">
        <v>1.206</v>
      </c>
      <c r="T1268" s="252">
        <v>1.244</v>
      </c>
      <c r="U1268" s="252">
        <v>1.232</v>
      </c>
      <c r="V1268" s="252">
        <v>1.236</v>
      </c>
      <c r="X1268" s="15">
        <v>2012</v>
      </c>
      <c r="Y1268" s="168">
        <v>1.2189955820894716</v>
      </c>
      <c r="Z1268" s="168">
        <v>1.198418765666841</v>
      </c>
      <c r="AA1268" s="168">
        <v>1.1926322411509491</v>
      </c>
      <c r="AB1268" s="168">
        <v>1.1476514513674161</v>
      </c>
      <c r="AC1268" s="168">
        <v>1.1622550477136138</v>
      </c>
      <c r="AD1268" s="168">
        <v>1.0938622338752315</v>
      </c>
      <c r="AE1268" s="168">
        <v>1.2009790620354586</v>
      </c>
      <c r="AF1268" s="168">
        <v>1.2062586075961448</v>
      </c>
      <c r="AG1268" s="168">
        <v>1.0716189115700439</v>
      </c>
      <c r="AJ1268" s="15">
        <v>2012</v>
      </c>
      <c r="AK1268" s="157">
        <f t="shared" si="148"/>
        <v>1.02782089552232</v>
      </c>
      <c r="AL1268" s="157">
        <f t="shared" si="149"/>
        <v>1.0003495539789993</v>
      </c>
      <c r="AM1268" s="157">
        <f t="shared" si="150"/>
        <v>1.0489289719885218</v>
      </c>
      <c r="AN1268" s="157">
        <f t="shared" si="151"/>
        <v>0.9709403141856312</v>
      </c>
      <c r="AO1268" s="157">
        <f t="shared" si="152"/>
        <v>0.95423238728539717</v>
      </c>
      <c r="AP1268" s="157">
        <f t="shared" si="153"/>
        <v>0.90701677767432132</v>
      </c>
      <c r="AQ1268" s="157">
        <f t="shared" si="154"/>
        <v>0.96541725244007925</v>
      </c>
      <c r="AR1268" s="157">
        <f t="shared" si="155"/>
        <v>0.97910601265920849</v>
      </c>
      <c r="AS1268" s="157">
        <f t="shared" si="156"/>
        <v>0.86700559188514881</v>
      </c>
      <c r="AW1268" s="191">
        <v>1.7</v>
      </c>
      <c r="AX1268" s="191">
        <v>0</v>
      </c>
      <c r="AY1268" s="191">
        <v>-0.1</v>
      </c>
      <c r="AZ1268" s="191">
        <v>-0.8</v>
      </c>
      <c r="BA1268" s="191">
        <v>2.2999999999999998</v>
      </c>
      <c r="BB1268" s="191">
        <v>0.4</v>
      </c>
      <c r="BC1268" s="191">
        <v>1.3</v>
      </c>
      <c r="BD1268" s="191">
        <v>2.5</v>
      </c>
      <c r="BE1268" s="191">
        <v>0.5</v>
      </c>
      <c r="BG1268" s="191">
        <f t="shared" si="158"/>
        <v>18.600000000000001</v>
      </c>
      <c r="BH1268" s="191">
        <f t="shared" si="159"/>
        <v>19.8</v>
      </c>
      <c r="BI1268" s="191">
        <f t="shared" si="160"/>
        <v>13.700000000000003</v>
      </c>
      <c r="BJ1268" s="191">
        <f t="shared" si="161"/>
        <v>18.2</v>
      </c>
      <c r="BK1268" s="191">
        <f t="shared" si="162"/>
        <v>21.800000000000004</v>
      </c>
      <c r="BL1268" s="191">
        <f t="shared" si="163"/>
        <v>20.6</v>
      </c>
      <c r="BM1268" s="191">
        <f t="shared" si="164"/>
        <v>24.4</v>
      </c>
      <c r="BN1268" s="191">
        <f t="shared" si="165"/>
        <v>23.2</v>
      </c>
      <c r="BO1268" s="191">
        <f t="shared" si="166"/>
        <v>23.599999999999994</v>
      </c>
      <c r="BQ1268">
        <v>1.1859999999999999</v>
      </c>
      <c r="BR1268">
        <v>1.198</v>
      </c>
      <c r="BS1268">
        <v>1.137</v>
      </c>
      <c r="BT1268">
        <v>1.1819999999999999</v>
      </c>
      <c r="BU1268">
        <v>1.218</v>
      </c>
      <c r="BV1268">
        <v>1.206</v>
      </c>
      <c r="BW1268">
        <v>1.244</v>
      </c>
      <c r="BX1268">
        <v>1.232</v>
      </c>
      <c r="BY1268">
        <v>1.236</v>
      </c>
    </row>
    <row r="1269" spans="2:77" ht="15" thickBot="1" x14ac:dyDescent="0.35">
      <c r="B1269" s="303"/>
      <c r="C1269" s="303"/>
      <c r="D1269" s="303"/>
      <c r="E1269" s="303"/>
      <c r="F1269" s="303"/>
      <c r="G1269" s="303"/>
      <c r="H1269" s="303"/>
      <c r="I1269" s="303"/>
      <c r="J1269" s="303"/>
      <c r="M1269" s="254">
        <v>2013</v>
      </c>
      <c r="N1269" s="252">
        <v>1.2010000000000001</v>
      </c>
      <c r="O1269" s="252">
        <v>1.202</v>
      </c>
      <c r="P1269" s="252">
        <v>1.1320000000000001</v>
      </c>
      <c r="Q1269" s="252">
        <v>1.1759999999999999</v>
      </c>
      <c r="R1269" s="252">
        <v>1.2090000000000001</v>
      </c>
      <c r="S1269" s="252">
        <v>1.2170000000000001</v>
      </c>
      <c r="T1269" s="252">
        <v>1.232</v>
      </c>
      <c r="U1269" s="252">
        <v>1.2349999999999999</v>
      </c>
      <c r="V1269" s="252">
        <v>1.2529999999999999</v>
      </c>
      <c r="X1269" s="15">
        <v>2013</v>
      </c>
      <c r="Y1269" s="168">
        <v>1.2177232185125622</v>
      </c>
      <c r="Z1269" s="168">
        <v>1.2625593444447911</v>
      </c>
      <c r="AA1269" s="168">
        <v>1.2100824717576646</v>
      </c>
      <c r="AB1269" s="168">
        <v>1.1441414419507483</v>
      </c>
      <c r="AC1269" s="168">
        <v>1.2177923135280984</v>
      </c>
      <c r="AD1269" s="168">
        <v>1.1139170850016111</v>
      </c>
      <c r="AE1269" s="168">
        <v>1.2460679513173347</v>
      </c>
      <c r="AF1269" s="168">
        <v>1.2308272906714715</v>
      </c>
      <c r="AG1269" s="168">
        <v>1.0623311729748075</v>
      </c>
      <c r="AJ1269" s="15">
        <v>2013</v>
      </c>
      <c r="AK1269" s="157">
        <f t="shared" si="148"/>
        <v>1.0139244117506763</v>
      </c>
      <c r="AL1269" s="157">
        <f t="shared" si="149"/>
        <v>1.0503821501204584</v>
      </c>
      <c r="AM1269" s="157">
        <f t="shared" si="150"/>
        <v>1.0689774485491736</v>
      </c>
      <c r="AN1269" s="157">
        <f t="shared" si="151"/>
        <v>0.9729093894139017</v>
      </c>
      <c r="AO1269" s="157">
        <f t="shared" si="152"/>
        <v>1.0072723850521905</v>
      </c>
      <c r="AP1269" s="157">
        <f t="shared" si="153"/>
        <v>0.91529752259787267</v>
      </c>
      <c r="AQ1269" s="157">
        <f t="shared" si="154"/>
        <v>1.0114187916536808</v>
      </c>
      <c r="AR1269" s="157">
        <f t="shared" si="155"/>
        <v>0.99662128799309435</v>
      </c>
      <c r="AS1269" s="157">
        <f t="shared" si="156"/>
        <v>0.84783014602937556</v>
      </c>
      <c r="AW1269" s="191">
        <v>1.5</v>
      </c>
      <c r="AX1269" s="191">
        <v>0.4</v>
      </c>
      <c r="AY1269" s="191">
        <v>-0.5</v>
      </c>
      <c r="AZ1269" s="191">
        <v>-0.6</v>
      </c>
      <c r="BA1269" s="191">
        <v>-0.9</v>
      </c>
      <c r="BB1269" s="191">
        <v>1.1000000000000001</v>
      </c>
      <c r="BC1269" s="191">
        <v>-1.2</v>
      </c>
      <c r="BD1269" s="191">
        <v>0.3</v>
      </c>
      <c r="BE1269" s="191">
        <v>1.7</v>
      </c>
      <c r="BG1269" s="191">
        <f t="shared" si="158"/>
        <v>20.100000000000001</v>
      </c>
      <c r="BH1269" s="191">
        <f t="shared" si="159"/>
        <v>20.2</v>
      </c>
      <c r="BI1269" s="191">
        <f t="shared" si="160"/>
        <v>13.200000000000003</v>
      </c>
      <c r="BJ1269" s="191">
        <f t="shared" si="161"/>
        <v>17.599999999999998</v>
      </c>
      <c r="BK1269" s="191">
        <f t="shared" si="162"/>
        <v>20.900000000000006</v>
      </c>
      <c r="BL1269" s="191">
        <f t="shared" si="163"/>
        <v>21.700000000000003</v>
      </c>
      <c r="BM1269" s="191">
        <f t="shared" si="164"/>
        <v>23.2</v>
      </c>
      <c r="BN1269" s="191">
        <f t="shared" si="165"/>
        <v>23.5</v>
      </c>
      <c r="BO1269" s="191">
        <f t="shared" si="166"/>
        <v>25.299999999999994</v>
      </c>
      <c r="BQ1269">
        <v>1.2010000000000001</v>
      </c>
      <c r="BR1269">
        <v>1.202</v>
      </c>
      <c r="BS1269">
        <v>1.1320000000000001</v>
      </c>
      <c r="BT1269">
        <v>1.1759999999999999</v>
      </c>
      <c r="BU1269">
        <v>1.2090000000000001</v>
      </c>
      <c r="BV1269">
        <v>1.2170000000000001</v>
      </c>
      <c r="BW1269">
        <v>1.232</v>
      </c>
      <c r="BX1269">
        <v>1.2349999999999999</v>
      </c>
      <c r="BY1269">
        <v>1.2529999999999999</v>
      </c>
    </row>
    <row r="1270" spans="2:77" ht="15" thickBot="1" x14ac:dyDescent="0.35">
      <c r="B1270" s="303"/>
      <c r="C1270" s="303"/>
      <c r="D1270" s="303"/>
      <c r="E1270" s="303"/>
      <c r="F1270" s="303"/>
      <c r="G1270" s="303"/>
      <c r="H1270" s="303"/>
      <c r="I1270" s="303"/>
      <c r="J1270" s="303"/>
      <c r="M1270" s="254">
        <v>2014</v>
      </c>
      <c r="N1270" s="252">
        <v>1.2050000000000001</v>
      </c>
      <c r="O1270" s="252">
        <v>1.2170000000000001</v>
      </c>
      <c r="P1270" s="252">
        <v>1.127</v>
      </c>
      <c r="Q1270" s="252">
        <v>1.181</v>
      </c>
      <c r="R1270" s="252">
        <v>1.218</v>
      </c>
      <c r="S1270" s="252">
        <v>1.2270000000000001</v>
      </c>
      <c r="T1270" s="252">
        <v>1.234</v>
      </c>
      <c r="U1270" s="252">
        <v>1.244</v>
      </c>
      <c r="V1270" s="252">
        <v>1.2829999999999999</v>
      </c>
      <c r="X1270" s="15">
        <v>2014</v>
      </c>
      <c r="Y1270" s="168">
        <v>1.2042840494836158</v>
      </c>
      <c r="Z1270" s="168">
        <v>1.1831743097664249</v>
      </c>
      <c r="AA1270" s="168">
        <v>1.163690598541415</v>
      </c>
      <c r="AB1270" s="168">
        <v>1.1367204562913451</v>
      </c>
      <c r="AC1270" s="168">
        <v>1.1587681340577292</v>
      </c>
      <c r="AD1270" s="168">
        <v>1.0627992523336676</v>
      </c>
      <c r="AE1270" s="168">
        <v>1.2018027614249798</v>
      </c>
      <c r="AF1270" s="168">
        <v>1.1580992920730431</v>
      </c>
      <c r="AG1270" s="168">
        <v>0.99796517261050222</v>
      </c>
      <c r="AJ1270" s="15">
        <v>2014</v>
      </c>
      <c r="AK1270" s="157">
        <f t="shared" si="148"/>
        <v>0.99940585019387196</v>
      </c>
      <c r="AL1270" s="157">
        <f t="shared" si="149"/>
        <v>0.97220567770453969</v>
      </c>
      <c r="AM1270" s="157">
        <f t="shared" si="150"/>
        <v>1.0325559880580435</v>
      </c>
      <c r="AN1270" s="157">
        <f t="shared" si="151"/>
        <v>0.96250673691053767</v>
      </c>
      <c r="AO1270" s="157">
        <f t="shared" si="152"/>
        <v>0.95136956819189589</v>
      </c>
      <c r="AP1270" s="157">
        <f t="shared" si="153"/>
        <v>0.86617705976664017</v>
      </c>
      <c r="AQ1270" s="157">
        <f t="shared" si="154"/>
        <v>0.97390823454212305</v>
      </c>
      <c r="AR1270" s="157">
        <f t="shared" si="155"/>
        <v>0.93094798398154588</v>
      </c>
      <c r="AS1270" s="157">
        <f t="shared" si="156"/>
        <v>0.7778372350822309</v>
      </c>
      <c r="AW1270" s="191">
        <v>0.4</v>
      </c>
      <c r="AX1270" s="191">
        <v>1.5</v>
      </c>
      <c r="AY1270" s="191">
        <v>-0.5</v>
      </c>
      <c r="AZ1270" s="191">
        <v>0.5</v>
      </c>
      <c r="BA1270" s="191">
        <v>0.9</v>
      </c>
      <c r="BB1270" s="191">
        <v>1</v>
      </c>
      <c r="BC1270" s="191">
        <v>0.2</v>
      </c>
      <c r="BD1270" s="191">
        <v>0.9</v>
      </c>
      <c r="BE1270" s="191">
        <v>3</v>
      </c>
      <c r="BG1270" s="191">
        <f t="shared" si="158"/>
        <v>20.5</v>
      </c>
      <c r="BH1270" s="191">
        <f t="shared" si="159"/>
        <v>21.7</v>
      </c>
      <c r="BI1270" s="191">
        <f t="shared" si="160"/>
        <v>12.700000000000003</v>
      </c>
      <c r="BJ1270" s="191">
        <f t="shared" si="161"/>
        <v>18.099999999999998</v>
      </c>
      <c r="BK1270" s="191">
        <f t="shared" si="162"/>
        <v>21.800000000000004</v>
      </c>
      <c r="BL1270" s="191">
        <f t="shared" si="163"/>
        <v>22.700000000000003</v>
      </c>
      <c r="BM1270" s="191">
        <f t="shared" si="164"/>
        <v>23.4</v>
      </c>
      <c r="BN1270" s="191">
        <f t="shared" si="165"/>
        <v>24.4</v>
      </c>
      <c r="BO1270" s="191">
        <f t="shared" si="166"/>
        <v>28.299999999999994</v>
      </c>
      <c r="BQ1270">
        <v>1.2050000000000001</v>
      </c>
      <c r="BR1270">
        <v>1.2170000000000001</v>
      </c>
      <c r="BS1270">
        <v>1.127</v>
      </c>
      <c r="BT1270">
        <v>1.181</v>
      </c>
      <c r="BU1270">
        <v>1.218</v>
      </c>
      <c r="BV1270">
        <v>1.2270000000000001</v>
      </c>
      <c r="BW1270">
        <v>1.234</v>
      </c>
      <c r="BX1270">
        <v>1.244</v>
      </c>
      <c r="BY1270">
        <v>1.2829999999999999</v>
      </c>
    </row>
    <row r="1271" spans="2:77" ht="15" thickBot="1" x14ac:dyDescent="0.35">
      <c r="B1271" s="303"/>
      <c r="C1271" s="303"/>
      <c r="D1271" s="303"/>
      <c r="E1271" s="303"/>
      <c r="F1271" s="303"/>
      <c r="G1271" s="303"/>
      <c r="H1271" s="303"/>
      <c r="I1271" s="303"/>
      <c r="J1271" s="303"/>
      <c r="M1271" s="254">
        <v>2015</v>
      </c>
      <c r="N1271" s="252">
        <v>1.2150000000000001</v>
      </c>
      <c r="O1271" s="252">
        <v>1.2309999999999999</v>
      </c>
      <c r="P1271" s="252">
        <v>1.133</v>
      </c>
      <c r="Q1271" s="252">
        <v>1.177</v>
      </c>
      <c r="R1271" s="252">
        <v>1.22</v>
      </c>
      <c r="S1271" s="252">
        <v>1.2350000000000001</v>
      </c>
      <c r="T1271" s="252">
        <v>1.254</v>
      </c>
      <c r="U1271" s="252">
        <v>1.266</v>
      </c>
      <c r="V1271" s="252">
        <v>1.3069999999999999</v>
      </c>
      <c r="X1271" s="15">
        <v>2015</v>
      </c>
      <c r="Y1271" s="168">
        <v>1.25913712793569</v>
      </c>
      <c r="Z1271" s="168">
        <v>1.232007321878916</v>
      </c>
      <c r="AA1271" s="168">
        <v>1.1883161326181741</v>
      </c>
      <c r="AB1271" s="168">
        <v>1.1369531999777149</v>
      </c>
      <c r="AC1271" s="168">
        <v>1.1768871622449106</v>
      </c>
      <c r="AD1271" s="168">
        <v>1.0970410464727118</v>
      </c>
      <c r="AE1271" s="168">
        <v>1.2320580901918805</v>
      </c>
      <c r="AF1271" s="168">
        <v>1.1827372156031384</v>
      </c>
      <c r="AG1271" s="168">
        <v>1.0531632272780516</v>
      </c>
      <c r="AJ1271" s="15">
        <v>2015</v>
      </c>
      <c r="AK1271" s="157">
        <f t="shared" si="148"/>
        <v>1.0363268542680575</v>
      </c>
      <c r="AL1271" s="157">
        <f t="shared" si="149"/>
        <v>1.0008182955961951</v>
      </c>
      <c r="AM1271" s="157">
        <f t="shared" si="150"/>
        <v>1.0488227119313098</v>
      </c>
      <c r="AN1271" s="157">
        <f t="shared" si="151"/>
        <v>0.9659755309921112</v>
      </c>
      <c r="AO1271" s="157">
        <f t="shared" si="152"/>
        <v>0.96466160839746773</v>
      </c>
      <c r="AP1271" s="157">
        <f t="shared" si="153"/>
        <v>0.88829234532203383</v>
      </c>
      <c r="AQ1271" s="157">
        <f t="shared" si="154"/>
        <v>0.98250246426784726</v>
      </c>
      <c r="AR1271" s="157">
        <f t="shared" si="155"/>
        <v>0.93423160790137316</v>
      </c>
      <c r="AS1271" s="157">
        <f t="shared" si="156"/>
        <v>0.80578670794036078</v>
      </c>
      <c r="AW1271" s="191">
        <v>1</v>
      </c>
      <c r="AX1271" s="191">
        <v>1.4</v>
      </c>
      <c r="AY1271" s="191">
        <v>0.6</v>
      </c>
      <c r="AZ1271" s="191">
        <v>-0.4</v>
      </c>
      <c r="BA1271" s="191">
        <v>0.2</v>
      </c>
      <c r="BB1271" s="191">
        <v>0.8</v>
      </c>
      <c r="BC1271" s="191">
        <v>2</v>
      </c>
      <c r="BD1271" s="191">
        <v>2.2000000000000002</v>
      </c>
      <c r="BE1271" s="191">
        <v>2.4</v>
      </c>
      <c r="BG1271" s="191">
        <f t="shared" si="158"/>
        <v>21.5</v>
      </c>
      <c r="BH1271" s="191">
        <f t="shared" si="159"/>
        <v>23.099999999999998</v>
      </c>
      <c r="BI1271" s="191">
        <f t="shared" si="160"/>
        <v>13.300000000000002</v>
      </c>
      <c r="BJ1271" s="191">
        <f t="shared" si="161"/>
        <v>17.7</v>
      </c>
      <c r="BK1271" s="191">
        <f t="shared" si="162"/>
        <v>22.000000000000004</v>
      </c>
      <c r="BL1271" s="191">
        <f t="shared" si="163"/>
        <v>23.500000000000004</v>
      </c>
      <c r="BM1271" s="191">
        <f t="shared" si="164"/>
        <v>25.4</v>
      </c>
      <c r="BN1271" s="191">
        <f t="shared" si="165"/>
        <v>26.599999999999998</v>
      </c>
      <c r="BO1271" s="191">
        <f t="shared" si="166"/>
        <v>30.699999999999992</v>
      </c>
      <c r="BQ1271">
        <v>1.2150000000000001</v>
      </c>
      <c r="BR1271">
        <v>1.2309999999999999</v>
      </c>
      <c r="BS1271">
        <v>1.133</v>
      </c>
      <c r="BT1271">
        <v>1.177</v>
      </c>
      <c r="BU1271">
        <v>1.22</v>
      </c>
      <c r="BV1271">
        <v>1.2350000000000001</v>
      </c>
      <c r="BW1271">
        <v>1.254</v>
      </c>
      <c r="BX1271">
        <v>1.266</v>
      </c>
      <c r="BY1271">
        <v>1.3069999999999999</v>
      </c>
    </row>
    <row r="1272" spans="2:77" ht="15" thickBot="1" x14ac:dyDescent="0.35">
      <c r="B1272" s="303"/>
      <c r="C1272" s="303"/>
      <c r="D1272" s="303"/>
      <c r="E1272" s="303"/>
      <c r="F1272" s="303"/>
      <c r="G1272" s="303"/>
      <c r="H1272" s="303"/>
      <c r="I1272" s="303"/>
      <c r="J1272" s="303"/>
      <c r="M1272" s="254">
        <v>2016</v>
      </c>
      <c r="N1272" s="252">
        <v>1.2349999999999999</v>
      </c>
      <c r="O1272" s="252">
        <v>1.2469999999999999</v>
      </c>
      <c r="P1272" s="252">
        <v>1.157</v>
      </c>
      <c r="Q1272" s="252">
        <v>1.1850000000000001</v>
      </c>
      <c r="R1272" s="252">
        <v>1.246</v>
      </c>
      <c r="S1272" s="252">
        <v>1.254</v>
      </c>
      <c r="T1272" s="252">
        <v>1.286</v>
      </c>
      <c r="U1272" s="252">
        <v>1.284</v>
      </c>
      <c r="V1272" s="252">
        <v>1.3199999999999998</v>
      </c>
      <c r="X1272" s="15">
        <v>2016</v>
      </c>
      <c r="Y1272" s="168">
        <v>1.2952878037168258</v>
      </c>
      <c r="Z1272" s="168">
        <v>1.2156125322619327</v>
      </c>
      <c r="AA1272" s="168">
        <v>1.1810189184123856</v>
      </c>
      <c r="AB1272" s="168">
        <v>1.1697127242422645</v>
      </c>
      <c r="AC1272" s="168">
        <v>1.1857391293099566</v>
      </c>
      <c r="AD1272" s="168">
        <v>1.1191222898874804</v>
      </c>
      <c r="AE1272" s="168">
        <v>1.2225884416690398</v>
      </c>
      <c r="AF1272" s="168">
        <v>1.2021196839739849</v>
      </c>
      <c r="AG1272" s="168">
        <v>1.0727993202710542</v>
      </c>
      <c r="AJ1272" s="15">
        <v>2016</v>
      </c>
      <c r="AK1272" s="157">
        <f t="shared" si="148"/>
        <v>1.0488160353982396</v>
      </c>
      <c r="AL1272" s="157">
        <f t="shared" si="149"/>
        <v>0.97482961689008241</v>
      </c>
      <c r="AM1272" s="157">
        <f t="shared" si="150"/>
        <v>1.020759652906124</v>
      </c>
      <c r="AN1272" s="157">
        <f t="shared" si="151"/>
        <v>0.98709934535212185</v>
      </c>
      <c r="AO1272" s="157">
        <f t="shared" si="152"/>
        <v>0.95163654037717227</v>
      </c>
      <c r="AP1272" s="157">
        <f t="shared" si="153"/>
        <v>0.8924420174541311</v>
      </c>
      <c r="AQ1272" s="157">
        <f t="shared" si="154"/>
        <v>0.95069085666332798</v>
      </c>
      <c r="AR1272" s="157">
        <f t="shared" si="155"/>
        <v>0.93623028346883563</v>
      </c>
      <c r="AS1272" s="157">
        <f t="shared" si="156"/>
        <v>0.81272675778110171</v>
      </c>
      <c r="AW1272" s="191">
        <v>2</v>
      </c>
      <c r="AX1272" s="191">
        <v>1.6</v>
      </c>
      <c r="AY1272" s="191">
        <v>2.4</v>
      </c>
      <c r="AZ1272" s="191">
        <v>0.8</v>
      </c>
      <c r="BA1272" s="191">
        <v>2.6</v>
      </c>
      <c r="BB1272" s="191">
        <v>1.9</v>
      </c>
      <c r="BC1272" s="191">
        <v>3.2</v>
      </c>
      <c r="BD1272" s="191">
        <v>1.8</v>
      </c>
      <c r="BE1272" s="191">
        <v>1.3</v>
      </c>
      <c r="BG1272" s="191">
        <f t="shared" si="158"/>
        <v>23.5</v>
      </c>
      <c r="BH1272" s="191">
        <f t="shared" si="159"/>
        <v>24.7</v>
      </c>
      <c r="BI1272" s="191">
        <f t="shared" si="160"/>
        <v>15.700000000000003</v>
      </c>
      <c r="BJ1272" s="191">
        <f t="shared" si="161"/>
        <v>18.5</v>
      </c>
      <c r="BK1272" s="191">
        <f t="shared" si="162"/>
        <v>24.600000000000005</v>
      </c>
      <c r="BL1272" s="191">
        <f t="shared" si="163"/>
        <v>25.400000000000002</v>
      </c>
      <c r="BM1272" s="191">
        <f t="shared" si="164"/>
        <v>28.599999999999998</v>
      </c>
      <c r="BN1272" s="191">
        <f t="shared" si="165"/>
        <v>28.4</v>
      </c>
      <c r="BO1272" s="191">
        <f t="shared" si="166"/>
        <v>31.999999999999993</v>
      </c>
      <c r="BQ1272">
        <v>1.2349999999999999</v>
      </c>
      <c r="BR1272">
        <v>1.2469999999999999</v>
      </c>
      <c r="BS1272">
        <v>1.157</v>
      </c>
      <c r="BT1272">
        <v>1.1850000000000001</v>
      </c>
      <c r="BU1272">
        <v>1.246</v>
      </c>
      <c r="BV1272">
        <v>1.254</v>
      </c>
      <c r="BW1272">
        <v>1.286</v>
      </c>
      <c r="BX1272">
        <v>1.284</v>
      </c>
      <c r="BY1272">
        <v>1.3199999999999998</v>
      </c>
    </row>
    <row r="1273" spans="2:77" ht="15" thickBot="1" x14ac:dyDescent="0.35">
      <c r="B1273" s="303"/>
      <c r="C1273" s="303"/>
      <c r="D1273" s="303"/>
      <c r="E1273" s="303"/>
      <c r="F1273" s="303"/>
      <c r="G1273" s="303"/>
      <c r="H1273" s="303"/>
      <c r="I1273" s="303"/>
      <c r="J1273" s="303"/>
      <c r="M1273" s="254">
        <v>2017</v>
      </c>
      <c r="N1273" s="252">
        <v>1.266</v>
      </c>
      <c r="O1273" s="252">
        <v>1.2749999999999999</v>
      </c>
      <c r="P1273" s="252">
        <v>1.171</v>
      </c>
      <c r="Q1273" s="252">
        <v>1.214</v>
      </c>
      <c r="R1273" s="252">
        <v>1.28</v>
      </c>
      <c r="S1273" s="252">
        <v>1.282</v>
      </c>
      <c r="T1273" s="252">
        <v>1.3089999999999999</v>
      </c>
      <c r="U1273" s="252">
        <v>1.306</v>
      </c>
      <c r="V1273" s="252">
        <v>1.355</v>
      </c>
      <c r="X1273" s="15">
        <v>2017</v>
      </c>
      <c r="Y1273" s="168">
        <v>1.3082103729916574</v>
      </c>
      <c r="Z1273" s="168">
        <v>1.2661347327208679</v>
      </c>
      <c r="AA1273" s="168">
        <v>1.1944930441195594</v>
      </c>
      <c r="AB1273" s="168">
        <v>1.188818041757342</v>
      </c>
      <c r="AC1273" s="168">
        <v>1.1951120366024097</v>
      </c>
      <c r="AD1273" s="168">
        <v>1.1586203656048044</v>
      </c>
      <c r="AE1273" s="168">
        <v>1.2703000252476666</v>
      </c>
      <c r="AF1273" s="168">
        <v>1.2401930718634617</v>
      </c>
      <c r="AG1273" s="168">
        <v>1.0991712038140111</v>
      </c>
      <c r="AJ1273" s="15">
        <v>2017</v>
      </c>
      <c r="AK1273" s="157">
        <f t="shared" si="148"/>
        <v>1.0333415268496504</v>
      </c>
      <c r="AL1273" s="157">
        <f t="shared" si="149"/>
        <v>0.99304684919283759</v>
      </c>
      <c r="AM1273" s="157">
        <f t="shared" si="150"/>
        <v>1.0200623775572668</v>
      </c>
      <c r="AN1273" s="157">
        <f t="shared" si="151"/>
        <v>0.97925703604393899</v>
      </c>
      <c r="AO1273" s="157">
        <f t="shared" si="152"/>
        <v>0.93368127859563255</v>
      </c>
      <c r="AP1273" s="157">
        <f t="shared" si="153"/>
        <v>0.90376003557317031</v>
      </c>
      <c r="AQ1273" s="157">
        <f t="shared" si="154"/>
        <v>0.97043546619378662</v>
      </c>
      <c r="AR1273" s="157">
        <f t="shared" si="155"/>
        <v>0.94961184675609622</v>
      </c>
      <c r="AS1273" s="157">
        <f t="shared" si="156"/>
        <v>0.81119646037934401</v>
      </c>
      <c r="AW1273" s="191">
        <v>3.1</v>
      </c>
      <c r="AX1273" s="191">
        <v>2.8</v>
      </c>
      <c r="AY1273" s="191">
        <v>1.4</v>
      </c>
      <c r="AZ1273" s="191">
        <v>2.9</v>
      </c>
      <c r="BA1273" s="191">
        <v>3.4</v>
      </c>
      <c r="BB1273" s="191">
        <v>2.8</v>
      </c>
      <c r="BC1273" s="191">
        <v>2.2999999999999998</v>
      </c>
      <c r="BD1273" s="191">
        <v>2.2000000000000002</v>
      </c>
      <c r="BE1273" s="191">
        <v>3.5</v>
      </c>
      <c r="BG1273" s="191">
        <f t="shared" si="158"/>
        <v>26.6</v>
      </c>
      <c r="BH1273" s="191">
        <f t="shared" si="159"/>
        <v>27.5</v>
      </c>
      <c r="BI1273" s="191">
        <f t="shared" si="160"/>
        <v>17.100000000000001</v>
      </c>
      <c r="BJ1273" s="191">
        <f t="shared" si="161"/>
        <v>21.4</v>
      </c>
      <c r="BK1273" s="191">
        <f t="shared" si="162"/>
        <v>28.000000000000004</v>
      </c>
      <c r="BL1273" s="191">
        <f t="shared" si="163"/>
        <v>28.200000000000003</v>
      </c>
      <c r="BM1273" s="191">
        <f t="shared" si="164"/>
        <v>30.9</v>
      </c>
      <c r="BN1273" s="191">
        <f t="shared" si="165"/>
        <v>30.599999999999998</v>
      </c>
      <c r="BO1273" s="191">
        <f t="shared" si="166"/>
        <v>35.499999999999993</v>
      </c>
      <c r="BQ1273">
        <v>1.266</v>
      </c>
      <c r="BR1273">
        <v>1.2749999999999999</v>
      </c>
      <c r="BS1273">
        <v>1.171</v>
      </c>
      <c r="BT1273">
        <v>1.214</v>
      </c>
      <c r="BU1273">
        <v>1.28</v>
      </c>
      <c r="BV1273">
        <v>1.282</v>
      </c>
      <c r="BW1273">
        <v>1.3089999999999999</v>
      </c>
      <c r="BX1273">
        <v>1.306</v>
      </c>
      <c r="BY1273">
        <v>1.355</v>
      </c>
    </row>
    <row r="1274" spans="2:77" ht="15" thickBot="1" x14ac:dyDescent="0.35">
      <c r="B1274" s="303"/>
      <c r="C1274" s="303"/>
      <c r="D1274" s="303"/>
      <c r="E1274" s="303"/>
      <c r="F1274" s="303"/>
      <c r="G1274" s="303"/>
      <c r="H1274" s="303"/>
      <c r="I1274" s="303"/>
      <c r="J1274" s="303"/>
      <c r="M1274" s="254" t="s">
        <v>275</v>
      </c>
      <c r="N1274" s="252">
        <v>1.2789999999999999</v>
      </c>
      <c r="O1274" s="252">
        <v>1.3069999999999999</v>
      </c>
      <c r="P1274" s="252">
        <v>1.1910000000000001</v>
      </c>
      <c r="Q1274" s="252">
        <v>1.252</v>
      </c>
      <c r="R1274" s="252">
        <v>1.3069999999999999</v>
      </c>
      <c r="S1274" s="252">
        <v>1.306</v>
      </c>
      <c r="T1274" s="252">
        <v>1.33</v>
      </c>
      <c r="U1274" s="252">
        <v>1.323</v>
      </c>
      <c r="V1274" s="252">
        <v>1.377</v>
      </c>
      <c r="X1274" s="19">
        <v>2018</v>
      </c>
      <c r="Y1274" s="168">
        <v>1.2944473302873531</v>
      </c>
      <c r="Z1274" s="168">
        <v>1.2550072692921752</v>
      </c>
      <c r="AA1274" s="168">
        <v>1.1998824053769155</v>
      </c>
      <c r="AB1274" s="168">
        <v>1.1174942079411025</v>
      </c>
      <c r="AC1274" s="168">
        <v>1.1562708675581421</v>
      </c>
      <c r="AD1274" s="168">
        <v>1.1402675272429939</v>
      </c>
      <c r="AE1274" s="168">
        <v>1.2322115180575237</v>
      </c>
      <c r="AF1274" s="168">
        <v>1.2282291879169143</v>
      </c>
      <c r="AG1274" s="168">
        <v>1.0730419142853553</v>
      </c>
      <c r="AJ1274" s="19">
        <v>2018</v>
      </c>
      <c r="AK1274" s="157">
        <f t="shared" si="148"/>
        <v>1.0120776624607921</v>
      </c>
      <c r="AL1274" s="157">
        <f t="shared" si="149"/>
        <v>0.96021979287848147</v>
      </c>
      <c r="AM1274" s="157">
        <f t="shared" si="150"/>
        <v>1.0074579390234386</v>
      </c>
      <c r="AN1274" s="157">
        <f t="shared" si="151"/>
        <v>0.89256725873889975</v>
      </c>
      <c r="AO1274" s="157">
        <f t="shared" si="152"/>
        <v>0.88467549162826487</v>
      </c>
      <c r="AP1274" s="157">
        <f t="shared" si="153"/>
        <v>0.87309917859341024</v>
      </c>
      <c r="AQ1274" s="157">
        <f t="shared" si="154"/>
        <v>0.92647482560716066</v>
      </c>
      <c r="AR1274" s="157">
        <f t="shared" si="155"/>
        <v>0.9283667331193608</v>
      </c>
      <c r="AS1274" s="157">
        <f t="shared" si="156"/>
        <v>0.77926064944470252</v>
      </c>
      <c r="AW1274" s="191">
        <v>1.3</v>
      </c>
      <c r="AX1274" s="191">
        <v>3.2</v>
      </c>
      <c r="AY1274" s="191">
        <v>2</v>
      </c>
      <c r="AZ1274" s="191">
        <v>3.8</v>
      </c>
      <c r="BA1274" s="191">
        <v>2.7</v>
      </c>
      <c r="BB1274" s="191">
        <v>2.4</v>
      </c>
      <c r="BC1274" s="191">
        <v>2.1</v>
      </c>
      <c r="BD1274" s="191">
        <v>1.7</v>
      </c>
      <c r="BE1274" s="191">
        <v>2.2000000000000002</v>
      </c>
      <c r="BG1274" s="191">
        <f t="shared" si="158"/>
        <v>27.900000000000002</v>
      </c>
      <c r="BH1274" s="191">
        <f t="shared" si="159"/>
        <v>30.7</v>
      </c>
      <c r="BI1274" s="191">
        <f t="shared" si="160"/>
        <v>19.100000000000001</v>
      </c>
      <c r="BJ1274" s="191">
        <f t="shared" si="161"/>
        <v>25.2</v>
      </c>
      <c r="BK1274" s="191">
        <f t="shared" si="162"/>
        <v>30.700000000000003</v>
      </c>
      <c r="BL1274" s="191">
        <f t="shared" si="163"/>
        <v>30.6</v>
      </c>
      <c r="BM1274" s="191">
        <f t="shared" si="164"/>
        <v>33</v>
      </c>
      <c r="BN1274" s="191">
        <f t="shared" si="165"/>
        <v>32.299999999999997</v>
      </c>
      <c r="BO1274" s="191">
        <f t="shared" si="166"/>
        <v>37.699999999999996</v>
      </c>
      <c r="BQ1274">
        <v>1.2789999999999999</v>
      </c>
      <c r="BR1274">
        <v>1.3069999999999999</v>
      </c>
      <c r="BS1274">
        <v>1.1910000000000001</v>
      </c>
      <c r="BT1274">
        <v>1.252</v>
      </c>
      <c r="BU1274">
        <v>1.3069999999999999</v>
      </c>
      <c r="BV1274">
        <v>1.306</v>
      </c>
      <c r="BW1274">
        <v>1.33</v>
      </c>
      <c r="BX1274">
        <v>1.323</v>
      </c>
      <c r="BY1274">
        <v>1.377</v>
      </c>
    </row>
    <row r="1275" spans="2:77" x14ac:dyDescent="0.3">
      <c r="X1275" s="11" t="s">
        <v>14</v>
      </c>
      <c r="Y1275" s="12">
        <v>30.432350475383224</v>
      </c>
      <c r="Z1275" s="13">
        <v>78.130863147766647</v>
      </c>
      <c r="AA1275" s="13">
        <v>299.46712032883892</v>
      </c>
      <c r="AB1275" s="13">
        <v>295.15655651744152</v>
      </c>
      <c r="AC1275" s="13">
        <v>62.364873188375931</v>
      </c>
      <c r="AD1275" s="13">
        <v>201.60927613714145</v>
      </c>
      <c r="AE1275" s="13">
        <v>78.90349586121603</v>
      </c>
      <c r="AF1275" s="13">
        <v>36.963075365928184</v>
      </c>
      <c r="AG1275" s="14">
        <v>141.78142554322321</v>
      </c>
    </row>
    <row r="1279" spans="2:77" x14ac:dyDescent="0.3">
      <c r="AV1279" s="306"/>
    </row>
    <row r="1280" spans="2:77" x14ac:dyDescent="0.3">
      <c r="AV1280" s="306"/>
    </row>
    <row r="1281" spans="48:57" x14ac:dyDescent="0.3">
      <c r="AV1281" s="306"/>
    </row>
    <row r="1282" spans="48:57" x14ac:dyDescent="0.3">
      <c r="AV1282" s="306"/>
    </row>
    <row r="1283" spans="48:57" x14ac:dyDescent="0.3">
      <c r="AV1283" s="306"/>
    </row>
    <row r="1284" spans="48:57" x14ac:dyDescent="0.3">
      <c r="AV1284" s="306"/>
    </row>
    <row r="1285" spans="48:57" x14ac:dyDescent="0.3">
      <c r="AV1285" s="306"/>
    </row>
    <row r="1286" spans="48:57" x14ac:dyDescent="0.3">
      <c r="AV1286" s="306"/>
    </row>
    <row r="1287" spans="48:57" x14ac:dyDescent="0.3">
      <c r="AV1287" s="306"/>
    </row>
    <row r="1288" spans="48:57" x14ac:dyDescent="0.3">
      <c r="AV1288" s="306"/>
    </row>
    <row r="1289" spans="48:57" x14ac:dyDescent="0.3">
      <c r="AV1289" s="306"/>
    </row>
    <row r="1290" spans="48:57" x14ac:dyDescent="0.3">
      <c r="AV1290" s="306"/>
    </row>
    <row r="1291" spans="48:57" x14ac:dyDescent="0.3">
      <c r="AV1291" s="306"/>
    </row>
    <row r="1292" spans="48:57" x14ac:dyDescent="0.3">
      <c r="AV1292" s="306"/>
    </row>
    <row r="1293" spans="48:57" x14ac:dyDescent="0.3">
      <c r="AV1293" s="306"/>
    </row>
    <row r="1294" spans="48:57" x14ac:dyDescent="0.3">
      <c r="AV1294" s="306"/>
    </row>
    <row r="1295" spans="48:57" x14ac:dyDescent="0.3">
      <c r="AV1295" s="306"/>
    </row>
    <row r="1296" spans="48:57" x14ac:dyDescent="0.3">
      <c r="AW1296" s="191"/>
      <c r="AX1296" s="191"/>
      <c r="AY1296" s="191"/>
      <c r="AZ1296" s="191"/>
      <c r="BA1296" s="191"/>
      <c r="BB1296" s="191"/>
      <c r="BC1296" s="191"/>
      <c r="BD1296" s="191"/>
      <c r="BE1296" s="191"/>
    </row>
    <row r="1297" spans="2:57" x14ac:dyDescent="0.3">
      <c r="AW1297" s="191"/>
      <c r="AX1297" s="191"/>
      <c r="AY1297" s="191"/>
      <c r="AZ1297" s="191"/>
      <c r="BA1297" s="191"/>
      <c r="BB1297" s="191"/>
      <c r="BC1297" s="191"/>
      <c r="BD1297" s="191"/>
      <c r="BE1297" s="191"/>
    </row>
    <row r="1298" spans="2:57" x14ac:dyDescent="0.3">
      <c r="AW1298" s="306"/>
    </row>
    <row r="1299" spans="2:57" x14ac:dyDescent="0.3">
      <c r="AW1299" s="306"/>
    </row>
    <row r="1300" spans="2:57" x14ac:dyDescent="0.3">
      <c r="AW1300" s="306"/>
    </row>
    <row r="1301" spans="2:57" x14ac:dyDescent="0.3">
      <c r="AW1301" s="306"/>
    </row>
    <row r="1302" spans="2:57" x14ac:dyDescent="0.3">
      <c r="AW1302" s="306"/>
    </row>
    <row r="1303" spans="2:57" x14ac:dyDescent="0.3">
      <c r="AW1303" s="306"/>
    </row>
    <row r="1304" spans="2:57" x14ac:dyDescent="0.3">
      <c r="AW1304" s="306"/>
    </row>
    <row r="1305" spans="2:57" x14ac:dyDescent="0.3">
      <c r="AW1305" s="306"/>
    </row>
    <row r="1306" spans="2:57" x14ac:dyDescent="0.3">
      <c r="AW1306" s="306"/>
    </row>
    <row r="1307" spans="2:57" x14ac:dyDescent="0.3">
      <c r="AW1307" s="306"/>
    </row>
    <row r="1308" spans="2:57" x14ac:dyDescent="0.3">
      <c r="AW1308" s="306"/>
    </row>
    <row r="1309" spans="2:57" x14ac:dyDescent="0.3">
      <c r="AW1309" s="306"/>
    </row>
    <row r="1310" spans="2:57" x14ac:dyDescent="0.3">
      <c r="AW1310" s="306"/>
    </row>
    <row r="1311" spans="2:57" x14ac:dyDescent="0.3">
      <c r="AW1311" s="306"/>
    </row>
    <row r="1312" spans="2:57" s="2" customFormat="1" ht="15" thickBot="1" x14ac:dyDescent="0.35">
      <c r="B1312" s="1"/>
      <c r="C1312" s="1"/>
      <c r="D1312" s="1"/>
      <c r="E1312" s="1"/>
      <c r="F1312" s="1"/>
      <c r="G1312" s="1"/>
      <c r="H1312" s="1"/>
    </row>
    <row r="1313" spans="2:61" s="2" customFormat="1" ht="21" customHeight="1" x14ac:dyDescent="0.3">
      <c r="B1313" s="309" t="s">
        <v>292</v>
      </c>
      <c r="C1313" s="310"/>
      <c r="D1313" s="310"/>
      <c r="E1313" s="310"/>
      <c r="F1313" s="310"/>
      <c r="G1313" s="310"/>
      <c r="H1313" s="311"/>
    </row>
    <row r="1314" spans="2:61" s="2" customFormat="1" ht="15.75" customHeight="1" thickBot="1" x14ac:dyDescent="0.35">
      <c r="B1314" s="312"/>
      <c r="C1314" s="313"/>
      <c r="D1314" s="313"/>
      <c r="E1314" s="313"/>
      <c r="F1314" s="313"/>
      <c r="G1314" s="313"/>
      <c r="H1314" s="314"/>
    </row>
    <row r="1315" spans="2:61" s="2" customFormat="1" x14ac:dyDescent="0.3"/>
    <row r="1317" spans="2:61" ht="15" thickBot="1" x14ac:dyDescent="0.35"/>
    <row r="1318" spans="2:61" ht="16.5" customHeight="1" thickBot="1" x14ac:dyDescent="0.35">
      <c r="M1318" s="268" t="s">
        <v>283</v>
      </c>
      <c r="X1318" s="259" t="s">
        <v>285</v>
      </c>
      <c r="Y1318" s="260"/>
      <c r="Z1318" s="260"/>
      <c r="AA1318" s="261"/>
      <c r="AF1318" t="s">
        <v>184</v>
      </c>
      <c r="AH1318" t="s">
        <v>287</v>
      </c>
      <c r="AP1318" t="str">
        <f>"Heizintensität private Haushalte"&amp;" - "&amp;TEXT(AP1319,0)</f>
        <v>Heizintensität private Haushalte - Bgd</v>
      </c>
      <c r="AQ1318" t="str">
        <f t="shared" ref="AQ1318:AX1318" si="167">"Heizintensität private Haushalte"&amp;" - "&amp;TEXT(AQ1319,0)</f>
        <v>Heizintensität private Haushalte - Ktn</v>
      </c>
      <c r="AR1318" t="str">
        <f t="shared" si="167"/>
        <v>Heizintensität private Haushalte - Noe</v>
      </c>
      <c r="AS1318" t="str">
        <f t="shared" si="167"/>
        <v>Heizintensität private Haushalte - Ooe</v>
      </c>
      <c r="AT1318" t="str">
        <f t="shared" si="167"/>
        <v>Heizintensität private Haushalte - Sbg</v>
      </c>
      <c r="AU1318" t="str">
        <f t="shared" si="167"/>
        <v>Heizintensität private Haushalte - Stk</v>
      </c>
      <c r="AV1318" t="str">
        <f t="shared" si="167"/>
        <v>Heizintensität private Haushalte - Tir</v>
      </c>
      <c r="AW1318" t="str">
        <f t="shared" si="167"/>
        <v>Heizintensität private Haushalte - Vbg</v>
      </c>
      <c r="AX1318" t="str">
        <f t="shared" si="167"/>
        <v>Heizintensität private Haushalte - Wie</v>
      </c>
    </row>
    <row r="1319" spans="2:61" ht="18.600000000000001" thickBot="1" x14ac:dyDescent="0.35">
      <c r="N1319" s="205" t="s">
        <v>3</v>
      </c>
      <c r="O1319" s="205" t="s">
        <v>4</v>
      </c>
      <c r="P1319" s="205" t="s">
        <v>5</v>
      </c>
      <c r="Q1319" s="205" t="s">
        <v>6</v>
      </c>
      <c r="R1319" s="205" t="s">
        <v>7</v>
      </c>
      <c r="S1319" s="205" t="s">
        <v>8</v>
      </c>
      <c r="T1319" s="205" t="s">
        <v>9</v>
      </c>
      <c r="U1319" s="205" t="s">
        <v>10</v>
      </c>
      <c r="V1319" s="206" t="s">
        <v>11</v>
      </c>
      <c r="W1319" s="253"/>
      <c r="X1319" s="262" t="s">
        <v>286</v>
      </c>
      <c r="Y1319" s="60"/>
      <c r="Z1319" s="60"/>
      <c r="AA1319" s="187"/>
      <c r="AP1319" s="9" t="s">
        <v>3</v>
      </c>
      <c r="AQ1319" s="9" t="s">
        <v>4</v>
      </c>
      <c r="AR1319" s="9" t="s">
        <v>5</v>
      </c>
      <c r="AS1319" s="9" t="s">
        <v>6</v>
      </c>
      <c r="AT1319" s="9" t="s">
        <v>7</v>
      </c>
      <c r="AU1319" s="9" t="s">
        <v>8</v>
      </c>
      <c r="AV1319" s="9" t="s">
        <v>9</v>
      </c>
      <c r="AW1319" s="9" t="s">
        <v>10</v>
      </c>
      <c r="AX1319" s="10" t="s">
        <v>11</v>
      </c>
      <c r="BA1319" s="270" t="s">
        <v>3</v>
      </c>
      <c r="BB1319" s="270" t="s">
        <v>4</v>
      </c>
      <c r="BC1319" s="270" t="s">
        <v>5</v>
      </c>
      <c r="BD1319" s="270" t="s">
        <v>6</v>
      </c>
      <c r="BE1319" s="270" t="s">
        <v>7</v>
      </c>
      <c r="BF1319" s="270" t="s">
        <v>8</v>
      </c>
      <c r="BG1319" s="270" t="s">
        <v>9</v>
      </c>
      <c r="BH1319" s="270" t="s">
        <v>10</v>
      </c>
      <c r="BI1319" s="271" t="s">
        <v>11</v>
      </c>
    </row>
    <row r="1320" spans="2:61" ht="18.600000000000001" thickBot="1" x14ac:dyDescent="0.35">
      <c r="M1320" s="120" t="s">
        <v>211</v>
      </c>
      <c r="N1320" t="s">
        <v>290</v>
      </c>
      <c r="O1320" t="s">
        <v>290</v>
      </c>
      <c r="P1320" t="s">
        <v>290</v>
      </c>
      <c r="Q1320" t="s">
        <v>290</v>
      </c>
      <c r="R1320" t="s">
        <v>290</v>
      </c>
      <c r="S1320" t="s">
        <v>290</v>
      </c>
      <c r="T1320" t="s">
        <v>290</v>
      </c>
      <c r="U1320" t="s">
        <v>290</v>
      </c>
      <c r="V1320" t="s">
        <v>290</v>
      </c>
      <c r="X1320" s="122"/>
      <c r="Y1320" s="60"/>
      <c r="Z1320" s="60"/>
      <c r="AA1320" s="187" t="s">
        <v>291</v>
      </c>
      <c r="AE1320" s="9" t="s">
        <v>3</v>
      </c>
      <c r="AF1320" s="9" t="s">
        <v>4</v>
      </c>
      <c r="AG1320" s="9" t="s">
        <v>5</v>
      </c>
      <c r="AH1320" s="9" t="s">
        <v>6</v>
      </c>
      <c r="AI1320" s="9" t="s">
        <v>7</v>
      </c>
      <c r="AJ1320" s="9" t="s">
        <v>8</v>
      </c>
      <c r="AK1320" s="9" t="s">
        <v>9</v>
      </c>
      <c r="AL1320" s="9" t="s">
        <v>10</v>
      </c>
      <c r="AM1320" s="10" t="s">
        <v>11</v>
      </c>
      <c r="AP1320" t="s">
        <v>289</v>
      </c>
      <c r="AQ1320" t="s">
        <v>289</v>
      </c>
      <c r="AR1320" t="s">
        <v>289</v>
      </c>
      <c r="AS1320" t="s">
        <v>289</v>
      </c>
      <c r="AT1320" t="s">
        <v>289</v>
      </c>
      <c r="AU1320" t="s">
        <v>289</v>
      </c>
      <c r="AV1320" t="s">
        <v>289</v>
      </c>
      <c r="AW1320" t="s">
        <v>289</v>
      </c>
      <c r="AX1320" t="s">
        <v>289</v>
      </c>
      <c r="AZ1320" s="269"/>
      <c r="BA1320" t="s">
        <v>288</v>
      </c>
      <c r="BB1320" t="s">
        <v>288</v>
      </c>
      <c r="BC1320" t="s">
        <v>288</v>
      </c>
      <c r="BD1320" t="s">
        <v>288</v>
      </c>
      <c r="BE1320" t="s">
        <v>288</v>
      </c>
      <c r="BF1320" t="s">
        <v>288</v>
      </c>
      <c r="BG1320" t="s">
        <v>288</v>
      </c>
      <c r="BH1320" t="s">
        <v>288</v>
      </c>
      <c r="BI1320" t="s">
        <v>288</v>
      </c>
    </row>
    <row r="1321" spans="2:61" ht="16.2" thickBot="1" x14ac:dyDescent="0.35">
      <c r="M1321">
        <v>2000</v>
      </c>
      <c r="N1321" s="252">
        <f>M1225/M$1225</f>
        <v>1</v>
      </c>
      <c r="O1321" s="252">
        <f t="shared" ref="O1321:V1321" si="168">N1225/N$1225</f>
        <v>1</v>
      </c>
      <c r="P1321" s="252">
        <f t="shared" si="168"/>
        <v>1</v>
      </c>
      <c r="Q1321" s="252">
        <f t="shared" si="168"/>
        <v>1</v>
      </c>
      <c r="R1321" s="252">
        <f t="shared" si="168"/>
        <v>1</v>
      </c>
      <c r="S1321" s="252">
        <f t="shared" si="168"/>
        <v>1</v>
      </c>
      <c r="T1321" s="252">
        <f t="shared" si="168"/>
        <v>1</v>
      </c>
      <c r="U1321" s="252">
        <f t="shared" si="168"/>
        <v>1</v>
      </c>
      <c r="V1321" s="252">
        <f t="shared" si="168"/>
        <v>1</v>
      </c>
      <c r="X1321" s="263">
        <v>2000</v>
      </c>
      <c r="Y1321" s="258">
        <v>-11.347095470777658</v>
      </c>
      <c r="Z1321" s="258">
        <f t="shared" ref="Z1321:Z1338" si="169">100+Y1321</f>
        <v>88.65290452922234</v>
      </c>
      <c r="AA1321" s="158">
        <f t="shared" ref="AA1321:AA1338" si="170">Z1321/100</f>
        <v>0.88652904529222343</v>
      </c>
      <c r="AB1321" s="257"/>
      <c r="AC1321" s="257"/>
      <c r="AD1321" s="264">
        <v>2000</v>
      </c>
      <c r="AE1321" s="265">
        <v>8738.7142590874264</v>
      </c>
      <c r="AF1321" s="265">
        <v>15223.709289345508</v>
      </c>
      <c r="AG1321" s="265">
        <v>42384.500434888112</v>
      </c>
      <c r="AH1321" s="265">
        <v>33066.520918965929</v>
      </c>
      <c r="AI1321" s="265">
        <v>11682.510149165155</v>
      </c>
      <c r="AJ1321" s="265">
        <v>29340.859941856441</v>
      </c>
      <c r="AK1321" s="265">
        <v>14703.336489468935</v>
      </c>
      <c r="AL1321" s="265">
        <v>8123.8818218643919</v>
      </c>
      <c r="AM1321" s="266">
        <v>24672.648641305892</v>
      </c>
      <c r="AN1321" s="257"/>
      <c r="AO1321" s="264">
        <v>2000</v>
      </c>
      <c r="AP1321" s="267">
        <f>AE1321/AE$1321</f>
        <v>1</v>
      </c>
      <c r="AQ1321" s="267">
        <f t="shared" ref="AQ1321:AW1321" si="171">AF1321/AF$1321</f>
        <v>1</v>
      </c>
      <c r="AR1321" s="267">
        <f t="shared" si="171"/>
        <v>1</v>
      </c>
      <c r="AS1321" s="267">
        <f t="shared" si="171"/>
        <v>1</v>
      </c>
      <c r="AT1321" s="267">
        <f t="shared" si="171"/>
        <v>1</v>
      </c>
      <c r="AU1321" s="267">
        <f t="shared" si="171"/>
        <v>1</v>
      </c>
      <c r="AV1321" s="267">
        <f t="shared" si="171"/>
        <v>1</v>
      </c>
      <c r="AW1321" s="267">
        <f t="shared" si="171"/>
        <v>1</v>
      </c>
      <c r="AX1321" s="267">
        <f t="shared" ref="AX1321:AX1338" si="172">AM1321/AM$1321</f>
        <v>1</v>
      </c>
      <c r="AZ1321" s="272">
        <v>2000</v>
      </c>
      <c r="BA1321" s="273">
        <f t="shared" ref="BA1321:BA1338" si="173">AP1321/N1321</f>
        <v>1</v>
      </c>
      <c r="BB1321" s="273">
        <f t="shared" ref="BB1321:BB1338" si="174">AQ1321/O1321</f>
        <v>1</v>
      </c>
      <c r="BC1321" s="273">
        <f t="shared" ref="BC1321:BC1338" si="175">AR1321/P1321</f>
        <v>1</v>
      </c>
      <c r="BD1321" s="273">
        <f t="shared" ref="BD1321:BD1338" si="176">AS1321/Q1321</f>
        <v>1</v>
      </c>
      <c r="BE1321" s="273">
        <f t="shared" ref="BE1321:BE1338" si="177">AT1321/R1321</f>
        <v>1</v>
      </c>
      <c r="BF1321" s="273">
        <f t="shared" ref="BF1321:BF1338" si="178">AU1321/S1321</f>
        <v>1</v>
      </c>
      <c r="BG1321" s="273">
        <f t="shared" ref="BG1321:BH1321" si="179">AV1321/T1321</f>
        <v>1</v>
      </c>
      <c r="BH1321" s="273">
        <f t="shared" si="179"/>
        <v>1</v>
      </c>
      <c r="BI1321" s="273">
        <f t="shared" ref="BI1321:BI1338" si="180">AX1321/V1321</f>
        <v>1</v>
      </c>
    </row>
    <row r="1322" spans="2:61" ht="16.2" thickBot="1" x14ac:dyDescent="0.35">
      <c r="M1322">
        <v>2001</v>
      </c>
      <c r="N1322" s="252">
        <f t="shared" ref="N1322:V1322" si="181">M1226/M$1225</f>
        <v>1.0110619469026549</v>
      </c>
      <c r="O1322" s="252">
        <f t="shared" si="181"/>
        <v>1.0121359223300972</v>
      </c>
      <c r="P1322" s="252">
        <f t="shared" si="181"/>
        <v>1.0068181818181818</v>
      </c>
      <c r="Q1322" s="252">
        <f t="shared" si="181"/>
        <v>1.01</v>
      </c>
      <c r="R1322" s="252">
        <f t="shared" si="181"/>
        <v>1.0079575596816976</v>
      </c>
      <c r="S1322" s="252">
        <f t="shared" si="181"/>
        <v>1.0099009900990099</v>
      </c>
      <c r="T1322" s="252">
        <f t="shared" si="181"/>
        <v>1.0105820105820107</v>
      </c>
      <c r="U1322" s="252">
        <f t="shared" si="181"/>
        <v>1.0051546391752577</v>
      </c>
      <c r="V1322" s="252">
        <f t="shared" si="181"/>
        <v>1</v>
      </c>
      <c r="X1322" s="263">
        <v>2001</v>
      </c>
      <c r="Y1322" s="258">
        <v>-1.2804158722115724</v>
      </c>
      <c r="Z1322" s="258">
        <f t="shared" si="169"/>
        <v>98.719584127788423</v>
      </c>
      <c r="AA1322" s="158">
        <f t="shared" si="170"/>
        <v>0.98719584127788418</v>
      </c>
      <c r="AD1322" s="264">
        <v>2001</v>
      </c>
      <c r="AE1322" s="265">
        <v>9030.4229140418647</v>
      </c>
      <c r="AF1322" s="265">
        <v>15469.767959710518</v>
      </c>
      <c r="AG1322" s="265">
        <v>44585.217006483872</v>
      </c>
      <c r="AH1322" s="265">
        <v>35127.991471970017</v>
      </c>
      <c r="AI1322" s="265">
        <v>12191.572959952602</v>
      </c>
      <c r="AJ1322" s="265">
        <v>29714.809021988232</v>
      </c>
      <c r="AK1322" s="265">
        <v>15281.760025121865</v>
      </c>
      <c r="AL1322" s="265">
        <v>8143.0831251743775</v>
      </c>
      <c r="AM1322" s="266">
        <v>25777.545426315257</v>
      </c>
      <c r="AO1322" s="264">
        <v>2001</v>
      </c>
      <c r="AP1322" s="267">
        <f t="shared" ref="AP1322:AP1338" si="182">AE1322/AE$1321</f>
        <v>1.0333811870151366</v>
      </c>
      <c r="AQ1322" s="267">
        <f t="shared" ref="AQ1322:AQ1338" si="183">AF1322/AF$1321</f>
        <v>1.0161628592406988</v>
      </c>
      <c r="AR1322" s="267">
        <f t="shared" ref="AR1322:AR1338" si="184">AG1322/AG$1321</f>
        <v>1.0519226733597236</v>
      </c>
      <c r="AS1322" s="267">
        <f t="shared" ref="AS1322:AS1338" si="185">AH1322/AH$1321</f>
        <v>1.0623431342552185</v>
      </c>
      <c r="AT1322" s="267">
        <f t="shared" ref="AT1322:AT1338" si="186">AI1322/AI$1321</f>
        <v>1.0435747801018453</v>
      </c>
      <c r="AU1322" s="267">
        <f t="shared" ref="AU1322:AU1338" si="187">AJ1322/AJ$1321</f>
        <v>1.0127449938711008</v>
      </c>
      <c r="AV1322" s="267">
        <f t="shared" ref="AV1322:AV1338" si="188">AK1322/AK$1321</f>
        <v>1.0393396108473214</v>
      </c>
      <c r="AW1322" s="267">
        <f t="shared" ref="AW1322:AW1338" si="189">AL1322/AL$1321</f>
        <v>1.0023635626084944</v>
      </c>
      <c r="AX1322" s="267">
        <f t="shared" si="172"/>
        <v>1.0447822526503943</v>
      </c>
      <c r="AZ1322" s="272">
        <v>2001</v>
      </c>
      <c r="BA1322" s="273">
        <f t="shared" si="173"/>
        <v>1.0220750471134392</v>
      </c>
      <c r="BB1322" s="273">
        <f t="shared" si="174"/>
        <v>1.0039786522953666</v>
      </c>
      <c r="BC1322" s="273">
        <f t="shared" si="175"/>
        <v>1.0447990435175585</v>
      </c>
      <c r="BD1322" s="273">
        <f t="shared" si="176"/>
        <v>1.0518248854012064</v>
      </c>
      <c r="BE1322" s="273">
        <f t="shared" si="177"/>
        <v>1.0353360318378835</v>
      </c>
      <c r="BF1322" s="273">
        <f t="shared" si="178"/>
        <v>1.0028161213821685</v>
      </c>
      <c r="BG1322" s="273">
        <f t="shared" ref="BG1322:BG1338" si="190">AV1322/T1322</f>
        <v>1.0284564735609618</v>
      </c>
      <c r="BH1322" s="273">
        <f t="shared" ref="BH1322:BH1338" si="191">AW1322/U1322</f>
        <v>0.99722323664639956</v>
      </c>
      <c r="BI1322" s="273">
        <f t="shared" si="180"/>
        <v>1.0447822526503943</v>
      </c>
    </row>
    <row r="1323" spans="2:61" ht="16.2" thickBot="1" x14ac:dyDescent="0.35">
      <c r="M1323">
        <v>2002</v>
      </c>
      <c r="N1323" s="252">
        <f t="shared" ref="N1323:V1323" si="192">M1227/M$1225</f>
        <v>1.0221238938053097</v>
      </c>
      <c r="O1323" s="252">
        <f t="shared" si="192"/>
        <v>1.0218446601941746</v>
      </c>
      <c r="P1323" s="252">
        <f t="shared" si="192"/>
        <v>1.0159090909090909</v>
      </c>
      <c r="Q1323" s="252">
        <f t="shared" si="192"/>
        <v>1.02</v>
      </c>
      <c r="R1323" s="252">
        <f t="shared" si="192"/>
        <v>1.0132625994694959</v>
      </c>
      <c r="S1323" s="252">
        <f t="shared" si="192"/>
        <v>1.0198019801980198</v>
      </c>
      <c r="T1323" s="252">
        <f t="shared" si="192"/>
        <v>1.0185185185185186</v>
      </c>
      <c r="U1323" s="252">
        <f t="shared" si="192"/>
        <v>1.0128865979381443</v>
      </c>
      <c r="V1323" s="252">
        <f t="shared" si="192"/>
        <v>1.0027173913043479</v>
      </c>
      <c r="X1323" s="263">
        <v>2002</v>
      </c>
      <c r="Y1323" s="258">
        <v>-4.3721442767621488</v>
      </c>
      <c r="Z1323" s="258">
        <f t="shared" si="169"/>
        <v>95.627855723237857</v>
      </c>
      <c r="AA1323" s="158">
        <f t="shared" si="170"/>
        <v>0.95627855723237853</v>
      </c>
      <c r="AD1323" s="264">
        <v>2002</v>
      </c>
      <c r="AE1323" s="265">
        <v>8288.4118476903932</v>
      </c>
      <c r="AF1323" s="265">
        <v>14808.582885346217</v>
      </c>
      <c r="AG1323" s="265">
        <v>41159.609186735142</v>
      </c>
      <c r="AH1323" s="265">
        <v>33574.512692400465</v>
      </c>
      <c r="AI1323" s="265">
        <v>11714.056704144041</v>
      </c>
      <c r="AJ1323" s="265">
        <v>28064.240373983441</v>
      </c>
      <c r="AK1323" s="265">
        <v>14842.355791411524</v>
      </c>
      <c r="AL1323" s="265">
        <v>7587.6651408281004</v>
      </c>
      <c r="AM1323" s="266">
        <v>25641.569893108299</v>
      </c>
      <c r="AO1323" s="264">
        <v>2002</v>
      </c>
      <c r="AP1323" s="267">
        <f t="shared" si="182"/>
        <v>0.9484704044500869</v>
      </c>
      <c r="AQ1323" s="267">
        <f t="shared" si="183"/>
        <v>0.9727315862311019</v>
      </c>
      <c r="AR1323" s="267">
        <f t="shared" si="184"/>
        <v>0.97110049108554031</v>
      </c>
      <c r="AS1323" s="267">
        <f t="shared" si="185"/>
        <v>1.0153627221527006</v>
      </c>
      <c r="AT1323" s="267">
        <f t="shared" si="186"/>
        <v>1.0027003233531229</v>
      </c>
      <c r="AU1323" s="267">
        <f t="shared" si="187"/>
        <v>0.9564900425412608</v>
      </c>
      <c r="AV1323" s="267">
        <f t="shared" si="188"/>
        <v>1.0094549493607903</v>
      </c>
      <c r="AW1323" s="267">
        <f t="shared" si="189"/>
        <v>0.93399501706276267</v>
      </c>
      <c r="AX1323" s="267">
        <f t="shared" si="172"/>
        <v>1.0392710675650882</v>
      </c>
      <c r="AZ1323" s="272">
        <v>2002</v>
      </c>
      <c r="BA1323" s="273">
        <f t="shared" si="173"/>
        <v>0.92794074201610244</v>
      </c>
      <c r="BB1323" s="273">
        <f t="shared" si="174"/>
        <v>0.95193684923328747</v>
      </c>
      <c r="BC1323" s="273">
        <f t="shared" si="175"/>
        <v>0.95589310084482715</v>
      </c>
      <c r="BD1323" s="273">
        <f t="shared" si="176"/>
        <v>0.99545364916931434</v>
      </c>
      <c r="BE1323" s="273">
        <f t="shared" si="177"/>
        <v>0.98957597357101401</v>
      </c>
      <c r="BF1323" s="273">
        <f t="shared" si="178"/>
        <v>0.93791742035599357</v>
      </c>
      <c r="BG1323" s="273">
        <f t="shared" si="190"/>
        <v>0.99110122300877579</v>
      </c>
      <c r="BH1323" s="273">
        <f t="shared" si="191"/>
        <v>0.92211212880496674</v>
      </c>
      <c r="BI1323" s="273">
        <f t="shared" si="180"/>
        <v>1.0364546148074592</v>
      </c>
    </row>
    <row r="1324" spans="2:61" ht="16.2" thickBot="1" x14ac:dyDescent="0.35">
      <c r="M1324">
        <v>2003</v>
      </c>
      <c r="N1324" s="252">
        <f t="shared" ref="N1324:V1324" si="193">M1228/M$1225</f>
        <v>1.0331858407079646</v>
      </c>
      <c r="O1324" s="252">
        <f t="shared" si="193"/>
        <v>1.0339805825242718</v>
      </c>
      <c r="P1324" s="252">
        <f t="shared" si="193"/>
        <v>1.0250000000000001</v>
      </c>
      <c r="Q1324" s="252">
        <f t="shared" si="193"/>
        <v>1.0325</v>
      </c>
      <c r="R1324" s="252">
        <f t="shared" si="193"/>
        <v>1.0212201591511936</v>
      </c>
      <c r="S1324" s="252">
        <f t="shared" si="193"/>
        <v>1.0297029702970297</v>
      </c>
      <c r="T1324" s="252">
        <f t="shared" si="193"/>
        <v>1.0291005291005291</v>
      </c>
      <c r="U1324" s="252">
        <f t="shared" si="193"/>
        <v>1.0206185567010311</v>
      </c>
      <c r="V1324" s="252">
        <f t="shared" si="193"/>
        <v>1.0027173913043479</v>
      </c>
      <c r="X1324" s="263">
        <v>2003</v>
      </c>
      <c r="Y1324" s="258">
        <v>3.7969677363862511</v>
      </c>
      <c r="Z1324" s="258">
        <f t="shared" si="169"/>
        <v>103.79696773638625</v>
      </c>
      <c r="AA1324" s="158">
        <f t="shared" si="170"/>
        <v>1.0379696773638625</v>
      </c>
      <c r="AD1324" s="264">
        <v>2003</v>
      </c>
      <c r="AE1324" s="265">
        <v>8052.2486649205721</v>
      </c>
      <c r="AF1324" s="265">
        <v>14929.933857850619</v>
      </c>
      <c r="AG1324" s="265">
        <v>41053.96333051788</v>
      </c>
      <c r="AH1324" s="265">
        <v>33925.001547548658</v>
      </c>
      <c r="AI1324" s="265">
        <v>11805.349728596433</v>
      </c>
      <c r="AJ1324" s="265">
        <v>28446.95304981749</v>
      </c>
      <c r="AK1324" s="265">
        <v>14726.187869526235</v>
      </c>
      <c r="AL1324" s="265">
        <v>7356.07370338491</v>
      </c>
      <c r="AM1324" s="266">
        <v>27745.978934822273</v>
      </c>
      <c r="AO1324" s="264">
        <v>2003</v>
      </c>
      <c r="AP1324" s="267">
        <f t="shared" si="182"/>
        <v>0.92144546968645924</v>
      </c>
      <c r="AQ1324" s="267">
        <f t="shared" si="183"/>
        <v>0.98070276921929334</v>
      </c>
      <c r="AR1324" s="267">
        <f t="shared" si="184"/>
        <v>0.96860793236399634</v>
      </c>
      <c r="AS1324" s="267">
        <f t="shared" si="185"/>
        <v>1.0259622302172808</v>
      </c>
      <c r="AT1324" s="267">
        <f t="shared" si="186"/>
        <v>1.0105148275381601</v>
      </c>
      <c r="AU1324" s="267">
        <f t="shared" si="187"/>
        <v>0.9695337187181845</v>
      </c>
      <c r="AV1324" s="267">
        <f t="shared" si="188"/>
        <v>1.001554162898582</v>
      </c>
      <c r="AW1324" s="267">
        <f t="shared" si="189"/>
        <v>0.90548753227637746</v>
      </c>
      <c r="AX1324" s="267">
        <f t="shared" si="172"/>
        <v>1.1245642629697705</v>
      </c>
      <c r="AZ1324" s="272">
        <v>2003</v>
      </c>
      <c r="BA1324" s="273">
        <f t="shared" si="173"/>
        <v>0.89184872012479566</v>
      </c>
      <c r="BB1324" s="273">
        <f t="shared" si="174"/>
        <v>0.94847310074729785</v>
      </c>
      <c r="BC1324" s="273">
        <f t="shared" si="175"/>
        <v>0.9449833486478012</v>
      </c>
      <c r="BD1324" s="273">
        <f t="shared" si="176"/>
        <v>0.99366801958090156</v>
      </c>
      <c r="BE1324" s="273">
        <f t="shared" si="177"/>
        <v>0.98951711683606858</v>
      </c>
      <c r="BF1324" s="273">
        <f t="shared" si="178"/>
        <v>0.94156639990900604</v>
      </c>
      <c r="BG1324" s="273">
        <f t="shared" si="190"/>
        <v>0.97323257988602574</v>
      </c>
      <c r="BH1324" s="273">
        <f t="shared" si="191"/>
        <v>0.8871948548566525</v>
      </c>
      <c r="BI1324" s="273">
        <f t="shared" si="180"/>
        <v>1.121516663341126</v>
      </c>
    </row>
    <row r="1325" spans="2:61" ht="16.2" thickBot="1" x14ac:dyDescent="0.35">
      <c r="M1325">
        <v>2004</v>
      </c>
      <c r="N1325" s="252">
        <f t="shared" ref="N1325:V1325" si="194">M1229/M$1225</f>
        <v>1.0442477876106195</v>
      </c>
      <c r="O1325" s="252">
        <f t="shared" si="194"/>
        <v>1.0436893203883495</v>
      </c>
      <c r="P1325" s="252">
        <f t="shared" si="194"/>
        <v>1.0318181818181817</v>
      </c>
      <c r="Q1325" s="252">
        <f t="shared" si="194"/>
        <v>1.0425</v>
      </c>
      <c r="R1325" s="252">
        <f t="shared" si="194"/>
        <v>1.029177718832891</v>
      </c>
      <c r="S1325" s="252">
        <f t="shared" si="194"/>
        <v>1.0396039603960396</v>
      </c>
      <c r="T1325" s="252">
        <f t="shared" si="194"/>
        <v>1.0396825396825398</v>
      </c>
      <c r="U1325" s="252">
        <f t="shared" si="194"/>
        <v>1.0283505154639176</v>
      </c>
      <c r="V1325" s="252">
        <f t="shared" si="194"/>
        <v>1.0027173913043479</v>
      </c>
      <c r="X1325" s="263">
        <v>2004</v>
      </c>
      <c r="Y1325" s="258">
        <v>-0.44535579337463999</v>
      </c>
      <c r="Z1325" s="258">
        <f t="shared" si="169"/>
        <v>99.554644206625355</v>
      </c>
      <c r="AA1325" s="158">
        <f t="shared" si="170"/>
        <v>0.99554644206625353</v>
      </c>
      <c r="AD1325" s="264">
        <v>2004</v>
      </c>
      <c r="AE1325" s="265">
        <v>7855.1892633971038</v>
      </c>
      <c r="AF1325" s="265">
        <v>14858.104536922359</v>
      </c>
      <c r="AG1325" s="265">
        <v>39217.972580347094</v>
      </c>
      <c r="AH1325" s="265">
        <v>32963.640568539442</v>
      </c>
      <c r="AI1325" s="265">
        <v>11654.151784078836</v>
      </c>
      <c r="AJ1325" s="265">
        <v>27692.108483817756</v>
      </c>
      <c r="AK1325" s="265">
        <v>14868.469498611526</v>
      </c>
      <c r="AL1325" s="265">
        <v>7208.6780846382007</v>
      </c>
      <c r="AM1325" s="266">
        <v>26914.326567181466</v>
      </c>
      <c r="AO1325" s="264">
        <v>2004</v>
      </c>
      <c r="AP1325" s="267">
        <f t="shared" si="182"/>
        <v>0.89889531005416035</v>
      </c>
      <c r="AQ1325" s="267">
        <f t="shared" si="183"/>
        <v>0.97598451563450295</v>
      </c>
      <c r="AR1325" s="267">
        <f t="shared" si="184"/>
        <v>0.925290428764036</v>
      </c>
      <c r="AS1325" s="267">
        <f t="shared" si="185"/>
        <v>0.99688868536612574</v>
      </c>
      <c r="AT1325" s="267">
        <f t="shared" si="186"/>
        <v>0.99757257946072964</v>
      </c>
      <c r="AU1325" s="267">
        <f t="shared" si="187"/>
        <v>0.94380698243657657</v>
      </c>
      <c r="AV1325" s="267">
        <f t="shared" si="188"/>
        <v>1.011230988916078</v>
      </c>
      <c r="AW1325" s="267">
        <f t="shared" si="189"/>
        <v>0.88734403610315493</v>
      </c>
      <c r="AX1325" s="267">
        <f t="shared" si="172"/>
        <v>1.0908568009241884</v>
      </c>
      <c r="AZ1325" s="272">
        <v>2004</v>
      </c>
      <c r="BA1325" s="273">
        <f t="shared" si="173"/>
        <v>0.86080652572983141</v>
      </c>
      <c r="BB1325" s="273">
        <f t="shared" si="174"/>
        <v>0.93512934986375629</v>
      </c>
      <c r="BC1325" s="273">
        <f t="shared" si="175"/>
        <v>0.89675724373607024</v>
      </c>
      <c r="BD1325" s="273">
        <f t="shared" si="176"/>
        <v>0.95624813943992881</v>
      </c>
      <c r="BE1325" s="273">
        <f t="shared" si="177"/>
        <v>0.96929088262034835</v>
      </c>
      <c r="BF1325" s="273">
        <f t="shared" si="178"/>
        <v>0.907852430724707</v>
      </c>
      <c r="BG1325" s="273">
        <f t="shared" si="190"/>
        <v>0.97263438628569321</v>
      </c>
      <c r="BH1325" s="273">
        <f t="shared" si="191"/>
        <v>0.86288091731334349</v>
      </c>
      <c r="BI1325" s="273">
        <f t="shared" si="180"/>
        <v>1.0879005494311689</v>
      </c>
    </row>
    <row r="1326" spans="2:61" ht="16.2" thickBot="1" x14ac:dyDescent="0.35">
      <c r="M1326">
        <v>2005</v>
      </c>
      <c r="N1326" s="252">
        <f t="shared" ref="N1326:V1326" si="195">M1230/M$1225</f>
        <v>1.0553097345132743</v>
      </c>
      <c r="O1326" s="252">
        <f t="shared" si="195"/>
        <v>1.0558252427184465</v>
      </c>
      <c r="P1326" s="252">
        <f t="shared" si="195"/>
        <v>1.0409090909090908</v>
      </c>
      <c r="Q1326" s="252">
        <f t="shared" si="195"/>
        <v>1.0550000000000002</v>
      </c>
      <c r="R1326" s="252">
        <f t="shared" si="195"/>
        <v>1.0371352785145889</v>
      </c>
      <c r="S1326" s="252">
        <f t="shared" si="195"/>
        <v>1.0495049504950495</v>
      </c>
      <c r="T1326" s="252">
        <f t="shared" si="195"/>
        <v>1.0476190476190477</v>
      </c>
      <c r="U1326" s="252">
        <f t="shared" si="195"/>
        <v>1.0335051546391754</v>
      </c>
      <c r="V1326" s="252">
        <f t="shared" si="195"/>
        <v>1.0027173913043479</v>
      </c>
      <c r="X1326" s="263">
        <v>2005</v>
      </c>
      <c r="Y1326" s="258">
        <v>5.7100244731552525</v>
      </c>
      <c r="Z1326" s="258">
        <f t="shared" si="169"/>
        <v>105.71002447315526</v>
      </c>
      <c r="AA1326" s="158">
        <f t="shared" si="170"/>
        <v>1.0571002447315525</v>
      </c>
      <c r="AD1326" s="264">
        <v>2005</v>
      </c>
      <c r="AE1326" s="265">
        <v>7768.2825331582335</v>
      </c>
      <c r="AF1326" s="265">
        <v>14516.277264079636</v>
      </c>
      <c r="AG1326" s="265">
        <v>44669.435085465571</v>
      </c>
      <c r="AH1326" s="265">
        <v>35175.359205297726</v>
      </c>
      <c r="AI1326" s="265">
        <v>12080.848462941871</v>
      </c>
      <c r="AJ1326" s="265">
        <v>29260.845827550285</v>
      </c>
      <c r="AK1326" s="265">
        <v>15168.419973184382</v>
      </c>
      <c r="AL1326" s="265">
        <v>8634.3861639789902</v>
      </c>
      <c r="AM1326" s="266">
        <v>29338.71777994786</v>
      </c>
      <c r="AO1326" s="264">
        <v>2005</v>
      </c>
      <c r="AP1326" s="267">
        <f t="shared" si="182"/>
        <v>0.88895028522988528</v>
      </c>
      <c r="AQ1326" s="267">
        <f t="shared" si="183"/>
        <v>0.95353090289493525</v>
      </c>
      <c r="AR1326" s="267">
        <f t="shared" si="184"/>
        <v>1.0539096751674029</v>
      </c>
      <c r="AS1326" s="267">
        <f t="shared" si="185"/>
        <v>1.0637756325045442</v>
      </c>
      <c r="AT1326" s="267">
        <f t="shared" si="186"/>
        <v>1.0340969799033457</v>
      </c>
      <c r="AU1326" s="267">
        <f t="shared" si="187"/>
        <v>0.99727294583510107</v>
      </c>
      <c r="AV1326" s="267">
        <f t="shared" si="188"/>
        <v>1.0316311528372188</v>
      </c>
      <c r="AW1326" s="267">
        <f t="shared" si="189"/>
        <v>1.0628399517999685</v>
      </c>
      <c r="AX1326" s="267">
        <f t="shared" si="172"/>
        <v>1.1891191013367828</v>
      </c>
      <c r="AZ1326" s="272">
        <v>2005</v>
      </c>
      <c r="BA1326" s="273">
        <f t="shared" si="173"/>
        <v>0.8423595994211911</v>
      </c>
      <c r="BB1326" s="273">
        <f t="shared" si="174"/>
        <v>0.90311432642003076</v>
      </c>
      <c r="BC1326" s="273">
        <f t="shared" si="175"/>
        <v>1.0124896442656273</v>
      </c>
      <c r="BD1326" s="273">
        <f t="shared" si="176"/>
        <v>1.0083181350753971</v>
      </c>
      <c r="BE1326" s="273">
        <f t="shared" si="177"/>
        <v>0.99707048957432565</v>
      </c>
      <c r="BF1326" s="273">
        <f t="shared" si="178"/>
        <v>0.95023176914476604</v>
      </c>
      <c r="BG1326" s="273">
        <f t="shared" si="190"/>
        <v>0.98473882770825427</v>
      </c>
      <c r="BH1326" s="273">
        <f t="shared" si="191"/>
        <v>1.0283837937615654</v>
      </c>
      <c r="BI1326" s="273">
        <f t="shared" si="180"/>
        <v>1.1858965563467101</v>
      </c>
    </row>
    <row r="1327" spans="2:61" ht="16.2" thickBot="1" x14ac:dyDescent="0.35">
      <c r="M1327">
        <v>2006</v>
      </c>
      <c r="N1327" s="252">
        <f t="shared" ref="N1327:V1327" si="196">M1231/M$1225</f>
        <v>1.0663716814159292</v>
      </c>
      <c r="O1327" s="252">
        <f t="shared" si="196"/>
        <v>1.0655339805825241</v>
      </c>
      <c r="P1327" s="252">
        <f t="shared" si="196"/>
        <v>1.05</v>
      </c>
      <c r="Q1327" s="252">
        <f t="shared" si="196"/>
        <v>1.0649999999999999</v>
      </c>
      <c r="R1327" s="252">
        <f t="shared" si="196"/>
        <v>1.0450928381962863</v>
      </c>
      <c r="S1327" s="252">
        <f t="shared" si="196"/>
        <v>1.0594059405940595</v>
      </c>
      <c r="T1327" s="252">
        <f t="shared" si="196"/>
        <v>1.0582010582010584</v>
      </c>
      <c r="U1327" s="252">
        <f t="shared" si="196"/>
        <v>1.0412371134020619</v>
      </c>
      <c r="V1327" s="252">
        <f t="shared" si="196"/>
        <v>1.0027173913043479</v>
      </c>
      <c r="X1327" s="263">
        <v>2006</v>
      </c>
      <c r="Y1327" s="258">
        <v>-0.63852241226171669</v>
      </c>
      <c r="Z1327" s="258">
        <f t="shared" si="169"/>
        <v>99.361477587738278</v>
      </c>
      <c r="AA1327" s="158">
        <f t="shared" si="170"/>
        <v>0.99361477587738278</v>
      </c>
      <c r="AD1327" s="264">
        <v>2006</v>
      </c>
      <c r="AE1327" s="265">
        <v>8027.1467941473538</v>
      </c>
      <c r="AF1327" s="265">
        <v>14231.4793030275</v>
      </c>
      <c r="AG1327" s="265">
        <v>43458.83016731211</v>
      </c>
      <c r="AH1327" s="265">
        <v>33851.454663131291</v>
      </c>
      <c r="AI1327" s="265">
        <v>11482.875106293051</v>
      </c>
      <c r="AJ1327" s="265">
        <v>28581.786706359871</v>
      </c>
      <c r="AK1327" s="265">
        <v>15282.554936808297</v>
      </c>
      <c r="AL1327" s="265">
        <v>8452.7395545423169</v>
      </c>
      <c r="AM1327" s="266">
        <v>27501.210802436643</v>
      </c>
      <c r="AO1327" s="264">
        <v>2006</v>
      </c>
      <c r="AP1327" s="267">
        <f t="shared" si="182"/>
        <v>0.9185729795204014</v>
      </c>
      <c r="AQ1327" s="267">
        <f t="shared" si="183"/>
        <v>0.93482337533780724</v>
      </c>
      <c r="AR1327" s="267">
        <f t="shared" si="184"/>
        <v>1.0253472312142597</v>
      </c>
      <c r="AS1327" s="267">
        <f t="shared" si="185"/>
        <v>1.0237380202800577</v>
      </c>
      <c r="AT1327" s="267">
        <f t="shared" si="186"/>
        <v>0.98291163112010049</v>
      </c>
      <c r="AU1327" s="267">
        <f t="shared" si="187"/>
        <v>0.97412914151116248</v>
      </c>
      <c r="AV1327" s="267">
        <f t="shared" si="188"/>
        <v>1.0393936742013774</v>
      </c>
      <c r="AW1327" s="267">
        <f t="shared" si="189"/>
        <v>1.0404803688543138</v>
      </c>
      <c r="AX1327" s="267">
        <f t="shared" si="172"/>
        <v>1.114643636451552</v>
      </c>
      <c r="AZ1327" s="272">
        <v>2006</v>
      </c>
      <c r="BA1327" s="273">
        <f t="shared" si="173"/>
        <v>0.86140038743406933</v>
      </c>
      <c r="BB1327" s="273">
        <f t="shared" si="174"/>
        <v>0.87732854359721324</v>
      </c>
      <c r="BC1327" s="273">
        <f t="shared" si="175"/>
        <v>0.97652117258500926</v>
      </c>
      <c r="BD1327" s="273">
        <f t="shared" si="176"/>
        <v>0.96125635707047674</v>
      </c>
      <c r="BE1327" s="273">
        <f t="shared" si="177"/>
        <v>0.94050173840679685</v>
      </c>
      <c r="BF1327" s="273">
        <f t="shared" si="178"/>
        <v>0.9195050775011907</v>
      </c>
      <c r="BG1327" s="273">
        <f t="shared" si="190"/>
        <v>0.98222702212030144</v>
      </c>
      <c r="BH1327" s="273">
        <f t="shared" si="191"/>
        <v>0.99927322553335085</v>
      </c>
      <c r="BI1327" s="273">
        <f t="shared" si="180"/>
        <v>1.1116229219896236</v>
      </c>
    </row>
    <row r="1328" spans="2:61" ht="16.2" thickBot="1" x14ac:dyDescent="0.35">
      <c r="M1328">
        <v>2007</v>
      </c>
      <c r="N1328" s="252">
        <f t="shared" ref="N1328:V1328" si="197">M1232/M$1225</f>
        <v>1.0774336283185841</v>
      </c>
      <c r="O1328" s="252">
        <f t="shared" si="197"/>
        <v>1.0776699029126213</v>
      </c>
      <c r="P1328" s="252">
        <f t="shared" si="197"/>
        <v>1.0568181818181819</v>
      </c>
      <c r="Q1328" s="252">
        <f t="shared" si="197"/>
        <v>1.0775000000000001</v>
      </c>
      <c r="R1328" s="252">
        <f t="shared" si="197"/>
        <v>1.0503978779840848</v>
      </c>
      <c r="S1328" s="252">
        <f t="shared" si="197"/>
        <v>1.0693069306930694</v>
      </c>
      <c r="T1328" s="252">
        <f t="shared" si="197"/>
        <v>1.0687830687830688</v>
      </c>
      <c r="U1328" s="252">
        <f t="shared" si="197"/>
        <v>1.0489690721649485</v>
      </c>
      <c r="V1328" s="252">
        <f t="shared" si="197"/>
        <v>1.0054347826086958</v>
      </c>
      <c r="X1328" s="263">
        <v>2007</v>
      </c>
      <c r="Y1328" s="258">
        <v>-9.3263740688175307</v>
      </c>
      <c r="Z1328" s="258">
        <f t="shared" si="169"/>
        <v>90.673625931182471</v>
      </c>
      <c r="AA1328" s="158">
        <f t="shared" si="170"/>
        <v>0.90673625931182467</v>
      </c>
      <c r="AD1328" s="264">
        <v>2007</v>
      </c>
      <c r="AE1328" s="265">
        <v>7744.955236772088</v>
      </c>
      <c r="AF1328" s="265">
        <v>12871.189399774621</v>
      </c>
      <c r="AG1328" s="265">
        <v>40426.669172282156</v>
      </c>
      <c r="AH1328" s="265">
        <v>32839.668489927681</v>
      </c>
      <c r="AI1328" s="265">
        <v>10886.497048211522</v>
      </c>
      <c r="AJ1328" s="265">
        <v>27523.85673382938</v>
      </c>
      <c r="AK1328" s="265">
        <v>15178.361072058844</v>
      </c>
      <c r="AL1328" s="265">
        <v>8577.004947468693</v>
      </c>
      <c r="AM1328" s="266">
        <v>24883.705739571706</v>
      </c>
      <c r="AO1328" s="264">
        <v>2007</v>
      </c>
      <c r="AP1328" s="267">
        <f t="shared" si="182"/>
        <v>0.88628086548522578</v>
      </c>
      <c r="AQ1328" s="267">
        <f t="shared" si="183"/>
        <v>0.84546999388530586</v>
      </c>
      <c r="AR1328" s="267">
        <f t="shared" si="184"/>
        <v>0.95380784856450973</v>
      </c>
      <c r="AS1328" s="267">
        <f t="shared" si="185"/>
        <v>0.99313951323774941</v>
      </c>
      <c r="AT1328" s="267">
        <f t="shared" si="186"/>
        <v>0.93186283677138371</v>
      </c>
      <c r="AU1328" s="267">
        <f t="shared" si="187"/>
        <v>0.93807259870270532</v>
      </c>
      <c r="AV1328" s="267">
        <f t="shared" si="188"/>
        <v>1.0323072646082838</v>
      </c>
      <c r="AW1328" s="267">
        <f t="shared" si="189"/>
        <v>1.0557766761678855</v>
      </c>
      <c r="AX1328" s="267">
        <f t="shared" si="172"/>
        <v>1.0085542943254366</v>
      </c>
      <c r="AZ1328" s="272">
        <v>2007</v>
      </c>
      <c r="BA1328" s="273">
        <f t="shared" si="173"/>
        <v>0.82258511539901857</v>
      </c>
      <c r="BB1328" s="273">
        <f t="shared" si="174"/>
        <v>0.78453521955122973</v>
      </c>
      <c r="BC1328" s="273">
        <f t="shared" si="175"/>
        <v>0.90252785670620272</v>
      </c>
      <c r="BD1328" s="273">
        <f t="shared" si="176"/>
        <v>0.9217072048610202</v>
      </c>
      <c r="BE1328" s="273">
        <f t="shared" si="177"/>
        <v>0.88715224611821131</v>
      </c>
      <c r="BF1328" s="273">
        <f t="shared" si="178"/>
        <v>0.87727159693493728</v>
      </c>
      <c r="BG1328" s="273">
        <f t="shared" si="190"/>
        <v>0.96587164856913676</v>
      </c>
      <c r="BH1328" s="273">
        <f t="shared" si="191"/>
        <v>1.0064898043074681</v>
      </c>
      <c r="BI1328" s="273">
        <f t="shared" si="180"/>
        <v>1.0031026494912449</v>
      </c>
    </row>
    <row r="1329" spans="13:61" ht="16.2" thickBot="1" x14ac:dyDescent="0.35">
      <c r="M1329">
        <v>2008</v>
      </c>
      <c r="N1329" s="252">
        <f t="shared" ref="N1329:V1329" si="198">M1233/M$1225</f>
        <v>1.0884955752212389</v>
      </c>
      <c r="O1329" s="252">
        <f t="shared" si="198"/>
        <v>1.087378640776699</v>
      </c>
      <c r="P1329" s="252">
        <f t="shared" si="198"/>
        <v>1.0659090909090909</v>
      </c>
      <c r="Q1329" s="252">
        <f t="shared" si="198"/>
        <v>1.0874999999999999</v>
      </c>
      <c r="R1329" s="252">
        <f t="shared" si="198"/>
        <v>1.0583554376657824</v>
      </c>
      <c r="S1329" s="252">
        <f t="shared" si="198"/>
        <v>1.0792079207920793</v>
      </c>
      <c r="T1329" s="252">
        <f t="shared" si="198"/>
        <v>1.076719576719577</v>
      </c>
      <c r="U1329" s="252">
        <f t="shared" si="198"/>
        <v>1.0567010309278351</v>
      </c>
      <c r="V1329" s="252">
        <f t="shared" si="198"/>
        <v>1.0054347826086958</v>
      </c>
      <c r="X1329" s="263">
        <v>2008</v>
      </c>
      <c r="Y1329" s="258">
        <v>-6.152035731668974</v>
      </c>
      <c r="Z1329" s="258">
        <f t="shared" si="169"/>
        <v>93.847964268331026</v>
      </c>
      <c r="AA1329" s="158">
        <f t="shared" si="170"/>
        <v>0.9384796426833103</v>
      </c>
      <c r="AD1329" s="264">
        <v>2008</v>
      </c>
      <c r="AE1329" s="265">
        <v>7577.9889084181859</v>
      </c>
      <c r="AF1329" s="265">
        <v>13766.440241041269</v>
      </c>
      <c r="AG1329" s="265">
        <v>41863.750256909159</v>
      </c>
      <c r="AH1329" s="265">
        <v>34431.593883121663</v>
      </c>
      <c r="AI1329" s="265">
        <v>11534.457226285753</v>
      </c>
      <c r="AJ1329" s="265">
        <v>28486.661629498445</v>
      </c>
      <c r="AK1329" s="265">
        <v>15852.120372190946</v>
      </c>
      <c r="AL1329" s="265">
        <v>9069.4006108236754</v>
      </c>
      <c r="AM1329" s="266">
        <v>25384.465910993975</v>
      </c>
      <c r="AO1329" s="264">
        <v>2008</v>
      </c>
      <c r="AP1329" s="267">
        <f t="shared" si="182"/>
        <v>0.86717435583132874</v>
      </c>
      <c r="AQ1329" s="267">
        <f t="shared" si="183"/>
        <v>0.90427634812206215</v>
      </c>
      <c r="AR1329" s="267">
        <f t="shared" si="184"/>
        <v>0.987713664838897</v>
      </c>
      <c r="AS1329" s="267">
        <f t="shared" si="185"/>
        <v>1.0412826304739176</v>
      </c>
      <c r="AT1329" s="267">
        <f t="shared" si="186"/>
        <v>0.98732695961835037</v>
      </c>
      <c r="AU1329" s="267">
        <f t="shared" si="187"/>
        <v>0.97088707304248323</v>
      </c>
      <c r="AV1329" s="267">
        <f t="shared" si="188"/>
        <v>1.0781308299340637</v>
      </c>
      <c r="AW1329" s="267">
        <f t="shared" si="189"/>
        <v>1.1163875607366101</v>
      </c>
      <c r="AX1329" s="267">
        <f t="shared" si="172"/>
        <v>1.0288504602824193</v>
      </c>
      <c r="AZ1329" s="272">
        <v>2008</v>
      </c>
      <c r="BA1329" s="273">
        <f t="shared" si="173"/>
        <v>0.79667237568244031</v>
      </c>
      <c r="BB1329" s="273">
        <f t="shared" si="174"/>
        <v>0.83161128443368215</v>
      </c>
      <c r="BC1329" s="273">
        <f t="shared" si="175"/>
        <v>0.92663968556314424</v>
      </c>
      <c r="BD1329" s="273">
        <f t="shared" si="176"/>
        <v>0.95750126940130353</v>
      </c>
      <c r="BE1329" s="273">
        <f t="shared" si="177"/>
        <v>0.93288787913814064</v>
      </c>
      <c r="BF1329" s="273">
        <f t="shared" si="178"/>
        <v>0.89962930621367709</v>
      </c>
      <c r="BG1329" s="273">
        <f t="shared" si="190"/>
        <v>1.0013106970886387</v>
      </c>
      <c r="BH1329" s="273">
        <f t="shared" si="191"/>
        <v>1.0564838379653774</v>
      </c>
      <c r="BI1329" s="273">
        <f t="shared" si="180"/>
        <v>1.0232891064430547</v>
      </c>
    </row>
    <row r="1330" spans="13:61" ht="16.2" thickBot="1" x14ac:dyDescent="0.35">
      <c r="M1330">
        <v>2009</v>
      </c>
      <c r="N1330" s="252">
        <f t="shared" ref="N1330:V1330" si="199">M1234/M$1225</f>
        <v>1.0995575221238938</v>
      </c>
      <c r="O1330" s="252">
        <f t="shared" si="199"/>
        <v>1.099514563106796</v>
      </c>
      <c r="P1330" s="252">
        <f t="shared" si="199"/>
        <v>1.075</v>
      </c>
      <c r="Q1330" s="252">
        <f t="shared" si="199"/>
        <v>1.0974999999999999</v>
      </c>
      <c r="R1330" s="252">
        <f t="shared" si="199"/>
        <v>1.0663129973474801</v>
      </c>
      <c r="S1330" s="252">
        <f t="shared" si="199"/>
        <v>1.0891089108910892</v>
      </c>
      <c r="T1330" s="252">
        <f t="shared" si="199"/>
        <v>1.0873015873015874</v>
      </c>
      <c r="U1330" s="252">
        <f t="shared" si="199"/>
        <v>1.061855670103093</v>
      </c>
      <c r="V1330" s="252">
        <f t="shared" si="199"/>
        <v>1.0054347826086958</v>
      </c>
      <c r="X1330" s="263">
        <v>2009</v>
      </c>
      <c r="Y1330" s="258">
        <v>-5.9585384330330244</v>
      </c>
      <c r="Z1330" s="258">
        <f t="shared" si="169"/>
        <v>94.041461566966973</v>
      </c>
      <c r="AA1330" s="158">
        <f t="shared" si="170"/>
        <v>0.94041461566966977</v>
      </c>
      <c r="AD1330" s="264">
        <v>2009</v>
      </c>
      <c r="AE1330" s="265">
        <v>7631.9151332267502</v>
      </c>
      <c r="AF1330" s="265">
        <v>14276.093817822191</v>
      </c>
      <c r="AG1330" s="265">
        <v>44194.585481333743</v>
      </c>
      <c r="AH1330" s="265">
        <v>32887.339679131583</v>
      </c>
      <c r="AI1330" s="265">
        <v>11653.141414243039</v>
      </c>
      <c r="AJ1330" s="265">
        <v>29109.828609575397</v>
      </c>
      <c r="AK1330" s="265">
        <v>15790.39680202507</v>
      </c>
      <c r="AL1330" s="265">
        <v>8837.2707909798737</v>
      </c>
      <c r="AM1330" s="266">
        <v>26764.456191820915</v>
      </c>
      <c r="AO1330" s="264">
        <v>2009</v>
      </c>
      <c r="AP1330" s="267">
        <f t="shared" si="182"/>
        <v>0.87334531224548151</v>
      </c>
      <c r="AQ1330" s="267">
        <f t="shared" si="183"/>
        <v>0.93775396958042834</v>
      </c>
      <c r="AR1330" s="267">
        <f t="shared" si="184"/>
        <v>1.0427062965912814</v>
      </c>
      <c r="AS1330" s="267">
        <f t="shared" si="185"/>
        <v>0.99458118862055511</v>
      </c>
      <c r="AT1330" s="267">
        <f t="shared" si="186"/>
        <v>0.99748609378060626</v>
      </c>
      <c r="AU1330" s="267">
        <f t="shared" si="187"/>
        <v>0.99212595224751865</v>
      </c>
      <c r="AV1330" s="267">
        <f t="shared" si="188"/>
        <v>1.0739329004226168</v>
      </c>
      <c r="AW1330" s="267">
        <f t="shared" si="189"/>
        <v>1.0878138043804979</v>
      </c>
      <c r="AX1330" s="267">
        <f t="shared" si="172"/>
        <v>1.0847824480024819</v>
      </c>
      <c r="AZ1330" s="272">
        <v>2009</v>
      </c>
      <c r="BA1330" s="273">
        <f t="shared" si="173"/>
        <v>0.79426978095564915</v>
      </c>
      <c r="BB1330" s="273">
        <f t="shared" si="174"/>
        <v>0.85287998999367887</v>
      </c>
      <c r="BC1330" s="273">
        <f t="shared" si="175"/>
        <v>0.96995934566630837</v>
      </c>
      <c r="BD1330" s="273">
        <f t="shared" si="176"/>
        <v>0.90622431764970857</v>
      </c>
      <c r="BE1330" s="273">
        <f t="shared" si="177"/>
        <v>0.93545337650569294</v>
      </c>
      <c r="BF1330" s="273">
        <f t="shared" si="178"/>
        <v>0.91095201069999432</v>
      </c>
      <c r="BG1330" s="273">
        <f t="shared" si="190"/>
        <v>0.98770471133758908</v>
      </c>
      <c r="BH1330" s="273">
        <f t="shared" si="191"/>
        <v>1.0244460099505657</v>
      </c>
      <c r="BI1330" s="273">
        <f t="shared" si="180"/>
        <v>1.0789187590943603</v>
      </c>
    </row>
    <row r="1331" spans="13:61" ht="16.2" thickBot="1" x14ac:dyDescent="0.35">
      <c r="M1331">
        <v>2010</v>
      </c>
      <c r="N1331" s="252">
        <f t="shared" ref="N1331:V1331" si="200">M1235/M$1225</f>
        <v>1.1106194690265487</v>
      </c>
      <c r="O1331" s="252">
        <f t="shared" si="200"/>
        <v>1.1092233009708738</v>
      </c>
      <c r="P1331" s="252">
        <f t="shared" si="200"/>
        <v>1.0818181818181818</v>
      </c>
      <c r="Q1331" s="252">
        <f t="shared" si="200"/>
        <v>1.1099999999999999</v>
      </c>
      <c r="R1331" s="252">
        <f t="shared" si="200"/>
        <v>1.0742705570291777</v>
      </c>
      <c r="S1331" s="252">
        <f t="shared" si="200"/>
        <v>1.0990099009900991</v>
      </c>
      <c r="T1331" s="252">
        <f t="shared" si="200"/>
        <v>1.0952380952380953</v>
      </c>
      <c r="U1331" s="252">
        <f t="shared" si="200"/>
        <v>1.0695876288659794</v>
      </c>
      <c r="V1331" s="252">
        <f t="shared" si="200"/>
        <v>1.0054347826086958</v>
      </c>
      <c r="X1331" s="263">
        <v>2010</v>
      </c>
      <c r="Y1331" s="258">
        <v>6.5983350313066333</v>
      </c>
      <c r="Z1331" s="258">
        <f t="shared" si="169"/>
        <v>106.59833503130663</v>
      </c>
      <c r="AA1331" s="158">
        <f t="shared" si="170"/>
        <v>1.0659833503130662</v>
      </c>
      <c r="AD1331" s="264">
        <v>2010</v>
      </c>
      <c r="AE1331" s="265">
        <v>8694.4238990678368</v>
      </c>
      <c r="AF1331" s="265">
        <v>15525.610708616772</v>
      </c>
      <c r="AG1331" s="265">
        <v>50478.31066463871</v>
      </c>
      <c r="AH1331" s="265">
        <v>36987.716606287417</v>
      </c>
      <c r="AI1331" s="265">
        <v>13058.145521843491</v>
      </c>
      <c r="AJ1331" s="265">
        <v>32458.893562655801</v>
      </c>
      <c r="AK1331" s="265">
        <v>17348.863408404995</v>
      </c>
      <c r="AL1331" s="265">
        <v>9930.5295562309802</v>
      </c>
      <c r="AM1331" s="266">
        <v>30392.908931902766</v>
      </c>
      <c r="AO1331" s="264">
        <v>2010</v>
      </c>
      <c r="AP1331" s="267">
        <f t="shared" si="182"/>
        <v>0.99493170749077509</v>
      </c>
      <c r="AQ1331" s="267">
        <f t="shared" si="183"/>
        <v>1.0198310026507504</v>
      </c>
      <c r="AR1331" s="267">
        <f t="shared" si="184"/>
        <v>1.1909615578030575</v>
      </c>
      <c r="AS1331" s="267">
        <f t="shared" si="185"/>
        <v>1.1185850696821391</v>
      </c>
      <c r="AT1331" s="267">
        <f t="shared" si="186"/>
        <v>1.1177516950650064</v>
      </c>
      <c r="AU1331" s="267">
        <f t="shared" si="187"/>
        <v>1.1062693331749047</v>
      </c>
      <c r="AV1331" s="267">
        <f t="shared" si="188"/>
        <v>1.1799269792152878</v>
      </c>
      <c r="AW1331" s="267">
        <f t="shared" si="189"/>
        <v>1.2223872495909809</v>
      </c>
      <c r="AX1331" s="267">
        <f t="shared" si="172"/>
        <v>1.2318462186106869</v>
      </c>
      <c r="AZ1331" s="272">
        <v>2010</v>
      </c>
      <c r="BA1331" s="273">
        <f t="shared" si="173"/>
        <v>0.89583492387615604</v>
      </c>
      <c r="BB1331" s="273">
        <f t="shared" si="174"/>
        <v>0.91941000676610318</v>
      </c>
      <c r="BC1331" s="273">
        <f t="shared" si="175"/>
        <v>1.1008888349440027</v>
      </c>
      <c r="BD1331" s="273">
        <f t="shared" si="176"/>
        <v>1.0077342970109362</v>
      </c>
      <c r="BE1331" s="273">
        <f t="shared" si="177"/>
        <v>1.0404750346654503</v>
      </c>
      <c r="BF1331" s="273">
        <f t="shared" si="178"/>
        <v>1.0066054292852735</v>
      </c>
      <c r="BG1331" s="273">
        <f t="shared" si="190"/>
        <v>1.0773246331965669</v>
      </c>
      <c r="BH1331" s="273">
        <f t="shared" si="191"/>
        <v>1.1428584405814473</v>
      </c>
      <c r="BI1331" s="273">
        <f t="shared" si="180"/>
        <v>1.2251875904019802</v>
      </c>
    </row>
    <row r="1332" spans="13:61" ht="16.2" thickBot="1" x14ac:dyDescent="0.35">
      <c r="M1332">
        <v>2011</v>
      </c>
      <c r="N1332" s="252">
        <f t="shared" ref="N1332:V1332" si="201">M1236/M$1225</f>
        <v>1.1216814159292035</v>
      </c>
      <c r="O1332" s="252">
        <f t="shared" si="201"/>
        <v>1.1213592233009708</v>
      </c>
      <c r="P1332" s="252">
        <f t="shared" si="201"/>
        <v>1.0909090909090908</v>
      </c>
      <c r="Q1332" s="252">
        <f t="shared" si="201"/>
        <v>1.1199999999999999</v>
      </c>
      <c r="R1332" s="252">
        <f t="shared" si="201"/>
        <v>1.0822281167108752</v>
      </c>
      <c r="S1332" s="252">
        <f t="shared" si="201"/>
        <v>1.1089108910891088</v>
      </c>
      <c r="T1332" s="252">
        <f t="shared" si="201"/>
        <v>1.1058201058201058</v>
      </c>
      <c r="U1332" s="252">
        <f t="shared" si="201"/>
        <v>1.0773195876288659</v>
      </c>
      <c r="V1332" s="252">
        <f t="shared" si="201"/>
        <v>1.0054347826086958</v>
      </c>
      <c r="X1332" s="263">
        <v>2011</v>
      </c>
      <c r="Y1332" s="258">
        <v>-6.6157241762671042</v>
      </c>
      <c r="Z1332" s="258">
        <f t="shared" si="169"/>
        <v>93.384275823732892</v>
      </c>
      <c r="AA1332" s="158">
        <f t="shared" si="170"/>
        <v>0.93384275823732887</v>
      </c>
      <c r="AD1332" s="264">
        <v>2011</v>
      </c>
      <c r="AE1332" s="265">
        <v>8645.8587504943898</v>
      </c>
      <c r="AF1332" s="265">
        <v>14160.497145276404</v>
      </c>
      <c r="AG1332" s="265">
        <v>44828.280392391724</v>
      </c>
      <c r="AH1332" s="265">
        <v>33933.632231789641</v>
      </c>
      <c r="AI1332" s="265">
        <v>11661.064213811373</v>
      </c>
      <c r="AJ1332" s="265">
        <v>30088.434595904371</v>
      </c>
      <c r="AK1332" s="265">
        <v>14499.629542569257</v>
      </c>
      <c r="AL1332" s="265">
        <v>7911.5717537105884</v>
      </c>
      <c r="AM1332" s="266">
        <v>27077.462042942709</v>
      </c>
      <c r="AO1332" s="264">
        <v>2011</v>
      </c>
      <c r="AP1332" s="267">
        <f t="shared" si="182"/>
        <v>0.98937423677671166</v>
      </c>
      <c r="AQ1332" s="267">
        <f t="shared" si="183"/>
        <v>0.93016076937220515</v>
      </c>
      <c r="AR1332" s="267">
        <f t="shared" si="184"/>
        <v>1.0576573967471385</v>
      </c>
      <c r="AS1332" s="267">
        <f t="shared" si="185"/>
        <v>1.0262232399637292</v>
      </c>
      <c r="AT1332" s="267">
        <f t="shared" si="186"/>
        <v>0.99816426991460261</v>
      </c>
      <c r="AU1332" s="267">
        <f t="shared" si="187"/>
        <v>1.0254789619503097</v>
      </c>
      <c r="AV1332" s="267">
        <f t="shared" si="188"/>
        <v>0.98614552914261466</v>
      </c>
      <c r="AW1332" s="267">
        <f t="shared" si="189"/>
        <v>0.97386593345284789</v>
      </c>
      <c r="AX1332" s="267">
        <f t="shared" si="172"/>
        <v>1.0974687978010913</v>
      </c>
      <c r="AZ1332" s="272">
        <v>2011</v>
      </c>
      <c r="BA1332" s="273">
        <f t="shared" si="173"/>
        <v>0.88204567065695005</v>
      </c>
      <c r="BB1332" s="273">
        <f t="shared" si="174"/>
        <v>0.82949401944014833</v>
      </c>
      <c r="BC1332" s="273">
        <f t="shared" si="175"/>
        <v>0.96951928035154378</v>
      </c>
      <c r="BD1332" s="273">
        <f t="shared" si="176"/>
        <v>0.91627074996761548</v>
      </c>
      <c r="BE1332" s="273">
        <f t="shared" si="177"/>
        <v>0.92232335724952264</v>
      </c>
      <c r="BF1332" s="273">
        <f t="shared" si="178"/>
        <v>0.92476227818733303</v>
      </c>
      <c r="BG1332" s="273">
        <f t="shared" si="190"/>
        <v>0.89177753592322573</v>
      </c>
      <c r="BH1332" s="273">
        <f t="shared" si="191"/>
        <v>0.90397124923374406</v>
      </c>
      <c r="BI1332" s="273">
        <f t="shared" si="180"/>
        <v>1.0915365340291934</v>
      </c>
    </row>
    <row r="1333" spans="13:61" ht="16.2" thickBot="1" x14ac:dyDescent="0.35">
      <c r="M1333">
        <v>2012</v>
      </c>
      <c r="N1333" s="252">
        <f t="shared" ref="N1333:V1333" si="202">M1237/M$1225</f>
        <v>1.1327433628318584</v>
      </c>
      <c r="O1333" s="252">
        <f t="shared" si="202"/>
        <v>1.1310679611650485</v>
      </c>
      <c r="P1333" s="252">
        <f t="shared" si="202"/>
        <v>1.0999999999999999</v>
      </c>
      <c r="Q1333" s="252">
        <f t="shared" si="202"/>
        <v>1.1324999999999998</v>
      </c>
      <c r="R1333" s="252">
        <f t="shared" si="202"/>
        <v>1.0901856763925728</v>
      </c>
      <c r="S1333" s="252">
        <f t="shared" si="202"/>
        <v>1.1163366336633664</v>
      </c>
      <c r="T1333" s="252">
        <f t="shared" si="202"/>
        <v>1.1164021164021165</v>
      </c>
      <c r="U1333" s="252">
        <f t="shared" si="202"/>
        <v>1.0850515463917527</v>
      </c>
      <c r="V1333" s="252">
        <f t="shared" si="202"/>
        <v>1.0081521739130437</v>
      </c>
      <c r="X1333" s="263">
        <v>2012</v>
      </c>
      <c r="Y1333" s="258">
        <v>-2.3690513520571099</v>
      </c>
      <c r="Z1333" s="258">
        <f t="shared" si="169"/>
        <v>97.630948647942887</v>
      </c>
      <c r="AA1333" s="158">
        <f t="shared" si="170"/>
        <v>0.97630948647942883</v>
      </c>
      <c r="AD1333" s="264">
        <v>2012</v>
      </c>
      <c r="AE1333" s="265">
        <v>8305.3480506070664</v>
      </c>
      <c r="AF1333" s="265">
        <v>14078.967517665584</v>
      </c>
      <c r="AG1333" s="265">
        <v>45327.802556724695</v>
      </c>
      <c r="AH1333" s="265">
        <v>35689.886942009514</v>
      </c>
      <c r="AI1333" s="265">
        <v>12779.28010380151</v>
      </c>
      <c r="AJ1333" s="265">
        <v>29873.303739035349</v>
      </c>
      <c r="AK1333" s="265">
        <v>16436.623857848725</v>
      </c>
      <c r="AL1333" s="265">
        <v>8399.8837977622479</v>
      </c>
      <c r="AM1333" s="266">
        <v>27147.81749780694</v>
      </c>
      <c r="AO1333" s="264">
        <v>2012</v>
      </c>
      <c r="AP1333" s="267">
        <f t="shared" si="182"/>
        <v>0.95040847021291486</v>
      </c>
      <c r="AQ1333" s="267">
        <f t="shared" si="183"/>
        <v>0.92480533160987999</v>
      </c>
      <c r="AR1333" s="267">
        <f t="shared" si="184"/>
        <v>1.0694428881227027</v>
      </c>
      <c r="AS1333" s="267">
        <f t="shared" si="185"/>
        <v>1.0793360157082297</v>
      </c>
      <c r="AT1333" s="267">
        <f t="shared" si="186"/>
        <v>1.0938813611657534</v>
      </c>
      <c r="AU1333" s="267">
        <f t="shared" si="187"/>
        <v>1.0181468368082609</v>
      </c>
      <c r="AV1333" s="267">
        <f t="shared" si="188"/>
        <v>1.1178839489677213</v>
      </c>
      <c r="AW1333" s="267">
        <f t="shared" si="189"/>
        <v>1.0339741495444987</v>
      </c>
      <c r="AX1333" s="267">
        <f t="shared" si="172"/>
        <v>1.100320354433177</v>
      </c>
      <c r="AZ1333" s="272">
        <v>2012</v>
      </c>
      <c r="BA1333" s="273">
        <f t="shared" si="173"/>
        <v>0.8390324776098389</v>
      </c>
      <c r="BB1333" s="273">
        <f t="shared" si="174"/>
        <v>0.8176390485477909</v>
      </c>
      <c r="BC1333" s="273">
        <f t="shared" si="175"/>
        <v>0.9722208073842753</v>
      </c>
      <c r="BD1333" s="273">
        <f t="shared" si="176"/>
        <v>0.95305608451057822</v>
      </c>
      <c r="BE1333" s="273">
        <f t="shared" si="177"/>
        <v>1.0033899590255209</v>
      </c>
      <c r="BF1333" s="273">
        <f t="shared" si="178"/>
        <v>0.91204284272846425</v>
      </c>
      <c r="BG1333" s="273">
        <f t="shared" si="190"/>
        <v>1.0013273286962052</v>
      </c>
      <c r="BH1333" s="273">
        <f t="shared" si="191"/>
        <v>0.95292629459207945</v>
      </c>
      <c r="BI1333" s="273">
        <f t="shared" si="180"/>
        <v>1.0914228852598626</v>
      </c>
    </row>
    <row r="1334" spans="13:61" ht="16.2" thickBot="1" x14ac:dyDescent="0.35">
      <c r="M1334">
        <v>2013</v>
      </c>
      <c r="N1334" s="252">
        <f t="shared" ref="N1334:V1334" si="203">M1238/M$1225</f>
        <v>1.1415929203539823</v>
      </c>
      <c r="O1334" s="252">
        <f t="shared" si="203"/>
        <v>1.1432038834951457</v>
      </c>
      <c r="P1334" s="252">
        <f t="shared" si="203"/>
        <v>1.1068181818181819</v>
      </c>
      <c r="Q1334" s="252">
        <f t="shared" si="203"/>
        <v>1.1425000000000001</v>
      </c>
      <c r="R1334" s="252">
        <f t="shared" si="203"/>
        <v>1.0954907161803713</v>
      </c>
      <c r="S1334" s="252">
        <f t="shared" si="203"/>
        <v>1.1262376237623763</v>
      </c>
      <c r="T1334" s="252">
        <f t="shared" si="203"/>
        <v>1.1243386243386244</v>
      </c>
      <c r="U1334" s="252">
        <f t="shared" si="203"/>
        <v>1.0902061855670102</v>
      </c>
      <c r="V1334" s="252">
        <f t="shared" si="203"/>
        <v>1.0081521739130437</v>
      </c>
      <c r="X1334" s="263">
        <v>2013</v>
      </c>
      <c r="Y1334" s="258">
        <v>-1.0536101095999018</v>
      </c>
      <c r="Z1334" s="258">
        <f t="shared" si="169"/>
        <v>98.946389890400098</v>
      </c>
      <c r="AA1334" s="158">
        <f t="shared" si="170"/>
        <v>0.98946389890400099</v>
      </c>
      <c r="AD1334" s="264">
        <v>2013</v>
      </c>
      <c r="AE1334" s="265">
        <v>8108.5402952970717</v>
      </c>
      <c r="AF1334" s="265">
        <v>15494.646386766974</v>
      </c>
      <c r="AG1334" s="265">
        <v>46661.689943781523</v>
      </c>
      <c r="AH1334" s="265">
        <v>36801.454900283323</v>
      </c>
      <c r="AI1334" s="265">
        <v>13423.303377764447</v>
      </c>
      <c r="AJ1334" s="265">
        <v>31450.330709928829</v>
      </c>
      <c r="AK1334" s="265">
        <v>18376.353104739705</v>
      </c>
      <c r="AL1334" s="265">
        <v>9451.4368938472053</v>
      </c>
      <c r="AM1334" s="266">
        <v>29243.158608188078</v>
      </c>
      <c r="AO1334" s="264">
        <v>2013</v>
      </c>
      <c r="AP1334" s="267">
        <f t="shared" si="182"/>
        <v>0.9278871072898357</v>
      </c>
      <c r="AQ1334" s="267">
        <f t="shared" si="183"/>
        <v>1.0177970488185217</v>
      </c>
      <c r="AR1334" s="267">
        <f t="shared" si="184"/>
        <v>1.1009140007551608</v>
      </c>
      <c r="AS1334" s="267">
        <f t="shared" si="185"/>
        <v>1.112952130357783</v>
      </c>
      <c r="AT1334" s="267">
        <f t="shared" si="186"/>
        <v>1.1490084927273692</v>
      </c>
      <c r="AU1334" s="267">
        <f t="shared" si="187"/>
        <v>1.0718953286390596</v>
      </c>
      <c r="AV1334" s="267">
        <f t="shared" si="188"/>
        <v>1.249808376343799</v>
      </c>
      <c r="AW1334" s="267">
        <f t="shared" si="189"/>
        <v>1.1634138828078306</v>
      </c>
      <c r="AX1334" s="267">
        <f t="shared" si="172"/>
        <v>1.1852460201305843</v>
      </c>
      <c r="AZ1334" s="272">
        <v>2013</v>
      </c>
      <c r="BA1334" s="273">
        <f t="shared" si="173"/>
        <v>0.81280033429264675</v>
      </c>
      <c r="BB1334" s="273">
        <f t="shared" si="174"/>
        <v>0.89030230172660496</v>
      </c>
      <c r="BC1334" s="273">
        <f t="shared" si="175"/>
        <v>0.9946656269656482</v>
      </c>
      <c r="BD1334" s="273">
        <f t="shared" si="176"/>
        <v>0.97413753204182307</v>
      </c>
      <c r="BE1334" s="273">
        <f t="shared" si="177"/>
        <v>1.0488527887608188</v>
      </c>
      <c r="BF1334" s="273">
        <f t="shared" si="178"/>
        <v>0.95174881927512089</v>
      </c>
      <c r="BG1334" s="273">
        <f t="shared" si="190"/>
        <v>1.1115942735481317</v>
      </c>
      <c r="BH1334" s="273">
        <f t="shared" si="191"/>
        <v>1.0671503227646297</v>
      </c>
      <c r="BI1334" s="273">
        <f t="shared" si="180"/>
        <v>1.1756618205068867</v>
      </c>
    </row>
    <row r="1335" spans="13:61" ht="16.2" thickBot="1" x14ac:dyDescent="0.35">
      <c r="M1335">
        <v>2014</v>
      </c>
      <c r="N1335" s="252">
        <f t="shared" ref="N1335:V1335" si="204">M1239/M$1225</f>
        <v>1.152654867256637</v>
      </c>
      <c r="O1335" s="252">
        <f t="shared" si="204"/>
        <v>1.1529126213592231</v>
      </c>
      <c r="P1335" s="252">
        <f t="shared" si="204"/>
        <v>1.115909090909091</v>
      </c>
      <c r="Q1335" s="252">
        <f t="shared" si="204"/>
        <v>1.155</v>
      </c>
      <c r="R1335" s="252">
        <f t="shared" si="204"/>
        <v>1.103448275862069</v>
      </c>
      <c r="S1335" s="252">
        <f t="shared" si="204"/>
        <v>1.136138613861386</v>
      </c>
      <c r="T1335" s="252">
        <f t="shared" si="204"/>
        <v>1.1349206349206349</v>
      </c>
      <c r="U1335" s="252">
        <f t="shared" si="204"/>
        <v>1.097938144329897</v>
      </c>
      <c r="V1335" s="252">
        <f t="shared" si="204"/>
        <v>1.0081521739130437</v>
      </c>
      <c r="X1335" s="263">
        <v>2014</v>
      </c>
      <c r="Y1335" s="258">
        <v>-20.012856781263231</v>
      </c>
      <c r="Z1335" s="258">
        <f t="shared" si="169"/>
        <v>79.987143218736776</v>
      </c>
      <c r="AA1335" s="158">
        <f t="shared" si="170"/>
        <v>0.79987143218736778</v>
      </c>
      <c r="AD1335" s="264">
        <v>2014</v>
      </c>
      <c r="AE1335" s="265">
        <v>6999.4979221353897</v>
      </c>
      <c r="AF1335" s="265">
        <v>13522.527295778149</v>
      </c>
      <c r="AG1335" s="265">
        <v>39506.205566480719</v>
      </c>
      <c r="AH1335" s="265">
        <v>31250.499670532732</v>
      </c>
      <c r="AI1335" s="265">
        <v>11440.947089970077</v>
      </c>
      <c r="AJ1335" s="265">
        <v>28339.550462269253</v>
      </c>
      <c r="AK1335" s="265">
        <v>16296.654333192928</v>
      </c>
      <c r="AL1335" s="265">
        <v>7775.5024017052974</v>
      </c>
      <c r="AM1335" s="266">
        <v>24107.511027967612</v>
      </c>
      <c r="AO1335" s="264">
        <v>2014</v>
      </c>
      <c r="AP1335" s="267">
        <f t="shared" si="182"/>
        <v>0.80097571732095274</v>
      </c>
      <c r="AQ1335" s="267">
        <f t="shared" si="183"/>
        <v>0.88825443515543534</v>
      </c>
      <c r="AR1335" s="267">
        <f t="shared" si="184"/>
        <v>0.93209086248806716</v>
      </c>
      <c r="AS1335" s="267">
        <f t="shared" si="185"/>
        <v>0.94507976049601328</v>
      </c>
      <c r="AT1335" s="267">
        <f t="shared" si="186"/>
        <v>0.97932267499786085</v>
      </c>
      <c r="AU1335" s="267">
        <f t="shared" si="187"/>
        <v>0.96587320611694949</v>
      </c>
      <c r="AV1335" s="267">
        <f t="shared" si="188"/>
        <v>1.1083643732744051</v>
      </c>
      <c r="AW1335" s="267">
        <f t="shared" si="189"/>
        <v>0.95711663121175938</v>
      </c>
      <c r="AX1335" s="267">
        <f t="shared" si="172"/>
        <v>0.97709457052810489</v>
      </c>
      <c r="AZ1335" s="272">
        <v>2014</v>
      </c>
      <c r="BA1335" s="273">
        <f t="shared" si="173"/>
        <v>0.69489639967192074</v>
      </c>
      <c r="BB1335" s="273">
        <f t="shared" si="174"/>
        <v>0.77044384691376722</v>
      </c>
      <c r="BC1335" s="273">
        <f t="shared" si="175"/>
        <v>0.83527490732128218</v>
      </c>
      <c r="BD1335" s="273">
        <f t="shared" si="176"/>
        <v>0.81825087488832315</v>
      </c>
      <c r="BE1335" s="273">
        <f t="shared" si="177"/>
        <v>0.88751117421681136</v>
      </c>
      <c r="BF1335" s="273">
        <f t="shared" si="178"/>
        <v>0.85013676529683579</v>
      </c>
      <c r="BG1335" s="273">
        <f t="shared" si="190"/>
        <v>0.97660077645157373</v>
      </c>
      <c r="BH1335" s="273">
        <f t="shared" si="191"/>
        <v>0.87174003030554603</v>
      </c>
      <c r="BI1335" s="273">
        <f t="shared" si="180"/>
        <v>0.96919353626507421</v>
      </c>
    </row>
    <row r="1336" spans="13:61" ht="16.2" thickBot="1" x14ac:dyDescent="0.35">
      <c r="M1336">
        <v>2015</v>
      </c>
      <c r="N1336" s="252">
        <f t="shared" ref="N1336:V1336" si="205">M1240/M$1225</f>
        <v>1.163716814159292</v>
      </c>
      <c r="O1336" s="252">
        <f t="shared" si="205"/>
        <v>1.1650485436893203</v>
      </c>
      <c r="P1336" s="252">
        <f t="shared" si="205"/>
        <v>1.125</v>
      </c>
      <c r="Q1336" s="252">
        <f t="shared" si="205"/>
        <v>1.165</v>
      </c>
      <c r="R1336" s="252">
        <f t="shared" si="205"/>
        <v>1.1114058355437664</v>
      </c>
      <c r="S1336" s="252">
        <f t="shared" si="205"/>
        <v>1.1460396039603959</v>
      </c>
      <c r="T1336" s="252">
        <f t="shared" si="205"/>
        <v>1.1455026455026456</v>
      </c>
      <c r="U1336" s="252">
        <f t="shared" si="205"/>
        <v>1.1056701030927836</v>
      </c>
      <c r="V1336" s="252">
        <f t="shared" si="205"/>
        <v>1.0081521739130437</v>
      </c>
      <c r="X1336" s="263">
        <v>2015</v>
      </c>
      <c r="Y1336" s="258">
        <v>-10.762921951193935</v>
      </c>
      <c r="Z1336" s="258">
        <f t="shared" si="169"/>
        <v>89.237078048806069</v>
      </c>
      <c r="AA1336" s="158">
        <f t="shared" si="170"/>
        <v>0.89237078048806073</v>
      </c>
      <c r="AD1336" s="264">
        <v>2015</v>
      </c>
      <c r="AE1336" s="265">
        <v>8524.3728398137428</v>
      </c>
      <c r="AF1336" s="265">
        <v>14131.854789721545</v>
      </c>
      <c r="AG1336" s="265">
        <v>43554.827576300566</v>
      </c>
      <c r="AH1336" s="265">
        <v>33129.736480043743</v>
      </c>
      <c r="AI1336" s="265">
        <v>12857.254645623543</v>
      </c>
      <c r="AJ1336" s="265">
        <v>30061.38258754701</v>
      </c>
      <c r="AK1336" s="265">
        <v>17259.141229144534</v>
      </c>
      <c r="AL1336" s="265">
        <v>9023.1563505194044</v>
      </c>
      <c r="AM1336" s="266">
        <v>26607.104677238742</v>
      </c>
      <c r="AO1336" s="264">
        <v>2015</v>
      </c>
      <c r="AP1336" s="267">
        <f t="shared" si="182"/>
        <v>0.97547220186873729</v>
      </c>
      <c r="AQ1336" s="267">
        <f t="shared" si="183"/>
        <v>0.92827933857170342</v>
      </c>
      <c r="AR1336" s="267">
        <f t="shared" si="184"/>
        <v>1.0276121490026839</v>
      </c>
      <c r="AS1336" s="267">
        <f t="shared" si="185"/>
        <v>1.0019117693461834</v>
      </c>
      <c r="AT1336" s="267">
        <f t="shared" si="186"/>
        <v>1.1005558293088524</v>
      </c>
      <c r="AU1336" s="267">
        <f t="shared" si="187"/>
        <v>1.0245569709653499</v>
      </c>
      <c r="AV1336" s="267">
        <f t="shared" si="188"/>
        <v>1.1738248146266774</v>
      </c>
      <c r="AW1336" s="267">
        <f t="shared" si="189"/>
        <v>1.1106951760714601</v>
      </c>
      <c r="AX1336" s="267">
        <f t="shared" si="172"/>
        <v>1.0784048791865122</v>
      </c>
      <c r="AZ1336" s="272">
        <v>2015</v>
      </c>
      <c r="BA1336" s="273">
        <f t="shared" si="173"/>
        <v>0.83823847004689978</v>
      </c>
      <c r="BB1336" s="273">
        <f t="shared" si="174"/>
        <v>0.79677309894071213</v>
      </c>
      <c r="BC1336" s="273">
        <f t="shared" si="175"/>
        <v>0.91343302133571902</v>
      </c>
      <c r="BD1336" s="273">
        <f t="shared" si="176"/>
        <v>0.86001010244307585</v>
      </c>
      <c r="BE1336" s="273">
        <f t="shared" si="177"/>
        <v>0.99023758388887217</v>
      </c>
      <c r="BF1336" s="273">
        <f t="shared" si="178"/>
        <v>0.89399787531317798</v>
      </c>
      <c r="BG1336" s="273">
        <f t="shared" si="190"/>
        <v>1.0247246649627806</v>
      </c>
      <c r="BH1336" s="273">
        <f t="shared" si="191"/>
        <v>1.0045448212487798</v>
      </c>
      <c r="BI1336" s="273">
        <f t="shared" si="180"/>
        <v>1.0696846240987503</v>
      </c>
    </row>
    <row r="1337" spans="13:61" ht="16.2" thickBot="1" x14ac:dyDescent="0.35">
      <c r="M1337">
        <v>2016</v>
      </c>
      <c r="N1337" s="252">
        <f t="shared" ref="N1337:V1337" si="206">M1241/M$1225</f>
        <v>1.1747787610619469</v>
      </c>
      <c r="O1337" s="252">
        <f t="shared" si="206"/>
        <v>1.174757281553398</v>
      </c>
      <c r="P1337" s="252">
        <f t="shared" si="206"/>
        <v>1.1318181818181818</v>
      </c>
      <c r="Q1337" s="252">
        <f t="shared" si="206"/>
        <v>1.1775</v>
      </c>
      <c r="R1337" s="252">
        <f t="shared" si="206"/>
        <v>1.1193633952254642</v>
      </c>
      <c r="S1337" s="252">
        <f t="shared" si="206"/>
        <v>1.1559405940594061</v>
      </c>
      <c r="T1337" s="252">
        <f t="shared" si="206"/>
        <v>1.1534391534391535</v>
      </c>
      <c r="U1337" s="252">
        <f t="shared" si="206"/>
        <v>1.1134020618556704</v>
      </c>
      <c r="V1337" s="252">
        <f t="shared" si="206"/>
        <v>1.0081521739130437</v>
      </c>
      <c r="X1337" s="263">
        <v>2016</v>
      </c>
      <c r="Y1337" s="258">
        <v>-6.6543834981211996</v>
      </c>
      <c r="Z1337" s="258">
        <f t="shared" si="169"/>
        <v>93.345616501878794</v>
      </c>
      <c r="AA1337" s="158">
        <f t="shared" si="170"/>
        <v>0.93345616501878792</v>
      </c>
      <c r="AD1337" s="264">
        <v>2016</v>
      </c>
      <c r="AE1337" s="265">
        <v>8954.1221071175678</v>
      </c>
      <c r="AF1337" s="265">
        <v>13523.383683966948</v>
      </c>
      <c r="AG1337" s="265">
        <v>47028.352181941351</v>
      </c>
      <c r="AH1337" s="265">
        <v>36699.421304034251</v>
      </c>
      <c r="AI1337" s="265">
        <v>13283.024206892704</v>
      </c>
      <c r="AJ1337" s="265">
        <v>30898.892934025866</v>
      </c>
      <c r="AK1337" s="265">
        <v>17246.215221461571</v>
      </c>
      <c r="AL1337" s="265">
        <v>9217.8040263787389</v>
      </c>
      <c r="AM1337" s="266">
        <v>28166.979973189656</v>
      </c>
      <c r="AO1337" s="264">
        <v>2016</v>
      </c>
      <c r="AP1337" s="267">
        <f t="shared" si="182"/>
        <v>1.0246498331040104</v>
      </c>
      <c r="AQ1337" s="267">
        <f t="shared" si="183"/>
        <v>0.88831068873808872</v>
      </c>
      <c r="AR1337" s="267">
        <f t="shared" si="184"/>
        <v>1.1095648574220478</v>
      </c>
      <c r="AS1337" s="267">
        <f t="shared" si="185"/>
        <v>1.109866423321983</v>
      </c>
      <c r="AT1337" s="267">
        <f t="shared" si="186"/>
        <v>1.1370008703002858</v>
      </c>
      <c r="AU1337" s="267">
        <f t="shared" si="187"/>
        <v>1.0531011359331974</v>
      </c>
      <c r="AV1337" s="267">
        <f t="shared" si="188"/>
        <v>1.1729456939119864</v>
      </c>
      <c r="AW1337" s="267">
        <f t="shared" si="189"/>
        <v>1.1346551105125871</v>
      </c>
      <c r="AX1337" s="267">
        <f t="shared" si="172"/>
        <v>1.1416277345284165</v>
      </c>
      <c r="AZ1337" s="272">
        <v>2016</v>
      </c>
      <c r="BA1337" s="273">
        <f t="shared" si="173"/>
        <v>0.87220663759512751</v>
      </c>
      <c r="BB1337" s="273">
        <f t="shared" si="174"/>
        <v>0.7561652970249847</v>
      </c>
      <c r="BC1337" s="273">
        <f t="shared" si="175"/>
        <v>0.98033842824437956</v>
      </c>
      <c r="BD1337" s="273">
        <f t="shared" si="176"/>
        <v>0.94256171832015545</v>
      </c>
      <c r="BE1337" s="273">
        <f t="shared" si="177"/>
        <v>1.0157567016663691</v>
      </c>
      <c r="BF1337" s="273">
        <f t="shared" si="178"/>
        <v>0.91103395913707008</v>
      </c>
      <c r="BG1337" s="273">
        <f t="shared" si="190"/>
        <v>1.0169116337126856</v>
      </c>
      <c r="BH1337" s="273">
        <f t="shared" si="191"/>
        <v>1.0190883862937121</v>
      </c>
      <c r="BI1337" s="273">
        <f t="shared" si="180"/>
        <v>1.1323962434136312</v>
      </c>
    </row>
    <row r="1338" spans="13:61" ht="15.6" x14ac:dyDescent="0.3">
      <c r="M1338">
        <v>2017</v>
      </c>
      <c r="N1338" s="252">
        <f t="shared" ref="N1338:V1338" si="207">M1242/M$1225</f>
        <v>1.1858407079646018</v>
      </c>
      <c r="O1338" s="252">
        <f t="shared" si="207"/>
        <v>1.186893203883495</v>
      </c>
      <c r="P1338" s="252">
        <f t="shared" si="207"/>
        <v>1.1409090909090909</v>
      </c>
      <c r="Q1338" s="252">
        <f t="shared" si="207"/>
        <v>1.1875</v>
      </c>
      <c r="R1338" s="252">
        <f t="shared" si="207"/>
        <v>1.1273209549071617</v>
      </c>
      <c r="S1338" s="252">
        <f t="shared" si="207"/>
        <v>1.165841584158416</v>
      </c>
      <c r="T1338" s="252">
        <f t="shared" si="207"/>
        <v>1.1640211640211642</v>
      </c>
      <c r="U1338" s="252">
        <f t="shared" si="207"/>
        <v>1.1185567010309279</v>
      </c>
      <c r="V1338" s="252">
        <f t="shared" si="207"/>
        <v>1.0108695652173914</v>
      </c>
      <c r="X1338" s="263">
        <v>2017</v>
      </c>
      <c r="Y1338" s="258">
        <v>-6.1421841444690282</v>
      </c>
      <c r="Z1338" s="258">
        <f t="shared" si="169"/>
        <v>93.857815855530973</v>
      </c>
      <c r="AA1338" s="158">
        <f t="shared" si="170"/>
        <v>0.93857815855530968</v>
      </c>
      <c r="AD1338" s="264">
        <v>2017</v>
      </c>
      <c r="AE1338" s="265">
        <v>8935.685052465049</v>
      </c>
      <c r="AF1338" s="265">
        <v>14963.987117434641</v>
      </c>
      <c r="AG1338" s="265">
        <v>46201.381085802983</v>
      </c>
      <c r="AH1338" s="265">
        <v>37884.386099214615</v>
      </c>
      <c r="AI1338" s="265">
        <v>13297.631718183713</v>
      </c>
      <c r="AJ1338" s="265">
        <v>31913.336698635914</v>
      </c>
      <c r="AK1338" s="265">
        <v>18384.368881034636</v>
      </c>
      <c r="AL1338" s="265">
        <v>9291.0216393480077</v>
      </c>
      <c r="AM1338" s="266">
        <v>27506.227103705798</v>
      </c>
      <c r="AO1338" s="264">
        <v>2017</v>
      </c>
      <c r="AP1338" s="267">
        <f t="shared" si="182"/>
        <v>1.0225400199088546</v>
      </c>
      <c r="AQ1338" s="267">
        <f t="shared" si="183"/>
        <v>0.98293962614665553</v>
      </c>
      <c r="AR1338" s="267">
        <f t="shared" si="184"/>
        <v>1.0900536897156174</v>
      </c>
      <c r="AS1338" s="267">
        <f t="shared" si="185"/>
        <v>1.1457022101616172</v>
      </c>
      <c r="AT1338" s="267">
        <f t="shared" si="186"/>
        <v>1.1382512446722741</v>
      </c>
      <c r="AU1338" s="267">
        <f t="shared" si="187"/>
        <v>1.0876755746722231</v>
      </c>
      <c r="AV1338" s="267">
        <f t="shared" si="188"/>
        <v>1.2503535435104944</v>
      </c>
      <c r="AW1338" s="267">
        <f t="shared" si="189"/>
        <v>1.1436677493685847</v>
      </c>
      <c r="AX1338" s="267">
        <f t="shared" si="172"/>
        <v>1.1148469507102716</v>
      </c>
      <c r="AZ1338" s="272">
        <v>2017</v>
      </c>
      <c r="BA1338" s="273">
        <f t="shared" si="173"/>
        <v>0.86229121081866089</v>
      </c>
      <c r="BB1338" s="273">
        <f t="shared" si="174"/>
        <v>0.82816181180454429</v>
      </c>
      <c r="BC1338" s="273">
        <f t="shared" si="175"/>
        <v>0.95542554477066077</v>
      </c>
      <c r="BD1338" s="273">
        <f t="shared" si="176"/>
        <v>0.96480186118873024</v>
      </c>
      <c r="BE1338" s="273">
        <f t="shared" si="177"/>
        <v>1.0096958099798763</v>
      </c>
      <c r="BF1338" s="273">
        <f t="shared" si="178"/>
        <v>0.93295314685260733</v>
      </c>
      <c r="BG1338" s="273">
        <f t="shared" si="190"/>
        <v>1.0741673623794701</v>
      </c>
      <c r="BH1338" s="273">
        <f t="shared" si="191"/>
        <v>1.0224495086520988</v>
      </c>
      <c r="BI1338" s="273">
        <f t="shared" si="180"/>
        <v>1.1028593490897309</v>
      </c>
    </row>
    <row r="1339" spans="13:61" x14ac:dyDescent="0.3">
      <c r="M1339" t="s">
        <v>14</v>
      </c>
    </row>
    <row r="1346" ht="15.75" customHeight="1" x14ac:dyDescent="0.3"/>
    <row r="1375" spans="2:8" s="2" customFormat="1" ht="15" thickBot="1" x14ac:dyDescent="0.35">
      <c r="B1375" s="1"/>
      <c r="C1375" s="1"/>
      <c r="D1375" s="1"/>
      <c r="E1375" s="1"/>
      <c r="F1375" s="1"/>
      <c r="G1375" s="1"/>
      <c r="H1375" s="1"/>
    </row>
    <row r="1376" spans="2:8" s="2" customFormat="1" ht="21" customHeight="1" x14ac:dyDescent="0.3">
      <c r="B1376" s="309" t="s">
        <v>300</v>
      </c>
      <c r="C1376" s="310"/>
      <c r="D1376" s="310"/>
      <c r="E1376" s="310"/>
      <c r="F1376" s="310"/>
      <c r="G1376" s="310"/>
      <c r="H1376" s="311"/>
    </row>
    <row r="1377" spans="2:51" s="2" customFormat="1" ht="15.75" customHeight="1" thickBot="1" x14ac:dyDescent="0.35">
      <c r="B1377" s="312"/>
      <c r="C1377" s="313"/>
      <c r="D1377" s="313"/>
      <c r="E1377" s="313"/>
      <c r="F1377" s="313"/>
      <c r="G1377" s="313"/>
      <c r="H1377" s="314"/>
    </row>
    <row r="1378" spans="2:51" s="2" customFormat="1" x14ac:dyDescent="0.3"/>
    <row r="1379" spans="2:51" s="274" customFormat="1" x14ac:dyDescent="0.3"/>
    <row r="1380" spans="2:51" s="274" customFormat="1" ht="15" thickBot="1" x14ac:dyDescent="0.35">
      <c r="V1380" s="274" t="s">
        <v>293</v>
      </c>
    </row>
    <row r="1381" spans="2:51" s="274" customFormat="1" ht="16.5" customHeight="1" thickBot="1" x14ac:dyDescent="0.35">
      <c r="N1381" s="275" t="s">
        <v>285</v>
      </c>
      <c r="O1381" s="276"/>
      <c r="P1381" s="276"/>
      <c r="Q1381" s="277"/>
      <c r="V1381" s="274" t="s">
        <v>184</v>
      </c>
      <c r="AF1381" s="274" t="str">
        <f>"Heizintensität private Haushalte"&amp;" - "&amp;TEXT(AF1382,0)</f>
        <v>Heizintensität private Haushalte - Bgd</v>
      </c>
      <c r="AG1381" s="274" t="str">
        <f t="shared" ref="AG1381" si="208">"Heizintensität private Haushalte"&amp;" - "&amp;TEXT(AG1382,0)</f>
        <v>Heizintensität private Haushalte - Ktn</v>
      </c>
      <c r="AH1381" s="274" t="str">
        <f t="shared" ref="AH1381" si="209">"Heizintensität private Haushalte"&amp;" - "&amp;TEXT(AH1382,0)</f>
        <v>Heizintensität private Haushalte - Noe</v>
      </c>
      <c r="AI1381" s="274" t="str">
        <f t="shared" ref="AI1381" si="210">"Heizintensität private Haushalte"&amp;" - "&amp;TEXT(AI1382,0)</f>
        <v>Heizintensität private Haushalte - Ooe</v>
      </c>
      <c r="AJ1381" s="274" t="str">
        <f t="shared" ref="AJ1381" si="211">"Heizintensität private Haushalte"&amp;" - "&amp;TEXT(AJ1382,0)</f>
        <v>Heizintensität private Haushalte - Sbg</v>
      </c>
      <c r="AK1381" s="274" t="str">
        <f t="shared" ref="AK1381" si="212">"Heizintensität private Haushalte"&amp;" - "&amp;TEXT(AK1382,0)</f>
        <v>Heizintensität private Haushalte - Stk</v>
      </c>
      <c r="AL1381" s="274" t="str">
        <f t="shared" ref="AL1381" si="213">"Heizintensität private Haushalte"&amp;" - "&amp;TEXT(AL1382,0)</f>
        <v>Heizintensität private Haushalte - Tir</v>
      </c>
      <c r="AM1381" s="274" t="str">
        <f t="shared" ref="AM1381" si="214">"Heizintensität private Haushalte"&amp;" - "&amp;TEXT(AM1382,0)</f>
        <v>Heizintensität private Haushalte - Vbg</v>
      </c>
      <c r="AN1381" s="274" t="str">
        <f t="shared" ref="AN1381" si="215">"Heizintensität private Haushalte"&amp;" - "&amp;TEXT(AN1382,0)</f>
        <v>Heizintensität private Haushalte - Wie</v>
      </c>
    </row>
    <row r="1382" spans="2:51" s="274" customFormat="1" ht="18.600000000000001" thickBot="1" x14ac:dyDescent="0.35">
      <c r="M1382" s="278"/>
      <c r="N1382" s="279" t="s">
        <v>286</v>
      </c>
      <c r="O1382" s="280"/>
      <c r="P1382" s="280"/>
      <c r="Q1382" s="281"/>
      <c r="AF1382" s="282" t="s">
        <v>3</v>
      </c>
      <c r="AG1382" s="282" t="s">
        <v>4</v>
      </c>
      <c r="AH1382" s="282" t="s">
        <v>5</v>
      </c>
      <c r="AI1382" s="282" t="s">
        <v>6</v>
      </c>
      <c r="AJ1382" s="282" t="s">
        <v>7</v>
      </c>
      <c r="AK1382" s="282" t="s">
        <v>8</v>
      </c>
      <c r="AL1382" s="282" t="s">
        <v>9</v>
      </c>
      <c r="AM1382" s="282" t="s">
        <v>10</v>
      </c>
      <c r="AN1382" s="283" t="s">
        <v>11</v>
      </c>
      <c r="AQ1382" s="284" t="s">
        <v>3</v>
      </c>
      <c r="AR1382" s="284" t="s">
        <v>4</v>
      </c>
      <c r="AS1382" s="284" t="s">
        <v>5</v>
      </c>
      <c r="AT1382" s="284" t="s">
        <v>6</v>
      </c>
      <c r="AU1382" s="284" t="s">
        <v>7</v>
      </c>
      <c r="AV1382" s="284" t="s">
        <v>8</v>
      </c>
      <c r="AW1382" s="284" t="s">
        <v>9</v>
      </c>
      <c r="AX1382" s="284" t="s">
        <v>10</v>
      </c>
      <c r="AY1382" s="285" t="s">
        <v>11</v>
      </c>
    </row>
    <row r="1383" spans="2:51" s="274" customFormat="1" ht="18.600000000000001" thickBot="1" x14ac:dyDescent="0.35">
      <c r="N1383" s="286"/>
      <c r="O1383" s="280"/>
      <c r="P1383" s="280"/>
      <c r="Q1383" s="281" t="s">
        <v>291</v>
      </c>
      <c r="U1383" s="282" t="s">
        <v>3</v>
      </c>
      <c r="V1383" s="282" t="s">
        <v>4</v>
      </c>
      <c r="W1383" s="282" t="s">
        <v>5</v>
      </c>
      <c r="X1383" s="282" t="s">
        <v>6</v>
      </c>
      <c r="Y1383" s="282" t="s">
        <v>7</v>
      </c>
      <c r="Z1383" s="282" t="s">
        <v>8</v>
      </c>
      <c r="AA1383" s="282" t="s">
        <v>9</v>
      </c>
      <c r="AB1383" s="282" t="s">
        <v>10</v>
      </c>
      <c r="AC1383" s="283" t="s">
        <v>11</v>
      </c>
      <c r="AF1383" s="274" t="s">
        <v>289</v>
      </c>
      <c r="AG1383" s="274" t="s">
        <v>289</v>
      </c>
      <c r="AH1383" s="274" t="s">
        <v>289</v>
      </c>
      <c r="AI1383" s="274" t="s">
        <v>289</v>
      </c>
      <c r="AJ1383" s="274" t="s">
        <v>289</v>
      </c>
      <c r="AK1383" s="274" t="s">
        <v>289</v>
      </c>
      <c r="AL1383" s="274" t="s">
        <v>289</v>
      </c>
      <c r="AM1383" s="274" t="s">
        <v>289</v>
      </c>
      <c r="AN1383" s="274" t="s">
        <v>289</v>
      </c>
      <c r="AP1383" s="287"/>
      <c r="AQ1383" s="274" t="s">
        <v>288</v>
      </c>
      <c r="AR1383" s="274" t="s">
        <v>288</v>
      </c>
      <c r="AS1383" s="274" t="s">
        <v>288</v>
      </c>
      <c r="AT1383" s="274" t="s">
        <v>288</v>
      </c>
      <c r="AU1383" s="274" t="s">
        <v>288</v>
      </c>
      <c r="AV1383" s="274" t="s">
        <v>288</v>
      </c>
      <c r="AW1383" s="274" t="s">
        <v>288</v>
      </c>
      <c r="AX1383" s="274" t="s">
        <v>288</v>
      </c>
      <c r="AY1383" s="274" t="s">
        <v>288</v>
      </c>
    </row>
    <row r="1384" spans="2:51" s="274" customFormat="1" ht="16.2" thickBot="1" x14ac:dyDescent="0.35">
      <c r="N1384" s="288">
        <v>2000</v>
      </c>
      <c r="O1384" s="289">
        <v>-11.347095470777658</v>
      </c>
      <c r="P1384" s="289">
        <f t="shared" ref="P1384:P1401" si="216">100+O1384</f>
        <v>88.65290452922234</v>
      </c>
      <c r="Q1384" s="290">
        <f t="shared" ref="Q1384:Q1401" si="217">P1384/100</f>
        <v>0.88652904529222343</v>
      </c>
      <c r="R1384" s="291"/>
      <c r="S1384" s="291"/>
      <c r="T1384" s="292">
        <v>2000</v>
      </c>
      <c r="U1384" s="293">
        <v>2002.9936158174198</v>
      </c>
      <c r="V1384" s="293">
        <v>5531.1953874148221</v>
      </c>
      <c r="W1384" s="293">
        <v>11888.041289932156</v>
      </c>
      <c r="X1384" s="293">
        <v>10986.193610544378</v>
      </c>
      <c r="Y1384" s="293">
        <v>5524.9671546601112</v>
      </c>
      <c r="Z1384" s="293">
        <v>8678.2409892568558</v>
      </c>
      <c r="AA1384" s="293">
        <v>4470.8037974604658</v>
      </c>
      <c r="AB1384" s="293">
        <v>3173.870646690526</v>
      </c>
      <c r="AC1384" s="294">
        <v>18982.176525415249</v>
      </c>
      <c r="AD1384" s="291"/>
      <c r="AE1384" s="292">
        <v>2000</v>
      </c>
      <c r="AF1384" s="295">
        <f>U1384/U$1384</f>
        <v>1</v>
      </c>
      <c r="AG1384" s="295">
        <f t="shared" ref="AG1384:AN1384" si="218">V1384/V$1384</f>
        <v>1</v>
      </c>
      <c r="AH1384" s="295">
        <f t="shared" si="218"/>
        <v>1</v>
      </c>
      <c r="AI1384" s="295">
        <f t="shared" si="218"/>
        <v>1</v>
      </c>
      <c r="AJ1384" s="295">
        <f t="shared" si="218"/>
        <v>1</v>
      </c>
      <c r="AK1384" s="295">
        <f t="shared" si="218"/>
        <v>1</v>
      </c>
      <c r="AL1384" s="295">
        <f t="shared" si="218"/>
        <v>1</v>
      </c>
      <c r="AM1384" s="295">
        <f t="shared" si="218"/>
        <v>1</v>
      </c>
      <c r="AN1384" s="295">
        <f t="shared" si="218"/>
        <v>1</v>
      </c>
      <c r="AP1384" s="296">
        <v>2000</v>
      </c>
      <c r="AQ1384" s="297" t="e">
        <f>AF1384/#REF!</f>
        <v>#REF!</v>
      </c>
      <c r="AR1384" s="297" t="e">
        <f>AG1384/#REF!</f>
        <v>#REF!</v>
      </c>
      <c r="AS1384" s="297" t="e">
        <f>AH1384/#REF!</f>
        <v>#REF!</v>
      </c>
      <c r="AT1384" s="297" t="e">
        <f>AI1384/#REF!</f>
        <v>#REF!</v>
      </c>
      <c r="AU1384" s="297" t="e">
        <f>AJ1384/#REF!</f>
        <v>#REF!</v>
      </c>
      <c r="AV1384" s="297" t="e">
        <f>AK1384/#REF!</f>
        <v>#REF!</v>
      </c>
      <c r="AW1384" s="297" t="e">
        <f>AL1384/#REF!</f>
        <v>#REF!</v>
      </c>
      <c r="AX1384" s="297" t="e">
        <f>AM1384/#REF!</f>
        <v>#REF!</v>
      </c>
      <c r="AY1384" s="297" t="e">
        <f>AN1384/#REF!</f>
        <v>#REF!</v>
      </c>
    </row>
    <row r="1385" spans="2:51" s="274" customFormat="1" ht="16.2" thickBot="1" x14ac:dyDescent="0.35">
      <c r="N1385" s="288">
        <v>2001</v>
      </c>
      <c r="O1385" s="289">
        <v>-1.2804158722115724</v>
      </c>
      <c r="P1385" s="289">
        <f t="shared" si="216"/>
        <v>98.719584127788423</v>
      </c>
      <c r="Q1385" s="290">
        <f t="shared" si="217"/>
        <v>0.98719584127788418</v>
      </c>
      <c r="T1385" s="292">
        <v>2001</v>
      </c>
      <c r="U1385" s="293">
        <v>2385.3347509475889</v>
      </c>
      <c r="V1385" s="293">
        <v>5510.8274789342468</v>
      </c>
      <c r="W1385" s="293">
        <v>16582.249344732845</v>
      </c>
      <c r="X1385" s="293">
        <v>13021.381771196799</v>
      </c>
      <c r="Y1385" s="293">
        <v>7127.9286595014155</v>
      </c>
      <c r="Z1385" s="293">
        <v>11338.36296182578</v>
      </c>
      <c r="AA1385" s="293">
        <v>5315.3813655636923</v>
      </c>
      <c r="AB1385" s="293">
        <v>3315.1523814083116</v>
      </c>
      <c r="AC1385" s="294">
        <v>22180.03637546668</v>
      </c>
      <c r="AE1385" s="292">
        <v>2001</v>
      </c>
      <c r="AF1385" s="295">
        <f t="shared" ref="AF1385:AF1401" si="219">U1385/U$1384</f>
        <v>1.1908848496125315</v>
      </c>
      <c r="AG1385" s="295">
        <f t="shared" ref="AG1385:AG1401" si="220">V1385/V$1384</f>
        <v>0.99631762990565864</v>
      </c>
      <c r="AH1385" s="295">
        <f t="shared" ref="AH1385:AH1401" si="221">W1385/W$1384</f>
        <v>1.3948680813193473</v>
      </c>
      <c r="AI1385" s="295">
        <f t="shared" ref="AI1385:AI1401" si="222">X1385/X$1384</f>
        <v>1.1852496171830686</v>
      </c>
      <c r="AJ1385" s="295">
        <f t="shared" ref="AJ1385:AJ1401" si="223">Y1385/Y$1384</f>
        <v>1.290130503941415</v>
      </c>
      <c r="AK1385" s="295">
        <f t="shared" ref="AK1385:AK1401" si="224">Z1385/Z$1384</f>
        <v>1.3065277832065272</v>
      </c>
      <c r="AL1385" s="295">
        <f t="shared" ref="AL1385:AL1401" si="225">AA1385/AA$1384</f>
        <v>1.1889095577361208</v>
      </c>
      <c r="AM1385" s="295">
        <f t="shared" ref="AM1385:AM1401" si="226">AB1385/AB$1384</f>
        <v>1.044514017880692</v>
      </c>
      <c r="AN1385" s="295">
        <f t="shared" ref="AN1385:AN1401" si="227">AC1385/AC$1384</f>
        <v>1.168466447763238</v>
      </c>
      <c r="AP1385" s="296">
        <v>2001</v>
      </c>
      <c r="AQ1385" s="297" t="e">
        <f>AF1385/#REF!</f>
        <v>#REF!</v>
      </c>
      <c r="AR1385" s="297" t="e">
        <f>AG1385/#REF!</f>
        <v>#REF!</v>
      </c>
      <c r="AS1385" s="297" t="e">
        <f>AH1385/#REF!</f>
        <v>#REF!</v>
      </c>
      <c r="AT1385" s="297" t="e">
        <f>AI1385/#REF!</f>
        <v>#REF!</v>
      </c>
      <c r="AU1385" s="297" t="e">
        <f>AJ1385/#REF!</f>
        <v>#REF!</v>
      </c>
      <c r="AV1385" s="297" t="e">
        <f>AK1385/#REF!</f>
        <v>#REF!</v>
      </c>
      <c r="AW1385" s="297" t="e">
        <f>AL1385/#REF!</f>
        <v>#REF!</v>
      </c>
      <c r="AX1385" s="297" t="e">
        <f>AM1385/#REF!</f>
        <v>#REF!</v>
      </c>
      <c r="AY1385" s="297" t="e">
        <f>AN1385/#REF!</f>
        <v>#REF!</v>
      </c>
    </row>
    <row r="1386" spans="2:51" s="274" customFormat="1" ht="16.2" thickBot="1" x14ac:dyDescent="0.35">
      <c r="N1386" s="288">
        <v>2002</v>
      </c>
      <c r="O1386" s="289">
        <v>-4.3721442767621488</v>
      </c>
      <c r="P1386" s="289">
        <f t="shared" si="216"/>
        <v>95.627855723237857</v>
      </c>
      <c r="Q1386" s="290">
        <f t="shared" si="217"/>
        <v>0.95627855723237853</v>
      </c>
      <c r="T1386" s="292">
        <v>2002</v>
      </c>
      <c r="U1386" s="293">
        <v>2583.5189600859126</v>
      </c>
      <c r="V1386" s="293">
        <v>4694.734481846388</v>
      </c>
      <c r="W1386" s="293">
        <v>14786.908796278822</v>
      </c>
      <c r="X1386" s="293">
        <v>10536.537575268318</v>
      </c>
      <c r="Y1386" s="293">
        <v>7113.0557272176966</v>
      </c>
      <c r="Z1386" s="293">
        <v>12412.458878596039</v>
      </c>
      <c r="AA1386" s="293">
        <v>5386.3557429894281</v>
      </c>
      <c r="AB1386" s="293">
        <v>4062.9308533134645</v>
      </c>
      <c r="AC1386" s="294">
        <v>21876.178587575625</v>
      </c>
      <c r="AE1386" s="292">
        <v>2002</v>
      </c>
      <c r="AF1386" s="295">
        <f t="shared" si="219"/>
        <v>1.2898288540133869</v>
      </c>
      <c r="AG1386" s="295">
        <f t="shared" si="220"/>
        <v>0.84877393637700072</v>
      </c>
      <c r="AH1386" s="295">
        <f t="shared" si="221"/>
        <v>1.243847361869586</v>
      </c>
      <c r="AI1386" s="295">
        <f t="shared" si="222"/>
        <v>0.95907080730449823</v>
      </c>
      <c r="AJ1386" s="295">
        <f t="shared" si="223"/>
        <v>1.2874385544931413</v>
      </c>
      <c r="AK1386" s="295">
        <f t="shared" si="224"/>
        <v>1.4302966343020345</v>
      </c>
      <c r="AL1386" s="295">
        <f t="shared" si="225"/>
        <v>1.2047846398558173</v>
      </c>
      <c r="AM1386" s="295">
        <f t="shared" si="226"/>
        <v>1.2801186014149579</v>
      </c>
      <c r="AN1386" s="295">
        <f t="shared" si="227"/>
        <v>1.1524589163042287</v>
      </c>
      <c r="AP1386" s="296">
        <v>2002</v>
      </c>
      <c r="AQ1386" s="297" t="e">
        <f>AF1386/#REF!</f>
        <v>#REF!</v>
      </c>
      <c r="AR1386" s="297" t="e">
        <f>AG1386/#REF!</f>
        <v>#REF!</v>
      </c>
      <c r="AS1386" s="297" t="e">
        <f>AH1386/#REF!</f>
        <v>#REF!</v>
      </c>
      <c r="AT1386" s="297" t="e">
        <f>AI1386/#REF!</f>
        <v>#REF!</v>
      </c>
      <c r="AU1386" s="297" t="e">
        <f>AJ1386/#REF!</f>
        <v>#REF!</v>
      </c>
      <c r="AV1386" s="297" t="e">
        <f>AK1386/#REF!</f>
        <v>#REF!</v>
      </c>
      <c r="AW1386" s="297" t="e">
        <f>AL1386/#REF!</f>
        <v>#REF!</v>
      </c>
      <c r="AX1386" s="297" t="e">
        <f>AM1386/#REF!</f>
        <v>#REF!</v>
      </c>
      <c r="AY1386" s="297" t="e">
        <f>AN1386/#REF!</f>
        <v>#REF!</v>
      </c>
    </row>
    <row r="1387" spans="2:51" s="274" customFormat="1" ht="16.2" thickBot="1" x14ac:dyDescent="0.35">
      <c r="N1387" s="288">
        <v>2003</v>
      </c>
      <c r="O1387" s="289">
        <v>3.7969677363862511</v>
      </c>
      <c r="P1387" s="289">
        <f t="shared" si="216"/>
        <v>103.79696773638625</v>
      </c>
      <c r="Q1387" s="290">
        <f t="shared" si="217"/>
        <v>1.0379696773638625</v>
      </c>
      <c r="T1387" s="292">
        <v>2003</v>
      </c>
      <c r="U1387" s="293">
        <v>2657.4783982919776</v>
      </c>
      <c r="V1387" s="293">
        <v>6847.8509658084331</v>
      </c>
      <c r="W1387" s="293">
        <v>17369.653884305601</v>
      </c>
      <c r="X1387" s="293">
        <v>13587.780852150427</v>
      </c>
      <c r="Y1387" s="293">
        <v>7430.6816571362733</v>
      </c>
      <c r="Z1387" s="293">
        <v>13240.26196954787</v>
      </c>
      <c r="AA1387" s="293">
        <v>6855.8296483469094</v>
      </c>
      <c r="AB1387" s="293">
        <v>4655.4209388342661</v>
      </c>
      <c r="AC1387" s="294">
        <v>21860.782181772895</v>
      </c>
      <c r="AE1387" s="292">
        <v>2003</v>
      </c>
      <c r="AF1387" s="295">
        <f t="shared" si="219"/>
        <v>1.3267533043071948</v>
      </c>
      <c r="AG1387" s="295">
        <f t="shared" si="220"/>
        <v>1.2380417768986085</v>
      </c>
      <c r="AH1387" s="295">
        <f t="shared" si="221"/>
        <v>1.4611030918117485</v>
      </c>
      <c r="AI1387" s="295">
        <f t="shared" si="222"/>
        <v>1.2368051514319833</v>
      </c>
      <c r="AJ1387" s="295">
        <f t="shared" si="223"/>
        <v>1.3449277523521133</v>
      </c>
      <c r="AK1387" s="295">
        <f t="shared" si="224"/>
        <v>1.5256849845422042</v>
      </c>
      <c r="AL1387" s="295">
        <f t="shared" si="225"/>
        <v>1.5334669019117324</v>
      </c>
      <c r="AM1387" s="295">
        <f t="shared" si="226"/>
        <v>1.4667960534839659</v>
      </c>
      <c r="AN1387" s="295">
        <f t="shared" si="227"/>
        <v>1.1516478182838243</v>
      </c>
      <c r="AP1387" s="296">
        <v>2003</v>
      </c>
      <c r="AQ1387" s="297" t="e">
        <f>AF1387/#REF!</f>
        <v>#REF!</v>
      </c>
      <c r="AR1387" s="297" t="e">
        <f>AG1387/#REF!</f>
        <v>#REF!</v>
      </c>
      <c r="AS1387" s="297" t="e">
        <f>AH1387/#REF!</f>
        <v>#REF!</v>
      </c>
      <c r="AT1387" s="297" t="e">
        <f>AI1387/#REF!</f>
        <v>#REF!</v>
      </c>
      <c r="AU1387" s="297" t="e">
        <f>AJ1387/#REF!</f>
        <v>#REF!</v>
      </c>
      <c r="AV1387" s="297" t="e">
        <f>AK1387/#REF!</f>
        <v>#REF!</v>
      </c>
      <c r="AW1387" s="297" t="e">
        <f>AL1387/#REF!</f>
        <v>#REF!</v>
      </c>
      <c r="AX1387" s="297" t="e">
        <f>AM1387/#REF!</f>
        <v>#REF!</v>
      </c>
      <c r="AY1387" s="297" t="e">
        <f>AN1387/#REF!</f>
        <v>#REF!</v>
      </c>
    </row>
    <row r="1388" spans="2:51" s="274" customFormat="1" ht="16.2" thickBot="1" x14ac:dyDescent="0.35">
      <c r="N1388" s="288">
        <v>2004</v>
      </c>
      <c r="O1388" s="289">
        <v>-0.44535579337463999</v>
      </c>
      <c r="P1388" s="289">
        <f t="shared" si="216"/>
        <v>99.554644206625355</v>
      </c>
      <c r="Q1388" s="290">
        <f t="shared" si="217"/>
        <v>0.99554644206625353</v>
      </c>
      <c r="T1388" s="292">
        <v>2004</v>
      </c>
      <c r="U1388" s="293">
        <v>2685.7733392892219</v>
      </c>
      <c r="V1388" s="293">
        <v>5736.4591886621165</v>
      </c>
      <c r="W1388" s="293">
        <v>19091.712431154116</v>
      </c>
      <c r="X1388" s="293">
        <v>14181.556166624769</v>
      </c>
      <c r="Y1388" s="293">
        <v>7455.4460297787264</v>
      </c>
      <c r="Z1388" s="293">
        <v>13734.722529042354</v>
      </c>
      <c r="AA1388" s="293">
        <v>6072.4757456701582</v>
      </c>
      <c r="AB1388" s="293">
        <v>4277.5358249868805</v>
      </c>
      <c r="AC1388" s="294">
        <v>21294.489064322501</v>
      </c>
      <c r="AE1388" s="292">
        <v>2004</v>
      </c>
      <c r="AF1388" s="295">
        <f t="shared" si="219"/>
        <v>1.3408796304091866</v>
      </c>
      <c r="AG1388" s="295">
        <f t="shared" si="220"/>
        <v>1.0371102061797226</v>
      </c>
      <c r="AH1388" s="295">
        <f t="shared" si="221"/>
        <v>1.6059594651073987</v>
      </c>
      <c r="AI1388" s="295">
        <f t="shared" si="222"/>
        <v>1.2908525618020723</v>
      </c>
      <c r="AJ1388" s="295">
        <f t="shared" si="223"/>
        <v>1.3494100183908471</v>
      </c>
      <c r="AK1388" s="295">
        <f t="shared" si="224"/>
        <v>1.5826620332444237</v>
      </c>
      <c r="AL1388" s="295">
        <f t="shared" si="225"/>
        <v>1.3582514511416235</v>
      </c>
      <c r="AM1388" s="295">
        <f t="shared" si="226"/>
        <v>1.3477347696722215</v>
      </c>
      <c r="AN1388" s="295">
        <f t="shared" si="227"/>
        <v>1.121814931802541</v>
      </c>
      <c r="AP1388" s="296">
        <v>2004</v>
      </c>
      <c r="AQ1388" s="297" t="e">
        <f>AF1388/#REF!</f>
        <v>#REF!</v>
      </c>
      <c r="AR1388" s="297" t="e">
        <f>AG1388/#REF!</f>
        <v>#REF!</v>
      </c>
      <c r="AS1388" s="297" t="e">
        <f>AH1388/#REF!</f>
        <v>#REF!</v>
      </c>
      <c r="AT1388" s="297" t="e">
        <f>AI1388/#REF!</f>
        <v>#REF!</v>
      </c>
      <c r="AU1388" s="297" t="e">
        <f>AJ1388/#REF!</f>
        <v>#REF!</v>
      </c>
      <c r="AV1388" s="297" t="e">
        <f>AK1388/#REF!</f>
        <v>#REF!</v>
      </c>
      <c r="AW1388" s="297" t="e">
        <f>AL1388/#REF!</f>
        <v>#REF!</v>
      </c>
      <c r="AX1388" s="297" t="e">
        <f>AM1388/#REF!</f>
        <v>#REF!</v>
      </c>
      <c r="AY1388" s="297" t="e">
        <f>AN1388/#REF!</f>
        <v>#REF!</v>
      </c>
    </row>
    <row r="1389" spans="2:51" s="274" customFormat="1" ht="16.2" thickBot="1" x14ac:dyDescent="0.35">
      <c r="N1389" s="288">
        <v>2005</v>
      </c>
      <c r="O1389" s="289">
        <v>5.7100244731552525</v>
      </c>
      <c r="P1389" s="289">
        <f t="shared" si="216"/>
        <v>105.71002447315526</v>
      </c>
      <c r="Q1389" s="290">
        <f t="shared" si="217"/>
        <v>1.0571002447315525</v>
      </c>
      <c r="T1389" s="292">
        <v>2005</v>
      </c>
      <c r="U1389" s="293">
        <v>2162.2997431795784</v>
      </c>
      <c r="V1389" s="293">
        <v>6426.5141029639981</v>
      </c>
      <c r="W1389" s="293">
        <v>14390.24002376044</v>
      </c>
      <c r="X1389" s="293">
        <v>12045.717438422997</v>
      </c>
      <c r="Y1389" s="293">
        <v>5916.156101889419</v>
      </c>
      <c r="Z1389" s="293">
        <v>10648.320039045291</v>
      </c>
      <c r="AA1389" s="293">
        <v>6272.3427709467815</v>
      </c>
      <c r="AB1389" s="293">
        <v>3379.6734938260793</v>
      </c>
      <c r="AC1389" s="294">
        <v>19142.141786491356</v>
      </c>
      <c r="AE1389" s="292">
        <v>2005</v>
      </c>
      <c r="AF1389" s="295">
        <f t="shared" si="219"/>
        <v>1.0795340165361165</v>
      </c>
      <c r="AG1389" s="295">
        <f t="shared" si="220"/>
        <v>1.1618671286836662</v>
      </c>
      <c r="AH1389" s="295">
        <f t="shared" si="221"/>
        <v>1.2104803199116887</v>
      </c>
      <c r="AI1389" s="295">
        <f t="shared" si="222"/>
        <v>1.0964413941204989</v>
      </c>
      <c r="AJ1389" s="295">
        <f t="shared" si="223"/>
        <v>1.0708038502815993</v>
      </c>
      <c r="AK1389" s="295">
        <f t="shared" si="224"/>
        <v>1.2270136370063098</v>
      </c>
      <c r="AL1389" s="295">
        <f t="shared" si="225"/>
        <v>1.4029563933245375</v>
      </c>
      <c r="AM1389" s="295">
        <f t="shared" si="226"/>
        <v>1.06484285909703</v>
      </c>
      <c r="AN1389" s="295">
        <f t="shared" si="227"/>
        <v>1.0084271295687262</v>
      </c>
      <c r="AP1389" s="296">
        <v>2005</v>
      </c>
      <c r="AQ1389" s="297" t="e">
        <f>AF1389/#REF!</f>
        <v>#REF!</v>
      </c>
      <c r="AR1389" s="297" t="e">
        <f>AG1389/#REF!</f>
        <v>#REF!</v>
      </c>
      <c r="AS1389" s="297" t="e">
        <f>AH1389/#REF!</f>
        <v>#REF!</v>
      </c>
      <c r="AT1389" s="297" t="e">
        <f>AI1389/#REF!</f>
        <v>#REF!</v>
      </c>
      <c r="AU1389" s="297" t="e">
        <f>AJ1389/#REF!</f>
        <v>#REF!</v>
      </c>
      <c r="AV1389" s="297" t="e">
        <f>AK1389/#REF!</f>
        <v>#REF!</v>
      </c>
      <c r="AW1389" s="297" t="e">
        <f>AL1389/#REF!</f>
        <v>#REF!</v>
      </c>
      <c r="AX1389" s="297" t="e">
        <f>AM1389/#REF!</f>
        <v>#REF!</v>
      </c>
      <c r="AY1389" s="297" t="e">
        <f>AN1389/#REF!</f>
        <v>#REF!</v>
      </c>
    </row>
    <row r="1390" spans="2:51" s="274" customFormat="1" ht="16.2" thickBot="1" x14ac:dyDescent="0.35">
      <c r="N1390" s="288">
        <v>2006</v>
      </c>
      <c r="O1390" s="289">
        <v>-0.63852241226171669</v>
      </c>
      <c r="P1390" s="289">
        <f t="shared" si="216"/>
        <v>99.361477587738278</v>
      </c>
      <c r="Q1390" s="290">
        <f t="shared" si="217"/>
        <v>0.99361477587738278</v>
      </c>
      <c r="T1390" s="292">
        <v>2006</v>
      </c>
      <c r="U1390" s="293">
        <v>2309.9782349446486</v>
      </c>
      <c r="V1390" s="293">
        <v>6733.0268858778936</v>
      </c>
      <c r="W1390" s="293">
        <v>14536.337014335028</v>
      </c>
      <c r="X1390" s="293">
        <v>12010.06673990361</v>
      </c>
      <c r="Y1390" s="293">
        <v>6644.3740734378589</v>
      </c>
      <c r="Z1390" s="293">
        <v>11497.5421515991</v>
      </c>
      <c r="AA1390" s="293">
        <v>6256.8456386353164</v>
      </c>
      <c r="AB1390" s="293">
        <v>3459.3503352464954</v>
      </c>
      <c r="AC1390" s="294">
        <v>19877.222198323037</v>
      </c>
      <c r="AE1390" s="292">
        <v>2006</v>
      </c>
      <c r="AF1390" s="295">
        <f t="shared" si="219"/>
        <v>1.1532629044361424</v>
      </c>
      <c r="AG1390" s="295">
        <f t="shared" si="220"/>
        <v>1.2172824162381986</v>
      </c>
      <c r="AH1390" s="295">
        <f t="shared" si="221"/>
        <v>1.2227697279824963</v>
      </c>
      <c r="AI1390" s="295">
        <f t="shared" si="222"/>
        <v>1.0931963485857863</v>
      </c>
      <c r="AJ1390" s="295">
        <f t="shared" si="223"/>
        <v>1.2026087915895696</v>
      </c>
      <c r="AK1390" s="295">
        <f t="shared" si="224"/>
        <v>1.3248701166322037</v>
      </c>
      <c r="AL1390" s="295">
        <f t="shared" si="225"/>
        <v>1.3994900966554089</v>
      </c>
      <c r="AM1390" s="295">
        <f t="shared" si="226"/>
        <v>1.0899468567988573</v>
      </c>
      <c r="AN1390" s="295">
        <f t="shared" si="227"/>
        <v>1.0471518991359823</v>
      </c>
      <c r="AP1390" s="296">
        <v>2006</v>
      </c>
      <c r="AQ1390" s="297" t="e">
        <f>AF1390/#REF!</f>
        <v>#REF!</v>
      </c>
      <c r="AR1390" s="297" t="e">
        <f>AG1390/#REF!</f>
        <v>#REF!</v>
      </c>
      <c r="AS1390" s="297" t="e">
        <f>AH1390/#REF!</f>
        <v>#REF!</v>
      </c>
      <c r="AT1390" s="297" t="e">
        <f>AI1390/#REF!</f>
        <v>#REF!</v>
      </c>
      <c r="AU1390" s="297" t="e">
        <f>AJ1390/#REF!</f>
        <v>#REF!</v>
      </c>
      <c r="AV1390" s="297" t="e">
        <f>AK1390/#REF!</f>
        <v>#REF!</v>
      </c>
      <c r="AW1390" s="297" t="e">
        <f>AL1390/#REF!</f>
        <v>#REF!</v>
      </c>
      <c r="AX1390" s="297" t="e">
        <f>AM1390/#REF!</f>
        <v>#REF!</v>
      </c>
      <c r="AY1390" s="297" t="e">
        <f>AN1390/#REF!</f>
        <v>#REF!</v>
      </c>
    </row>
    <row r="1391" spans="2:51" s="274" customFormat="1" ht="16.2" thickBot="1" x14ac:dyDescent="0.35">
      <c r="N1391" s="288">
        <v>2007</v>
      </c>
      <c r="O1391" s="289">
        <v>-9.3263740688175307</v>
      </c>
      <c r="P1391" s="289">
        <f t="shared" si="216"/>
        <v>90.673625931182471</v>
      </c>
      <c r="Q1391" s="290">
        <f t="shared" si="217"/>
        <v>0.90673625931182467</v>
      </c>
      <c r="T1391" s="292">
        <v>2007</v>
      </c>
      <c r="U1391" s="293">
        <v>2089.9117069143363</v>
      </c>
      <c r="V1391" s="293">
        <v>5558.2338206489412</v>
      </c>
      <c r="W1391" s="293">
        <v>13582.966459241024</v>
      </c>
      <c r="X1391" s="293">
        <v>9430.3417126018012</v>
      </c>
      <c r="Y1391" s="293">
        <v>5282.6536554787153</v>
      </c>
      <c r="Z1391" s="293">
        <v>9304.8945098905388</v>
      </c>
      <c r="AA1391" s="293">
        <v>5323.2231835997627</v>
      </c>
      <c r="AB1391" s="293">
        <v>2745.0078397583852</v>
      </c>
      <c r="AC1391" s="294">
        <v>18206.396974806285</v>
      </c>
      <c r="AE1391" s="292">
        <v>2007</v>
      </c>
      <c r="AF1391" s="295">
        <f t="shared" si="219"/>
        <v>1.0433940929269738</v>
      </c>
      <c r="AG1391" s="295">
        <f t="shared" si="220"/>
        <v>1.0048883525784751</v>
      </c>
      <c r="AH1391" s="295">
        <f t="shared" si="221"/>
        <v>1.1425739638660475</v>
      </c>
      <c r="AI1391" s="295">
        <f t="shared" si="222"/>
        <v>0.85838116884729809</v>
      </c>
      <c r="AJ1391" s="295">
        <f t="shared" si="223"/>
        <v>0.95614209236031145</v>
      </c>
      <c r="AK1391" s="295">
        <f t="shared" si="224"/>
        <v>1.072209739440221</v>
      </c>
      <c r="AL1391" s="295">
        <f t="shared" si="225"/>
        <v>1.1906635640381924</v>
      </c>
      <c r="AM1391" s="295">
        <f t="shared" si="226"/>
        <v>0.86487703669356319</v>
      </c>
      <c r="AN1391" s="295">
        <f t="shared" si="227"/>
        <v>0.95913115919187286</v>
      </c>
      <c r="AP1391" s="296">
        <v>2007</v>
      </c>
      <c r="AQ1391" s="297" t="e">
        <f>AF1391/#REF!</f>
        <v>#REF!</v>
      </c>
      <c r="AR1391" s="297" t="e">
        <f>AG1391/#REF!</f>
        <v>#REF!</v>
      </c>
      <c r="AS1391" s="297" t="e">
        <f>AH1391/#REF!</f>
        <v>#REF!</v>
      </c>
      <c r="AT1391" s="297" t="e">
        <f>AI1391/#REF!</f>
        <v>#REF!</v>
      </c>
      <c r="AU1391" s="297" t="e">
        <f>AJ1391/#REF!</f>
        <v>#REF!</v>
      </c>
      <c r="AV1391" s="297" t="e">
        <f>AK1391/#REF!</f>
        <v>#REF!</v>
      </c>
      <c r="AW1391" s="297" t="e">
        <f>AL1391/#REF!</f>
        <v>#REF!</v>
      </c>
      <c r="AX1391" s="297" t="e">
        <f>AM1391/#REF!</f>
        <v>#REF!</v>
      </c>
      <c r="AY1391" s="297" t="e">
        <f>AN1391/#REF!</f>
        <v>#REF!</v>
      </c>
    </row>
    <row r="1392" spans="2:51" s="274" customFormat="1" ht="16.2" thickBot="1" x14ac:dyDescent="0.35">
      <c r="N1392" s="288">
        <v>2008</v>
      </c>
      <c r="O1392" s="289">
        <v>-6.152035731668974</v>
      </c>
      <c r="P1392" s="289">
        <f t="shared" si="216"/>
        <v>93.847964268331026</v>
      </c>
      <c r="Q1392" s="290">
        <f t="shared" si="217"/>
        <v>0.9384796426833103</v>
      </c>
      <c r="T1392" s="292">
        <v>2008</v>
      </c>
      <c r="U1392" s="293">
        <v>2376.3819899247496</v>
      </c>
      <c r="V1392" s="293">
        <v>7200.4109800466331</v>
      </c>
      <c r="W1392" s="293">
        <v>15085.877252656321</v>
      </c>
      <c r="X1392" s="293">
        <v>10455.946503937254</v>
      </c>
      <c r="Y1392" s="293">
        <v>5714.5209439788587</v>
      </c>
      <c r="Z1392" s="293">
        <v>10525.004879713124</v>
      </c>
      <c r="AA1392" s="293">
        <v>6347.2999873314811</v>
      </c>
      <c r="AB1392" s="293">
        <v>3002.5280603119709</v>
      </c>
      <c r="AC1392" s="294">
        <v>18502.847578881145</v>
      </c>
      <c r="AE1392" s="292">
        <v>2008</v>
      </c>
      <c r="AF1392" s="295">
        <f t="shared" si="219"/>
        <v>1.1864151593688181</v>
      </c>
      <c r="AG1392" s="295">
        <f t="shared" si="220"/>
        <v>1.3017820698270381</v>
      </c>
      <c r="AH1392" s="295">
        <f t="shared" si="221"/>
        <v>1.268996034311588</v>
      </c>
      <c r="AI1392" s="295">
        <f t="shared" si="222"/>
        <v>0.95173513908418639</v>
      </c>
      <c r="AJ1392" s="295">
        <f t="shared" si="223"/>
        <v>1.0343085821168847</v>
      </c>
      <c r="AK1392" s="295">
        <f t="shared" si="224"/>
        <v>1.212803941806001</v>
      </c>
      <c r="AL1392" s="295">
        <f t="shared" si="225"/>
        <v>1.4197223306772966</v>
      </c>
      <c r="AM1392" s="295">
        <f t="shared" si="226"/>
        <v>0.94601462836640227</v>
      </c>
      <c r="AN1392" s="295">
        <f t="shared" si="227"/>
        <v>0.97474847281646915</v>
      </c>
      <c r="AP1392" s="296">
        <v>2008</v>
      </c>
      <c r="AQ1392" s="297" t="e">
        <f>AF1392/#REF!</f>
        <v>#REF!</v>
      </c>
      <c r="AR1392" s="297" t="e">
        <f>AG1392/#REF!</f>
        <v>#REF!</v>
      </c>
      <c r="AS1392" s="297" t="e">
        <f>AH1392/#REF!</f>
        <v>#REF!</v>
      </c>
      <c r="AT1392" s="297" t="e">
        <f>AI1392/#REF!</f>
        <v>#REF!</v>
      </c>
      <c r="AU1392" s="297" t="e">
        <f>AJ1392/#REF!</f>
        <v>#REF!</v>
      </c>
      <c r="AV1392" s="297" t="e">
        <f>AK1392/#REF!</f>
        <v>#REF!</v>
      </c>
      <c r="AW1392" s="297" t="e">
        <f>AL1392/#REF!</f>
        <v>#REF!</v>
      </c>
      <c r="AX1392" s="297" t="e">
        <f>AM1392/#REF!</f>
        <v>#REF!</v>
      </c>
      <c r="AY1392" s="297" t="e">
        <f>AN1392/#REF!</f>
        <v>#REF!</v>
      </c>
    </row>
    <row r="1393" spans="14:51" s="274" customFormat="1" ht="16.2" thickBot="1" x14ac:dyDescent="0.35">
      <c r="N1393" s="288">
        <v>2009</v>
      </c>
      <c r="O1393" s="289">
        <v>-5.9585384330330244</v>
      </c>
      <c r="P1393" s="289">
        <f t="shared" si="216"/>
        <v>94.041461566966973</v>
      </c>
      <c r="Q1393" s="290">
        <f t="shared" si="217"/>
        <v>0.94041461566966977</v>
      </c>
      <c r="T1393" s="292">
        <v>2009</v>
      </c>
      <c r="U1393" s="293">
        <v>1984.5345849138923</v>
      </c>
      <c r="V1393" s="293">
        <v>5856.9504868085569</v>
      </c>
      <c r="W1393" s="293">
        <v>12890.965893567394</v>
      </c>
      <c r="X1393" s="293">
        <v>8551.7932424228857</v>
      </c>
      <c r="Y1393" s="293">
        <v>5587.5820174283772</v>
      </c>
      <c r="Z1393" s="293">
        <v>8178.9201920061114</v>
      </c>
      <c r="AA1393" s="293">
        <v>4507.1778280114786</v>
      </c>
      <c r="AB1393" s="293">
        <v>2606.5413237186949</v>
      </c>
      <c r="AC1393" s="294">
        <v>21048.079491318556</v>
      </c>
      <c r="AE1393" s="292">
        <v>2009</v>
      </c>
      <c r="AF1393" s="295">
        <f t="shared" si="219"/>
        <v>0.99078427871274344</v>
      </c>
      <c r="AG1393" s="295">
        <f t="shared" si="220"/>
        <v>1.0588941587807454</v>
      </c>
      <c r="AH1393" s="295">
        <f t="shared" si="221"/>
        <v>1.0843641588362083</v>
      </c>
      <c r="AI1393" s="295">
        <f t="shared" si="222"/>
        <v>0.77841275564404833</v>
      </c>
      <c r="AJ1393" s="295">
        <f t="shared" si="223"/>
        <v>1.0113330742094009</v>
      </c>
      <c r="AK1393" s="295">
        <f t="shared" si="224"/>
        <v>0.94246290257796783</v>
      </c>
      <c r="AL1393" s="295">
        <f t="shared" si="225"/>
        <v>1.0081359040116398</v>
      </c>
      <c r="AM1393" s="295">
        <f t="shared" si="226"/>
        <v>0.82125001736809922</v>
      </c>
      <c r="AN1393" s="295">
        <f t="shared" si="227"/>
        <v>1.1088338296262954</v>
      </c>
      <c r="AP1393" s="296">
        <v>2009</v>
      </c>
      <c r="AQ1393" s="297" t="e">
        <f>AF1393/#REF!</f>
        <v>#REF!</v>
      </c>
      <c r="AR1393" s="297" t="e">
        <f>AG1393/#REF!</f>
        <v>#REF!</v>
      </c>
      <c r="AS1393" s="297" t="e">
        <f>AH1393/#REF!</f>
        <v>#REF!</v>
      </c>
      <c r="AT1393" s="297" t="e">
        <f>AI1393/#REF!</f>
        <v>#REF!</v>
      </c>
      <c r="AU1393" s="297" t="e">
        <f>AJ1393/#REF!</f>
        <v>#REF!</v>
      </c>
      <c r="AV1393" s="297" t="e">
        <f>AK1393/#REF!</f>
        <v>#REF!</v>
      </c>
      <c r="AW1393" s="297" t="e">
        <f>AL1393/#REF!</f>
        <v>#REF!</v>
      </c>
      <c r="AX1393" s="297" t="e">
        <f>AM1393/#REF!</f>
        <v>#REF!</v>
      </c>
      <c r="AY1393" s="297" t="e">
        <f>AN1393/#REF!</f>
        <v>#REF!</v>
      </c>
    </row>
    <row r="1394" spans="14:51" s="274" customFormat="1" ht="16.2" thickBot="1" x14ac:dyDescent="0.35">
      <c r="N1394" s="288">
        <v>2010</v>
      </c>
      <c r="O1394" s="289">
        <v>6.5983350313066333</v>
      </c>
      <c r="P1394" s="289">
        <f t="shared" si="216"/>
        <v>106.59833503130663</v>
      </c>
      <c r="Q1394" s="290">
        <f t="shared" si="217"/>
        <v>1.0659833503130662</v>
      </c>
      <c r="T1394" s="292">
        <v>2010</v>
      </c>
      <c r="U1394" s="293">
        <v>1810.8083687339315</v>
      </c>
      <c r="V1394" s="293">
        <v>5824.1013442457443</v>
      </c>
      <c r="W1394" s="293">
        <v>13109.811716410371</v>
      </c>
      <c r="X1394" s="293">
        <v>8081.9896314939524</v>
      </c>
      <c r="Y1394" s="293">
        <v>5155.2094414256844</v>
      </c>
      <c r="Z1394" s="293">
        <v>8033.3614077169368</v>
      </c>
      <c r="AA1394" s="293">
        <v>3750.5008961051644</v>
      </c>
      <c r="AB1394" s="293">
        <v>2991.3265024749608</v>
      </c>
      <c r="AC1394" s="294">
        <v>21144.968266084099</v>
      </c>
      <c r="AE1394" s="292">
        <v>2010</v>
      </c>
      <c r="AF1394" s="295">
        <f t="shared" si="219"/>
        <v>0.90405099368973385</v>
      </c>
      <c r="AG1394" s="295">
        <f t="shared" si="220"/>
        <v>1.0529552721094202</v>
      </c>
      <c r="AH1394" s="295">
        <f t="shared" si="221"/>
        <v>1.1027730638446653</v>
      </c>
      <c r="AI1394" s="295">
        <f t="shared" si="222"/>
        <v>0.73564966338632376</v>
      </c>
      <c r="AJ1394" s="295">
        <f t="shared" si="223"/>
        <v>0.93307512915754631</v>
      </c>
      <c r="AK1394" s="295">
        <f t="shared" si="224"/>
        <v>0.92569005834958473</v>
      </c>
      <c r="AL1394" s="295">
        <f t="shared" si="225"/>
        <v>0.83888738267502316</v>
      </c>
      <c r="AM1394" s="295">
        <f t="shared" si="226"/>
        <v>0.94248532327367895</v>
      </c>
      <c r="AN1394" s="295">
        <f t="shared" si="227"/>
        <v>1.1139380269577142</v>
      </c>
      <c r="AP1394" s="296">
        <v>2010</v>
      </c>
      <c r="AQ1394" s="297" t="e">
        <f>AF1394/#REF!</f>
        <v>#REF!</v>
      </c>
      <c r="AR1394" s="297" t="e">
        <f>AG1394/#REF!</f>
        <v>#REF!</v>
      </c>
      <c r="AS1394" s="297" t="e">
        <f>AH1394/#REF!</f>
        <v>#REF!</v>
      </c>
      <c r="AT1394" s="297" t="e">
        <f>AI1394/#REF!</f>
        <v>#REF!</v>
      </c>
      <c r="AU1394" s="297" t="e">
        <f>AJ1394/#REF!</f>
        <v>#REF!</v>
      </c>
      <c r="AV1394" s="297" t="e">
        <f>AK1394/#REF!</f>
        <v>#REF!</v>
      </c>
      <c r="AW1394" s="297" t="e">
        <f>AL1394/#REF!</f>
        <v>#REF!</v>
      </c>
      <c r="AX1394" s="297" t="e">
        <f>AM1394/#REF!</f>
        <v>#REF!</v>
      </c>
      <c r="AY1394" s="297" t="e">
        <f>AN1394/#REF!</f>
        <v>#REF!</v>
      </c>
    </row>
    <row r="1395" spans="14:51" s="274" customFormat="1" ht="16.2" thickBot="1" x14ac:dyDescent="0.35">
      <c r="N1395" s="288">
        <v>2011</v>
      </c>
      <c r="O1395" s="289">
        <v>-6.6157241762671042</v>
      </c>
      <c r="P1395" s="289">
        <f t="shared" si="216"/>
        <v>93.384275823732892</v>
      </c>
      <c r="Q1395" s="290">
        <f t="shared" si="217"/>
        <v>0.93384275823732887</v>
      </c>
      <c r="T1395" s="292">
        <v>2011</v>
      </c>
      <c r="U1395" s="293">
        <v>1687.1332141523926</v>
      </c>
      <c r="V1395" s="293">
        <v>5514.9626326415173</v>
      </c>
      <c r="W1395" s="293">
        <v>12457.15490233257</v>
      </c>
      <c r="X1395" s="293">
        <v>8222.5023343043067</v>
      </c>
      <c r="Y1395" s="293">
        <v>4608.9547957810473</v>
      </c>
      <c r="Z1395" s="293">
        <v>8404.4455567847799</v>
      </c>
      <c r="AA1395" s="293">
        <v>3572.7391842934321</v>
      </c>
      <c r="AB1395" s="293">
        <v>2869.4220878179349</v>
      </c>
      <c r="AC1395" s="294">
        <v>20028.756596027539</v>
      </c>
      <c r="AE1395" s="292">
        <v>2011</v>
      </c>
      <c r="AF1395" s="295">
        <f t="shared" si="219"/>
        <v>0.84230583703776563</v>
      </c>
      <c r="AG1395" s="295">
        <f t="shared" si="220"/>
        <v>0.99706523569746974</v>
      </c>
      <c r="AH1395" s="295">
        <f t="shared" si="221"/>
        <v>1.0478727822793137</v>
      </c>
      <c r="AI1395" s="295">
        <f t="shared" si="222"/>
        <v>0.74843959844403951</v>
      </c>
      <c r="AJ1395" s="295">
        <f t="shared" si="223"/>
        <v>0.8342049222670147</v>
      </c>
      <c r="AK1395" s="295">
        <f t="shared" si="224"/>
        <v>0.96845035384347844</v>
      </c>
      <c r="AL1395" s="295">
        <f t="shared" si="225"/>
        <v>0.79912681167597688</v>
      </c>
      <c r="AM1395" s="295">
        <f t="shared" si="226"/>
        <v>0.9040765699792942</v>
      </c>
      <c r="AN1395" s="295">
        <f t="shared" si="227"/>
        <v>1.0551348824098765</v>
      </c>
      <c r="AP1395" s="296">
        <v>2011</v>
      </c>
      <c r="AQ1395" s="297" t="e">
        <f>AF1395/#REF!</f>
        <v>#REF!</v>
      </c>
      <c r="AR1395" s="297" t="e">
        <f>AG1395/#REF!</f>
        <v>#REF!</v>
      </c>
      <c r="AS1395" s="297" t="e">
        <f>AH1395/#REF!</f>
        <v>#REF!</v>
      </c>
      <c r="AT1395" s="297" t="e">
        <f>AI1395/#REF!</f>
        <v>#REF!</v>
      </c>
      <c r="AU1395" s="297" t="e">
        <f>AJ1395/#REF!</f>
        <v>#REF!</v>
      </c>
      <c r="AV1395" s="297" t="e">
        <f>AK1395/#REF!</f>
        <v>#REF!</v>
      </c>
      <c r="AW1395" s="297" t="e">
        <f>AL1395/#REF!</f>
        <v>#REF!</v>
      </c>
      <c r="AX1395" s="297" t="e">
        <f>AM1395/#REF!</f>
        <v>#REF!</v>
      </c>
      <c r="AY1395" s="297" t="e">
        <f>AN1395/#REF!</f>
        <v>#REF!</v>
      </c>
    </row>
    <row r="1396" spans="14:51" s="274" customFormat="1" ht="16.2" thickBot="1" x14ac:dyDescent="0.35">
      <c r="N1396" s="288">
        <v>2012</v>
      </c>
      <c r="O1396" s="289">
        <v>-2.3690513520571099</v>
      </c>
      <c r="P1396" s="289">
        <f t="shared" si="216"/>
        <v>97.630948647942887</v>
      </c>
      <c r="Q1396" s="290">
        <f t="shared" si="217"/>
        <v>0.97630948647942883</v>
      </c>
      <c r="T1396" s="292">
        <v>2012</v>
      </c>
      <c r="U1396" s="293">
        <v>1418.9810865997008</v>
      </c>
      <c r="V1396" s="293">
        <v>5110.2920794726751</v>
      </c>
      <c r="W1396" s="293">
        <v>10260.29808284036</v>
      </c>
      <c r="X1396" s="293">
        <v>9228.7200055539506</v>
      </c>
      <c r="Y1396" s="293">
        <v>3976.328215165991</v>
      </c>
      <c r="Z1396" s="293">
        <v>7843.0541477550814</v>
      </c>
      <c r="AA1396" s="293">
        <v>5387.4849090946473</v>
      </c>
      <c r="AB1396" s="293">
        <v>2677.9892341756804</v>
      </c>
      <c r="AC1396" s="294">
        <v>20396.824783977274</v>
      </c>
      <c r="AE1396" s="292">
        <v>2012</v>
      </c>
      <c r="AF1396" s="295">
        <f t="shared" si="219"/>
        <v>0.70843015943444032</v>
      </c>
      <c r="AG1396" s="295">
        <f t="shared" si="220"/>
        <v>0.92390373536616843</v>
      </c>
      <c r="AH1396" s="295">
        <f t="shared" si="221"/>
        <v>0.86307725828052828</v>
      </c>
      <c r="AI1396" s="295">
        <f t="shared" si="222"/>
        <v>0.84002888832182676</v>
      </c>
      <c r="AJ1396" s="295">
        <f t="shared" si="223"/>
        <v>0.71970169303397602</v>
      </c>
      <c r="AK1396" s="295">
        <f t="shared" si="224"/>
        <v>0.90376081483152104</v>
      </c>
      <c r="AL1396" s="295">
        <f t="shared" si="225"/>
        <v>1.205037204306501</v>
      </c>
      <c r="AM1396" s="295">
        <f t="shared" si="226"/>
        <v>0.84376130355787704</v>
      </c>
      <c r="AN1396" s="295">
        <f t="shared" si="227"/>
        <v>1.074525081813877</v>
      </c>
      <c r="AP1396" s="296">
        <v>2012</v>
      </c>
      <c r="AQ1396" s="297" t="e">
        <f>AF1396/#REF!</f>
        <v>#REF!</v>
      </c>
      <c r="AR1396" s="297" t="e">
        <f>AG1396/#REF!</f>
        <v>#REF!</v>
      </c>
      <c r="AS1396" s="297" t="e">
        <f>AH1396/#REF!</f>
        <v>#REF!</v>
      </c>
      <c r="AT1396" s="297" t="e">
        <f>AI1396/#REF!</f>
        <v>#REF!</v>
      </c>
      <c r="AU1396" s="297" t="e">
        <f>AJ1396/#REF!</f>
        <v>#REF!</v>
      </c>
      <c r="AV1396" s="297" t="e">
        <f>AK1396/#REF!</f>
        <v>#REF!</v>
      </c>
      <c r="AW1396" s="297" t="e">
        <f>AL1396/#REF!</f>
        <v>#REF!</v>
      </c>
      <c r="AX1396" s="297" t="e">
        <f>AM1396/#REF!</f>
        <v>#REF!</v>
      </c>
      <c r="AY1396" s="297" t="e">
        <f>AN1396/#REF!</f>
        <v>#REF!</v>
      </c>
    </row>
    <row r="1397" spans="14:51" s="274" customFormat="1" ht="16.2" thickBot="1" x14ac:dyDescent="0.35">
      <c r="N1397" s="288">
        <v>2013</v>
      </c>
      <c r="O1397" s="289">
        <v>-1.0536101095999018</v>
      </c>
      <c r="P1397" s="289">
        <f t="shared" si="216"/>
        <v>98.946389890400098</v>
      </c>
      <c r="Q1397" s="290">
        <f t="shared" si="217"/>
        <v>0.98946389890400099</v>
      </c>
      <c r="T1397" s="292">
        <v>2013</v>
      </c>
      <c r="U1397" s="293">
        <v>1359.7492579264335</v>
      </c>
      <c r="V1397" s="293">
        <v>4920.3490888870656</v>
      </c>
      <c r="W1397" s="293">
        <v>10235.809676472676</v>
      </c>
      <c r="X1397" s="293">
        <v>9116.0928678420623</v>
      </c>
      <c r="Y1397" s="293">
        <v>4191.0415105532938</v>
      </c>
      <c r="Z1397" s="293">
        <v>7357.9602163947211</v>
      </c>
      <c r="AA1397" s="293">
        <v>4993.2259643883444</v>
      </c>
      <c r="AB1397" s="293">
        <v>2265.9298256762445</v>
      </c>
      <c r="AC1397" s="294">
        <v>20137.483810619262</v>
      </c>
      <c r="AE1397" s="292">
        <v>2013</v>
      </c>
      <c r="AF1397" s="295">
        <f t="shared" si="219"/>
        <v>0.67885850817927906</v>
      </c>
      <c r="AG1397" s="295">
        <f t="shared" si="220"/>
        <v>0.88956342060929172</v>
      </c>
      <c r="AH1397" s="295">
        <f t="shared" si="221"/>
        <v>0.86101733892371857</v>
      </c>
      <c r="AI1397" s="295">
        <f t="shared" si="222"/>
        <v>0.82977719044497611</v>
      </c>
      <c r="AJ1397" s="295">
        <f t="shared" si="223"/>
        <v>0.75856405897694812</v>
      </c>
      <c r="AK1397" s="295">
        <f t="shared" si="224"/>
        <v>0.84786308947901268</v>
      </c>
      <c r="AL1397" s="295">
        <f t="shared" si="225"/>
        <v>1.1168519556202909</v>
      </c>
      <c r="AM1397" s="295">
        <f t="shared" si="226"/>
        <v>0.713932632396026</v>
      </c>
      <c r="AN1397" s="295">
        <f t="shared" si="227"/>
        <v>1.0608627405638742</v>
      </c>
      <c r="AP1397" s="296">
        <v>2013</v>
      </c>
      <c r="AQ1397" s="297" t="e">
        <f>AF1397/#REF!</f>
        <v>#REF!</v>
      </c>
      <c r="AR1397" s="297" t="e">
        <f>AG1397/#REF!</f>
        <v>#REF!</v>
      </c>
      <c r="AS1397" s="297" t="e">
        <f>AH1397/#REF!</f>
        <v>#REF!</v>
      </c>
      <c r="AT1397" s="297" t="e">
        <f>AI1397/#REF!</f>
        <v>#REF!</v>
      </c>
      <c r="AU1397" s="297" t="e">
        <f>AJ1397/#REF!</f>
        <v>#REF!</v>
      </c>
      <c r="AV1397" s="297" t="e">
        <f>AK1397/#REF!</f>
        <v>#REF!</v>
      </c>
      <c r="AW1397" s="297" t="e">
        <f>AL1397/#REF!</f>
        <v>#REF!</v>
      </c>
      <c r="AX1397" s="297" t="e">
        <f>AM1397/#REF!</f>
        <v>#REF!</v>
      </c>
      <c r="AY1397" s="297" t="e">
        <f>AN1397/#REF!</f>
        <v>#REF!</v>
      </c>
    </row>
    <row r="1398" spans="14:51" s="274" customFormat="1" ht="16.2" thickBot="1" x14ac:dyDescent="0.35">
      <c r="N1398" s="288">
        <v>2014</v>
      </c>
      <c r="O1398" s="289">
        <v>-20.012856781263231</v>
      </c>
      <c r="P1398" s="289">
        <f t="shared" si="216"/>
        <v>79.987143218736776</v>
      </c>
      <c r="Q1398" s="290">
        <f t="shared" si="217"/>
        <v>0.79987143218736778</v>
      </c>
      <c r="T1398" s="292">
        <v>2014</v>
      </c>
      <c r="U1398" s="293">
        <v>1189.272002877146</v>
      </c>
      <c r="V1398" s="293">
        <v>4012.1151075604366</v>
      </c>
      <c r="W1398" s="293">
        <v>10605.768949043595</v>
      </c>
      <c r="X1398" s="293">
        <v>8556.9027897194119</v>
      </c>
      <c r="Y1398" s="293">
        <v>3884.2282935944841</v>
      </c>
      <c r="Z1398" s="293">
        <v>6848.4868151434039</v>
      </c>
      <c r="AA1398" s="293">
        <v>4823.0687875178028</v>
      </c>
      <c r="AB1398" s="293">
        <v>2265.1887062572</v>
      </c>
      <c r="AC1398" s="294">
        <v>19539.06086650573</v>
      </c>
      <c r="AE1398" s="292">
        <v>2014</v>
      </c>
      <c r="AF1398" s="295">
        <f t="shared" si="219"/>
        <v>0.59374727582035014</v>
      </c>
      <c r="AG1398" s="295">
        <f t="shared" si="220"/>
        <v>0.72536130556682876</v>
      </c>
      <c r="AH1398" s="295">
        <f t="shared" si="221"/>
        <v>0.89213762724945256</v>
      </c>
      <c r="AI1398" s="295">
        <f t="shared" si="222"/>
        <v>0.77887784368797486</v>
      </c>
      <c r="AJ1398" s="295">
        <f t="shared" si="223"/>
        <v>0.70303192487185684</v>
      </c>
      <c r="AK1398" s="295">
        <f t="shared" si="224"/>
        <v>0.78915610013842918</v>
      </c>
      <c r="AL1398" s="295">
        <f t="shared" si="225"/>
        <v>1.0787923170006772</v>
      </c>
      <c r="AM1398" s="295">
        <f t="shared" si="226"/>
        <v>0.71369912589826834</v>
      </c>
      <c r="AN1398" s="295">
        <f t="shared" si="227"/>
        <v>1.0293372227544544</v>
      </c>
      <c r="AP1398" s="296">
        <v>2014</v>
      </c>
      <c r="AQ1398" s="297" t="e">
        <f>AF1398/#REF!</f>
        <v>#REF!</v>
      </c>
      <c r="AR1398" s="297" t="e">
        <f>AG1398/#REF!</f>
        <v>#REF!</v>
      </c>
      <c r="AS1398" s="297" t="e">
        <f>AH1398/#REF!</f>
        <v>#REF!</v>
      </c>
      <c r="AT1398" s="297" t="e">
        <f>AI1398/#REF!</f>
        <v>#REF!</v>
      </c>
      <c r="AU1398" s="297" t="e">
        <f>AJ1398/#REF!</f>
        <v>#REF!</v>
      </c>
      <c r="AV1398" s="297" t="e">
        <f>AK1398/#REF!</f>
        <v>#REF!</v>
      </c>
      <c r="AW1398" s="297" t="e">
        <f>AL1398/#REF!</f>
        <v>#REF!</v>
      </c>
      <c r="AX1398" s="297" t="e">
        <f>AM1398/#REF!</f>
        <v>#REF!</v>
      </c>
      <c r="AY1398" s="297" t="e">
        <f>AN1398/#REF!</f>
        <v>#REF!</v>
      </c>
    </row>
    <row r="1399" spans="14:51" s="274" customFormat="1" ht="16.2" thickBot="1" x14ac:dyDescent="0.35">
      <c r="N1399" s="288">
        <v>2015</v>
      </c>
      <c r="O1399" s="289">
        <v>-10.762921951193935</v>
      </c>
      <c r="P1399" s="289">
        <f t="shared" si="216"/>
        <v>89.237078048806069</v>
      </c>
      <c r="Q1399" s="290">
        <f t="shared" si="217"/>
        <v>0.89237078048806073</v>
      </c>
      <c r="T1399" s="292">
        <v>2015</v>
      </c>
      <c r="U1399" s="293">
        <v>1242.538000278726</v>
      </c>
      <c r="V1399" s="293">
        <v>4078.2524471375937</v>
      </c>
      <c r="W1399" s="293">
        <v>9419.256300473724</v>
      </c>
      <c r="X1399" s="293">
        <v>8099.5405939675293</v>
      </c>
      <c r="Y1399" s="293">
        <v>4096.9715648205129</v>
      </c>
      <c r="Z1399" s="293">
        <v>6876.9800786264923</v>
      </c>
      <c r="AA1399" s="293">
        <v>6785.2335317265361</v>
      </c>
      <c r="AB1399" s="293">
        <v>2659.656370493266</v>
      </c>
      <c r="AC1399" s="294">
        <v>19903.787724287893</v>
      </c>
      <c r="AE1399" s="292">
        <v>2015</v>
      </c>
      <c r="AF1399" s="295">
        <f t="shared" si="219"/>
        <v>0.62034046961834544</v>
      </c>
      <c r="AG1399" s="295">
        <f t="shared" si="220"/>
        <v>0.73731845676919638</v>
      </c>
      <c r="AH1399" s="295">
        <f t="shared" si="221"/>
        <v>0.79233038233563191</v>
      </c>
      <c r="AI1399" s="295">
        <f t="shared" si="222"/>
        <v>0.73724721055286302</v>
      </c>
      <c r="AJ1399" s="295">
        <f t="shared" si="223"/>
        <v>0.74153772323603129</v>
      </c>
      <c r="AK1399" s="295">
        <f t="shared" si="224"/>
        <v>0.7924393995441914</v>
      </c>
      <c r="AL1399" s="295">
        <f t="shared" si="225"/>
        <v>1.5176764266820939</v>
      </c>
      <c r="AM1399" s="295">
        <f t="shared" si="226"/>
        <v>0.83798511866466774</v>
      </c>
      <c r="AN1399" s="295">
        <f t="shared" si="227"/>
        <v>1.048551397551208</v>
      </c>
      <c r="AP1399" s="296">
        <v>2015</v>
      </c>
      <c r="AQ1399" s="297" t="e">
        <f>AF1399/#REF!</f>
        <v>#REF!</v>
      </c>
      <c r="AR1399" s="297" t="e">
        <f>AG1399/#REF!</f>
        <v>#REF!</v>
      </c>
      <c r="AS1399" s="297" t="e">
        <f>AH1399/#REF!</f>
        <v>#REF!</v>
      </c>
      <c r="AT1399" s="297" t="e">
        <f>AI1399/#REF!</f>
        <v>#REF!</v>
      </c>
      <c r="AU1399" s="297" t="e">
        <f>AJ1399/#REF!</f>
        <v>#REF!</v>
      </c>
      <c r="AV1399" s="297" t="e">
        <f>AK1399/#REF!</f>
        <v>#REF!</v>
      </c>
      <c r="AW1399" s="297" t="e">
        <f>AL1399/#REF!</f>
        <v>#REF!</v>
      </c>
      <c r="AX1399" s="297" t="e">
        <f>AM1399/#REF!</f>
        <v>#REF!</v>
      </c>
      <c r="AY1399" s="297" t="e">
        <f>AN1399/#REF!</f>
        <v>#REF!</v>
      </c>
    </row>
    <row r="1400" spans="14:51" s="274" customFormat="1" ht="16.2" thickBot="1" x14ac:dyDescent="0.35">
      <c r="N1400" s="288">
        <v>2016</v>
      </c>
      <c r="O1400" s="289">
        <v>-6.6543834981211996</v>
      </c>
      <c r="P1400" s="289">
        <f t="shared" si="216"/>
        <v>93.345616501878794</v>
      </c>
      <c r="Q1400" s="290">
        <f t="shared" si="217"/>
        <v>0.93345616501878792</v>
      </c>
      <c r="T1400" s="292">
        <v>2016</v>
      </c>
      <c r="U1400" s="293">
        <v>1353.9173040133096</v>
      </c>
      <c r="V1400" s="293">
        <v>4408.5765360199184</v>
      </c>
      <c r="W1400" s="293">
        <v>10686.966726290981</v>
      </c>
      <c r="X1400" s="293">
        <v>8110.3212405554041</v>
      </c>
      <c r="Y1400" s="293">
        <v>4127.4673035470787</v>
      </c>
      <c r="Z1400" s="293">
        <v>6260.4223753667484</v>
      </c>
      <c r="AA1400" s="293">
        <v>5062.8579854620157</v>
      </c>
      <c r="AB1400" s="293">
        <v>2691.1181169659203</v>
      </c>
      <c r="AC1400" s="294">
        <v>20494.898085545239</v>
      </c>
      <c r="AE1400" s="292">
        <v>2016</v>
      </c>
      <c r="AF1400" s="295">
        <f t="shared" si="219"/>
        <v>0.6759468893567977</v>
      </c>
      <c r="AG1400" s="295">
        <f t="shared" si="220"/>
        <v>0.79703865570375465</v>
      </c>
      <c r="AH1400" s="295">
        <f t="shared" si="221"/>
        <v>0.898967833779451</v>
      </c>
      <c r="AI1400" s="295">
        <f t="shared" si="222"/>
        <v>0.73822850097701209</v>
      </c>
      <c r="AJ1400" s="295">
        <f t="shared" si="223"/>
        <v>0.74705734676914926</v>
      </c>
      <c r="AK1400" s="295">
        <f t="shared" si="224"/>
        <v>0.72139300845837051</v>
      </c>
      <c r="AL1400" s="295">
        <f t="shared" si="225"/>
        <v>1.1324267882965144</v>
      </c>
      <c r="AM1400" s="295">
        <f t="shared" si="226"/>
        <v>0.84789785613097257</v>
      </c>
      <c r="AN1400" s="295">
        <f t="shared" si="227"/>
        <v>1.0796916811991821</v>
      </c>
      <c r="AP1400" s="296">
        <v>2016</v>
      </c>
      <c r="AQ1400" s="297" t="e">
        <f>AF1400/#REF!</f>
        <v>#REF!</v>
      </c>
      <c r="AR1400" s="297" t="e">
        <f>AG1400/#REF!</f>
        <v>#REF!</v>
      </c>
      <c r="AS1400" s="297" t="e">
        <f>AH1400/#REF!</f>
        <v>#REF!</v>
      </c>
      <c r="AT1400" s="297" t="e">
        <f>AI1400/#REF!</f>
        <v>#REF!</v>
      </c>
      <c r="AU1400" s="297" t="e">
        <f>AJ1400/#REF!</f>
        <v>#REF!</v>
      </c>
      <c r="AV1400" s="297" t="e">
        <f>AK1400/#REF!</f>
        <v>#REF!</v>
      </c>
      <c r="AW1400" s="297" t="e">
        <f>AL1400/#REF!</f>
        <v>#REF!</v>
      </c>
      <c r="AX1400" s="297" t="e">
        <f>AM1400/#REF!</f>
        <v>#REF!</v>
      </c>
      <c r="AY1400" s="297" t="e">
        <f>AN1400/#REF!</f>
        <v>#REF!</v>
      </c>
    </row>
    <row r="1401" spans="14:51" s="274" customFormat="1" ht="15.6" x14ac:dyDescent="0.3">
      <c r="N1401" s="288">
        <v>2017</v>
      </c>
      <c r="O1401" s="289">
        <v>-6.1421841444690282</v>
      </c>
      <c r="P1401" s="289">
        <f t="shared" si="216"/>
        <v>93.857815855530973</v>
      </c>
      <c r="Q1401" s="290">
        <f t="shared" si="217"/>
        <v>0.93857815855530968</v>
      </c>
      <c r="T1401" s="292">
        <v>2017</v>
      </c>
      <c r="U1401" s="293">
        <v>1755.9868547115611</v>
      </c>
      <c r="V1401" s="293">
        <v>5061.4833264982517</v>
      </c>
      <c r="W1401" s="293">
        <v>12585.817545664977</v>
      </c>
      <c r="X1401" s="293">
        <v>9030.5214647930206</v>
      </c>
      <c r="Y1401" s="293">
        <v>4193.65229016388</v>
      </c>
      <c r="Z1401" s="293">
        <v>6940.4599918208241</v>
      </c>
      <c r="AA1401" s="293">
        <v>5820.7252695648112</v>
      </c>
      <c r="AB1401" s="293">
        <v>2863.7468297547434</v>
      </c>
      <c r="AC1401" s="294">
        <v>21517.848004309075</v>
      </c>
      <c r="AE1401" s="292">
        <v>2017</v>
      </c>
      <c r="AF1401" s="295">
        <f t="shared" si="219"/>
        <v>0.87668120399622174</v>
      </c>
      <c r="AG1401" s="295">
        <f t="shared" si="220"/>
        <v>0.9150794669113822</v>
      </c>
      <c r="AH1401" s="295">
        <f t="shared" si="221"/>
        <v>1.0586956453729479</v>
      </c>
      <c r="AI1401" s="295">
        <f t="shared" si="222"/>
        <v>0.82198819581385008</v>
      </c>
      <c r="AJ1401" s="295">
        <f t="shared" si="223"/>
        <v>0.75903660108217752</v>
      </c>
      <c r="AK1401" s="295">
        <f t="shared" si="224"/>
        <v>0.79975423595780515</v>
      </c>
      <c r="AL1401" s="295">
        <f t="shared" si="225"/>
        <v>1.3019415597864386</v>
      </c>
      <c r="AM1401" s="295">
        <f t="shared" si="226"/>
        <v>0.90228845108758404</v>
      </c>
      <c r="AN1401" s="295">
        <f t="shared" si="227"/>
        <v>1.1335817036312361</v>
      </c>
      <c r="AP1401" s="296">
        <v>2017</v>
      </c>
      <c r="AQ1401" s="297" t="e">
        <f>AF1401/#REF!</f>
        <v>#REF!</v>
      </c>
      <c r="AR1401" s="297" t="e">
        <f>AG1401/#REF!</f>
        <v>#REF!</v>
      </c>
      <c r="AS1401" s="297" t="e">
        <f>AH1401/#REF!</f>
        <v>#REF!</v>
      </c>
      <c r="AT1401" s="297" t="e">
        <f>AI1401/#REF!</f>
        <v>#REF!</v>
      </c>
      <c r="AU1401" s="297" t="e">
        <f>AJ1401/#REF!</f>
        <v>#REF!</v>
      </c>
      <c r="AV1401" s="297" t="e">
        <f>AK1401/#REF!</f>
        <v>#REF!</v>
      </c>
      <c r="AW1401" s="297" t="e">
        <f>AL1401/#REF!</f>
        <v>#REF!</v>
      </c>
      <c r="AX1401" s="297" t="e">
        <f>AM1401/#REF!</f>
        <v>#REF!</v>
      </c>
      <c r="AY1401" s="297" t="e">
        <f>AN1401/#REF!</f>
        <v>#REF!</v>
      </c>
    </row>
    <row r="1402" spans="14:51" s="274" customFormat="1" x14ac:dyDescent="0.3"/>
    <row r="1403" spans="14:51" s="274" customFormat="1" x14ac:dyDescent="0.3"/>
    <row r="1404" spans="14:51" s="274" customFormat="1" x14ac:dyDescent="0.3"/>
    <row r="1405" spans="14:51" s="274" customFormat="1" x14ac:dyDescent="0.3"/>
    <row r="1406" spans="14:51" s="274" customFormat="1" x14ac:dyDescent="0.3"/>
    <row r="1407" spans="14:51" s="274" customFormat="1" x14ac:dyDescent="0.3"/>
    <row r="1408" spans="14:51" s="274" customFormat="1" x14ac:dyDescent="0.3"/>
    <row r="1409" s="274" customFormat="1" ht="15.75" customHeight="1" x14ac:dyDescent="0.3"/>
    <row r="1410" s="274" customFormat="1" x14ac:dyDescent="0.3"/>
    <row r="1411" s="274" customFormat="1" x14ac:dyDescent="0.3"/>
    <row r="1412" s="274" customFormat="1" x14ac:dyDescent="0.3"/>
    <row r="1413" s="274" customFormat="1" x14ac:dyDescent="0.3"/>
    <row r="1414" s="274" customFormat="1" x14ac:dyDescent="0.3"/>
    <row r="1415" s="274" customFormat="1" x14ac:dyDescent="0.3"/>
    <row r="1416" s="274" customFormat="1" x14ac:dyDescent="0.3"/>
    <row r="1417" s="274" customFormat="1" x14ac:dyDescent="0.3"/>
    <row r="1418" s="274" customFormat="1" x14ac:dyDescent="0.3"/>
    <row r="1419" s="274" customFormat="1" x14ac:dyDescent="0.3"/>
    <row r="1420" s="274" customFormat="1" x14ac:dyDescent="0.3"/>
    <row r="1421" s="274" customFormat="1" x14ac:dyDescent="0.3"/>
    <row r="1422" s="274" customFormat="1" x14ac:dyDescent="0.3"/>
    <row r="1423" s="274" customFormat="1" x14ac:dyDescent="0.3"/>
    <row r="1424" s="274" customFormat="1" x14ac:dyDescent="0.3"/>
    <row r="1425" spans="2:8" s="274" customFormat="1" x14ac:dyDescent="0.3"/>
    <row r="1426" spans="2:8" s="274" customFormat="1" x14ac:dyDescent="0.3"/>
    <row r="1427" spans="2:8" s="274" customFormat="1" x14ac:dyDescent="0.3"/>
    <row r="1428" spans="2:8" s="274" customFormat="1" x14ac:dyDescent="0.3"/>
    <row r="1429" spans="2:8" s="274" customFormat="1" x14ac:dyDescent="0.3"/>
    <row r="1430" spans="2:8" s="274" customFormat="1" x14ac:dyDescent="0.3"/>
    <row r="1431" spans="2:8" s="274" customFormat="1" x14ac:dyDescent="0.3"/>
    <row r="1432" spans="2:8" s="274" customFormat="1" x14ac:dyDescent="0.3"/>
    <row r="1433" spans="2:8" s="274" customFormat="1" x14ac:dyDescent="0.3"/>
    <row r="1434" spans="2:8" s="274" customFormat="1" x14ac:dyDescent="0.3"/>
    <row r="1435" spans="2:8" s="274" customFormat="1" x14ac:dyDescent="0.3"/>
    <row r="1436" spans="2:8" s="274" customFormat="1" x14ac:dyDescent="0.3"/>
    <row r="1437" spans="2:8" s="274" customFormat="1" x14ac:dyDescent="0.3"/>
    <row r="1438" spans="2:8" s="2" customFormat="1" ht="15" thickBot="1" x14ac:dyDescent="0.35">
      <c r="B1438" s="1"/>
      <c r="C1438" s="1"/>
      <c r="D1438" s="1"/>
      <c r="E1438" s="1"/>
      <c r="F1438" s="1"/>
      <c r="G1438" s="1"/>
      <c r="H1438" s="1"/>
    </row>
    <row r="1439" spans="2:8" s="2" customFormat="1" ht="21" customHeight="1" x14ac:dyDescent="0.3">
      <c r="B1439" s="309" t="s">
        <v>294</v>
      </c>
      <c r="C1439" s="310"/>
      <c r="D1439" s="310"/>
      <c r="E1439" s="310"/>
      <c r="F1439" s="310"/>
      <c r="G1439" s="310"/>
      <c r="H1439" s="311"/>
    </row>
    <row r="1440" spans="2:8" s="2" customFormat="1" ht="15.75" customHeight="1" thickBot="1" x14ac:dyDescent="0.35">
      <c r="B1440" s="312"/>
      <c r="C1440" s="313"/>
      <c r="D1440" s="313"/>
      <c r="E1440" s="313"/>
      <c r="F1440" s="313"/>
      <c r="G1440" s="313"/>
      <c r="H1440" s="314"/>
    </row>
    <row r="1441" spans="13:51" s="2" customFormat="1" x14ac:dyDescent="0.3"/>
    <row r="1442" spans="13:51" s="274" customFormat="1" x14ac:dyDescent="0.3"/>
    <row r="1443" spans="13:51" s="274" customFormat="1" ht="15" thickBot="1" x14ac:dyDescent="0.35"/>
    <row r="1444" spans="13:51" s="274" customFormat="1" ht="16.5" customHeight="1" thickBot="1" x14ac:dyDescent="0.35">
      <c r="N1444" s="275" t="s">
        <v>285</v>
      </c>
      <c r="O1444" s="276"/>
      <c r="P1444" s="276"/>
      <c r="Q1444" s="277"/>
      <c r="U1444" s="280"/>
      <c r="V1444" s="280" t="s">
        <v>175</v>
      </c>
      <c r="W1444" s="60" t="s">
        <v>296</v>
      </c>
      <c r="X1444" s="280"/>
      <c r="Y1444" s="280"/>
      <c r="Z1444" s="280" t="s">
        <v>297</v>
      </c>
      <c r="AF1444" s="274" t="str">
        <f>"Heizintensität private Haushalte"&amp;" - "&amp;TEXT(AF1445,0)</f>
        <v>Heizintensität private Haushalte - Bgd</v>
      </c>
      <c r="AG1444" s="274" t="str">
        <f t="shared" ref="AG1444" si="228">"Heizintensität private Haushalte"&amp;" - "&amp;TEXT(AG1445,0)</f>
        <v>Heizintensität private Haushalte - Ktn</v>
      </c>
      <c r="AH1444" s="274" t="str">
        <f t="shared" ref="AH1444" si="229">"Heizintensität private Haushalte"&amp;" - "&amp;TEXT(AH1445,0)</f>
        <v>Heizintensität private Haushalte - Noe</v>
      </c>
      <c r="AI1444" s="274" t="str">
        <f t="shared" ref="AI1444" si="230">"Heizintensität private Haushalte"&amp;" - "&amp;TEXT(AI1445,0)</f>
        <v>Heizintensität private Haushalte - Ooe</v>
      </c>
      <c r="AJ1444" s="274" t="str">
        <f t="shared" ref="AJ1444" si="231">"Heizintensität private Haushalte"&amp;" - "&amp;TEXT(AJ1445,0)</f>
        <v>Heizintensität private Haushalte - Sbg</v>
      </c>
      <c r="AK1444" s="274" t="str">
        <f t="shared" ref="AK1444" si="232">"Heizintensität private Haushalte"&amp;" - "&amp;TEXT(AK1445,0)</f>
        <v>Heizintensität private Haushalte - Stk</v>
      </c>
      <c r="AL1444" s="274" t="str">
        <f t="shared" ref="AL1444" si="233">"Heizintensität private Haushalte"&amp;" - "&amp;TEXT(AL1445,0)</f>
        <v>Heizintensität private Haushalte - Tir</v>
      </c>
      <c r="AM1444" s="274" t="str">
        <f t="shared" ref="AM1444" si="234">"Heizintensität private Haushalte"&amp;" - "&amp;TEXT(AM1445,0)</f>
        <v>Heizintensität private Haushalte - Vbg</v>
      </c>
      <c r="AN1444" s="274" t="str">
        <f t="shared" ref="AN1444" si="235">"Heizintensität private Haushalte"&amp;" - "&amp;TEXT(AN1445,0)</f>
        <v>Heizintensität private Haushalte - Wie</v>
      </c>
    </row>
    <row r="1445" spans="13:51" s="274" customFormat="1" ht="18.600000000000001" thickBot="1" x14ac:dyDescent="0.35">
      <c r="M1445" s="278"/>
      <c r="N1445" s="279" t="s">
        <v>286</v>
      </c>
      <c r="O1445" s="280"/>
      <c r="P1445" s="280"/>
      <c r="Q1445" s="281"/>
      <c r="AF1445" s="282" t="s">
        <v>3</v>
      </c>
      <c r="AG1445" s="282" t="s">
        <v>4</v>
      </c>
      <c r="AH1445" s="282" t="s">
        <v>5</v>
      </c>
      <c r="AI1445" s="282" t="s">
        <v>6</v>
      </c>
      <c r="AJ1445" s="282" t="s">
        <v>7</v>
      </c>
      <c r="AK1445" s="282" t="s">
        <v>8</v>
      </c>
      <c r="AL1445" s="282" t="s">
        <v>9</v>
      </c>
      <c r="AM1445" s="282" t="s">
        <v>10</v>
      </c>
      <c r="AN1445" s="283" t="s">
        <v>11</v>
      </c>
      <c r="AQ1445" s="284" t="s">
        <v>3</v>
      </c>
      <c r="AR1445" s="284" t="s">
        <v>4</v>
      </c>
      <c r="AS1445" s="284" t="s">
        <v>5</v>
      </c>
      <c r="AT1445" s="284" t="s">
        <v>6</v>
      </c>
      <c r="AU1445" s="284" t="s">
        <v>7</v>
      </c>
      <c r="AV1445" s="284" t="s">
        <v>8</v>
      </c>
      <c r="AW1445" s="284" t="s">
        <v>9</v>
      </c>
      <c r="AX1445" s="284" t="s">
        <v>10</v>
      </c>
      <c r="AY1445" s="285" t="s">
        <v>11</v>
      </c>
    </row>
    <row r="1446" spans="13:51" s="274" customFormat="1" ht="18.600000000000001" thickBot="1" x14ac:dyDescent="0.35">
      <c r="N1446" s="286"/>
      <c r="O1446" s="280"/>
      <c r="P1446" s="280"/>
      <c r="Q1446" s="281" t="s">
        <v>291</v>
      </c>
      <c r="T1446" s="298" t="s">
        <v>295</v>
      </c>
      <c r="U1446" s="299" t="s">
        <v>3</v>
      </c>
      <c r="V1446" s="299" t="s">
        <v>4</v>
      </c>
      <c r="W1446" s="299" t="s">
        <v>5</v>
      </c>
      <c r="X1446" s="299" t="s">
        <v>6</v>
      </c>
      <c r="Y1446" s="299" t="s">
        <v>7</v>
      </c>
      <c r="Z1446" s="299" t="s">
        <v>8</v>
      </c>
      <c r="AA1446" s="299" t="s">
        <v>9</v>
      </c>
      <c r="AB1446" s="299" t="s">
        <v>10</v>
      </c>
      <c r="AC1446" s="300" t="s">
        <v>11</v>
      </c>
      <c r="AF1446" s="274" t="s">
        <v>289</v>
      </c>
      <c r="AG1446" s="274" t="s">
        <v>289</v>
      </c>
      <c r="AH1446" s="274" t="s">
        <v>289</v>
      </c>
      <c r="AI1446" s="274" t="s">
        <v>289</v>
      </c>
      <c r="AJ1446" s="274" t="s">
        <v>289</v>
      </c>
      <c r="AK1446" s="274" t="s">
        <v>289</v>
      </c>
      <c r="AL1446" s="274" t="s">
        <v>289</v>
      </c>
      <c r="AM1446" s="274" t="s">
        <v>289</v>
      </c>
      <c r="AN1446" s="274" t="s">
        <v>289</v>
      </c>
      <c r="AP1446" s="287"/>
      <c r="AQ1446" s="274" t="s">
        <v>288</v>
      </c>
      <c r="AR1446" s="274" t="s">
        <v>288</v>
      </c>
      <c r="AS1446" s="274" t="s">
        <v>288</v>
      </c>
      <c r="AT1446" s="274" t="s">
        <v>288</v>
      </c>
      <c r="AU1446" s="274" t="s">
        <v>288</v>
      </c>
      <c r="AV1446" s="274" t="s">
        <v>288</v>
      </c>
      <c r="AW1446" s="274" t="s">
        <v>288</v>
      </c>
      <c r="AX1446" s="274" t="s">
        <v>288</v>
      </c>
      <c r="AY1446" s="274" t="s">
        <v>288</v>
      </c>
    </row>
    <row r="1447" spans="13:51" s="274" customFormat="1" ht="16.2" thickBot="1" x14ac:dyDescent="0.35">
      <c r="N1447" s="288">
        <v>2000</v>
      </c>
      <c r="O1447" s="289">
        <v>-11.347095470777658</v>
      </c>
      <c r="P1447" s="289">
        <f t="shared" ref="P1447:P1464" si="236">100+O1447</f>
        <v>88.65290452922234</v>
      </c>
      <c r="Q1447" s="290">
        <f t="shared" ref="Q1447:Q1464" si="237">P1447/100</f>
        <v>0.88652904529222343</v>
      </c>
      <c r="R1447" s="291"/>
      <c r="S1447" s="291"/>
      <c r="T1447" s="301">
        <v>2000</v>
      </c>
      <c r="U1447" s="295">
        <v>1</v>
      </c>
      <c r="V1447" s="295">
        <v>1</v>
      </c>
      <c r="W1447" s="295">
        <v>1</v>
      </c>
      <c r="X1447" s="295">
        <v>1</v>
      </c>
      <c r="Y1447" s="295">
        <v>1</v>
      </c>
      <c r="Z1447" s="295">
        <v>1</v>
      </c>
      <c r="AA1447" s="295">
        <v>1</v>
      </c>
      <c r="AB1447" s="295">
        <v>1</v>
      </c>
      <c r="AC1447" s="302">
        <v>1</v>
      </c>
      <c r="AD1447" s="291"/>
      <c r="AE1447" s="292">
        <v>2000</v>
      </c>
      <c r="AF1447" s="295">
        <f>U1447/U$1384</f>
        <v>4.9925271458835924E-4</v>
      </c>
      <c r="AG1447" s="295">
        <f t="shared" ref="AG1447:AG1464" si="238">V1447/V$1384</f>
        <v>1.8079274550223065E-4</v>
      </c>
      <c r="AH1447" s="295">
        <f t="shared" ref="AH1447:AH1464" si="239">W1447/W$1384</f>
        <v>8.4118146598875654E-5</v>
      </c>
      <c r="AI1447" s="295">
        <f t="shared" ref="AI1447:AI1464" si="240">X1447/X$1384</f>
        <v>9.1023336694177271E-5</v>
      </c>
      <c r="AJ1447" s="295">
        <f t="shared" ref="AJ1447:AJ1464" si="241">Y1447/Y$1384</f>
        <v>1.8099655111189863E-4</v>
      </c>
      <c r="AK1447" s="295">
        <f t="shared" ref="AK1447:AK1464" si="242">Z1447/Z$1384</f>
        <v>1.1523072489435824E-4</v>
      </c>
      <c r="AL1447" s="295">
        <f t="shared" ref="AL1447:AL1464" si="243">AA1447/AA$1384</f>
        <v>2.2367342547396652E-4</v>
      </c>
      <c r="AM1447" s="295">
        <f t="shared" ref="AM1447:AM1464" si="244">AB1447/AB$1384</f>
        <v>3.1507270185781672E-4</v>
      </c>
      <c r="AN1447" s="295">
        <f t="shared" ref="AN1447:AN1464" si="245">AC1447/AC$1384</f>
        <v>5.2680997811873644E-5</v>
      </c>
      <c r="AP1447" s="296">
        <v>2000</v>
      </c>
      <c r="AQ1447" s="297" t="e">
        <f>AF1447/#REF!</f>
        <v>#REF!</v>
      </c>
      <c r="AR1447" s="297" t="e">
        <f>AG1447/#REF!</f>
        <v>#REF!</v>
      </c>
      <c r="AS1447" s="297" t="e">
        <f>AH1447/#REF!</f>
        <v>#REF!</v>
      </c>
      <c r="AT1447" s="297" t="e">
        <f>AI1447/#REF!</f>
        <v>#REF!</v>
      </c>
      <c r="AU1447" s="297" t="e">
        <f>AJ1447/#REF!</f>
        <v>#REF!</v>
      </c>
      <c r="AV1447" s="297" t="e">
        <f>AK1447/#REF!</f>
        <v>#REF!</v>
      </c>
      <c r="AW1447" s="297" t="e">
        <f>AL1447/#REF!</f>
        <v>#REF!</v>
      </c>
      <c r="AX1447" s="297" t="e">
        <f>AM1447/#REF!</f>
        <v>#REF!</v>
      </c>
      <c r="AY1447" s="297" t="e">
        <f>AN1447/#REF!</f>
        <v>#REF!</v>
      </c>
    </row>
    <row r="1448" spans="13:51" s="274" customFormat="1" ht="16.2" thickBot="1" x14ac:dyDescent="0.35">
      <c r="N1448" s="288">
        <v>2001</v>
      </c>
      <c r="O1448" s="289">
        <v>-1.2804158722115724</v>
      </c>
      <c r="P1448" s="289">
        <f t="shared" si="236"/>
        <v>98.719584127788423</v>
      </c>
      <c r="Q1448" s="290">
        <f t="shared" si="237"/>
        <v>0.98719584127788418</v>
      </c>
      <c r="T1448" s="301">
        <v>2001</v>
      </c>
      <c r="U1448" s="295">
        <v>1.0796709167319609</v>
      </c>
      <c r="V1448" s="295">
        <v>1.0883101397431982</v>
      </c>
      <c r="W1448" s="295">
        <v>1.085014941244234</v>
      </c>
      <c r="X1448" s="295">
        <v>1.0512322977832862</v>
      </c>
      <c r="Y1448" s="295">
        <v>1.0749140154772141</v>
      </c>
      <c r="Z1448" s="295">
        <v>1.039528519783089</v>
      </c>
      <c r="AA1448" s="295">
        <v>1.0594555563578598</v>
      </c>
      <c r="AB1448" s="295">
        <v>1.0529679565750307</v>
      </c>
      <c r="AC1448" s="302">
        <v>1.0678521369151786</v>
      </c>
      <c r="AE1448" s="292">
        <v>2001</v>
      </c>
      <c r="AF1448" s="295">
        <f t="shared" ref="AF1448:AF1464" si="246">U1448/U$1384</f>
        <v>5.3902863604053392E-4</v>
      </c>
      <c r="AG1448" s="295">
        <f t="shared" si="238"/>
        <v>1.967585781220891E-4</v>
      </c>
      <c r="AH1448" s="295">
        <f t="shared" si="239"/>
        <v>9.1269445889552938E-5</v>
      </c>
      <c r="AI1448" s="295">
        <f t="shared" si="240"/>
        <v>9.5686671384921689E-5</v>
      </c>
      <c r="AJ1448" s="295">
        <f t="shared" si="241"/>
        <v>1.9455572954321778E-4</v>
      </c>
      <c r="AK1448" s="295">
        <f t="shared" si="242"/>
        <v>1.1978562488296457E-4</v>
      </c>
      <c r="AL1448" s="295">
        <f t="shared" si="243"/>
        <v>2.369720534279895E-4</v>
      </c>
      <c r="AM1448" s="295">
        <f t="shared" si="244"/>
        <v>3.3176145904779915E-4</v>
      </c>
      <c r="AN1448" s="295">
        <f t="shared" si="245"/>
        <v>5.6255516088233119E-5</v>
      </c>
      <c r="AP1448" s="296">
        <v>2001</v>
      </c>
      <c r="AQ1448" s="297" t="e">
        <f>AF1448/#REF!</f>
        <v>#REF!</v>
      </c>
      <c r="AR1448" s="297" t="e">
        <f>AG1448/#REF!</f>
        <v>#REF!</v>
      </c>
      <c r="AS1448" s="297" t="e">
        <f>AH1448/#REF!</f>
        <v>#REF!</v>
      </c>
      <c r="AT1448" s="297" t="e">
        <f>AI1448/#REF!</f>
        <v>#REF!</v>
      </c>
      <c r="AU1448" s="297" t="e">
        <f>AJ1448/#REF!</f>
        <v>#REF!</v>
      </c>
      <c r="AV1448" s="297" t="e">
        <f>AK1448/#REF!</f>
        <v>#REF!</v>
      </c>
      <c r="AW1448" s="297" t="e">
        <f>AL1448/#REF!</f>
        <v>#REF!</v>
      </c>
      <c r="AX1448" s="297" t="e">
        <f>AM1448/#REF!</f>
        <v>#REF!</v>
      </c>
      <c r="AY1448" s="297" t="e">
        <f>AN1448/#REF!</f>
        <v>#REF!</v>
      </c>
    </row>
    <row r="1449" spans="13:51" s="274" customFormat="1" ht="16.2" thickBot="1" x14ac:dyDescent="0.35">
      <c r="N1449" s="288">
        <v>2002</v>
      </c>
      <c r="O1449" s="289">
        <v>-4.3721442767621488</v>
      </c>
      <c r="P1449" s="289">
        <f t="shared" si="236"/>
        <v>95.627855723237857</v>
      </c>
      <c r="Q1449" s="290">
        <f t="shared" si="237"/>
        <v>0.95627855723237853</v>
      </c>
      <c r="T1449" s="301">
        <v>2002</v>
      </c>
      <c r="U1449" s="295">
        <v>1.0973359925920649</v>
      </c>
      <c r="V1449" s="295">
        <v>1.0870304933909174</v>
      </c>
      <c r="W1449" s="295">
        <v>1.075740046965229</v>
      </c>
      <c r="X1449" s="295">
        <v>1.0503586159253917</v>
      </c>
      <c r="Y1449" s="295">
        <v>1.1191243909429636</v>
      </c>
      <c r="Z1449" s="295">
        <v>1.0404762502510545</v>
      </c>
      <c r="AA1449" s="295">
        <v>1.0896237995523141</v>
      </c>
      <c r="AB1449" s="295">
        <v>1.0691647697426021</v>
      </c>
      <c r="AC1449" s="302">
        <v>1.1013096018113808</v>
      </c>
      <c r="AE1449" s="292">
        <v>2002</v>
      </c>
      <c r="AF1449" s="295">
        <f t="shared" si="246"/>
        <v>5.478479731171001E-4</v>
      </c>
      <c r="AG1449" s="295">
        <f t="shared" si="238"/>
        <v>1.9652722734478834E-4</v>
      </c>
      <c r="AH1449" s="295">
        <f t="shared" si="239"/>
        <v>9.048925897290251E-5</v>
      </c>
      <c r="AI1449" s="295">
        <f t="shared" si="240"/>
        <v>9.5607145947006956E-5</v>
      </c>
      <c r="AJ1449" s="295">
        <f t="shared" si="241"/>
        <v>2.0255765502588053E-4</v>
      </c>
      <c r="AK1449" s="295">
        <f t="shared" si="242"/>
        <v>1.198948325517927E-4</v>
      </c>
      <c r="AL1449" s="295">
        <f t="shared" si="243"/>
        <v>2.4371988772382478E-4</v>
      </c>
      <c r="AM1449" s="295">
        <f t="shared" si="244"/>
        <v>3.3686463273399213E-4</v>
      </c>
      <c r="AN1449" s="295">
        <f t="shared" si="245"/>
        <v>5.8018088723220786E-5</v>
      </c>
      <c r="AP1449" s="296">
        <v>2002</v>
      </c>
      <c r="AQ1449" s="297" t="e">
        <f>AF1449/#REF!</f>
        <v>#REF!</v>
      </c>
      <c r="AR1449" s="297" t="e">
        <f>AG1449/#REF!</f>
        <v>#REF!</v>
      </c>
      <c r="AS1449" s="297" t="e">
        <f>AH1449/#REF!</f>
        <v>#REF!</v>
      </c>
      <c r="AT1449" s="297" t="e">
        <f>AI1449/#REF!</f>
        <v>#REF!</v>
      </c>
      <c r="AU1449" s="297" t="e">
        <f>AJ1449/#REF!</f>
        <v>#REF!</v>
      </c>
      <c r="AV1449" s="297" t="e">
        <f>AK1449/#REF!</f>
        <v>#REF!</v>
      </c>
      <c r="AW1449" s="297" t="e">
        <f>AL1449/#REF!</f>
        <v>#REF!</v>
      </c>
      <c r="AX1449" s="297" t="e">
        <f>AM1449/#REF!</f>
        <v>#REF!</v>
      </c>
      <c r="AY1449" s="297" t="e">
        <f>AN1449/#REF!</f>
        <v>#REF!</v>
      </c>
    </row>
    <row r="1450" spans="13:51" s="274" customFormat="1" ht="16.2" thickBot="1" x14ac:dyDescent="0.35">
      <c r="N1450" s="288">
        <v>2003</v>
      </c>
      <c r="O1450" s="289">
        <v>3.7969677363862511</v>
      </c>
      <c r="P1450" s="289">
        <f t="shared" si="236"/>
        <v>103.79696773638625</v>
      </c>
      <c r="Q1450" s="290">
        <f t="shared" si="237"/>
        <v>1.0379696773638625</v>
      </c>
      <c r="T1450" s="301">
        <v>2003</v>
      </c>
      <c r="U1450" s="295">
        <v>1.137794714723271</v>
      </c>
      <c r="V1450" s="295">
        <v>1.1686224897846413</v>
      </c>
      <c r="W1450" s="295">
        <v>1.1065529786490358</v>
      </c>
      <c r="X1450" s="295">
        <v>1.1412215291464332</v>
      </c>
      <c r="Y1450" s="295">
        <v>1.1753905130409859</v>
      </c>
      <c r="Z1450" s="295">
        <v>1.0769858405302271</v>
      </c>
      <c r="AA1450" s="295">
        <v>1.1573109971839122</v>
      </c>
      <c r="AB1450" s="295">
        <v>1.1165295044650674</v>
      </c>
      <c r="AC1450" s="302">
        <v>1.1631403903094442</v>
      </c>
      <c r="AE1450" s="292">
        <v>2003</v>
      </c>
      <c r="AF1450" s="295">
        <f t="shared" si="246"/>
        <v>5.6804709996988081E-4</v>
      </c>
      <c r="AG1450" s="295">
        <f t="shared" si="238"/>
        <v>2.1127846838381781E-4</v>
      </c>
      <c r="AH1450" s="295">
        <f t="shared" si="239"/>
        <v>9.3081185677422113E-5</v>
      </c>
      <c r="AI1450" s="295">
        <f t="shared" si="240"/>
        <v>1.0387779149013963E-4</v>
      </c>
      <c r="AJ1450" s="295">
        <f t="shared" si="241"/>
        <v>2.1274162907006355E-4</v>
      </c>
      <c r="AK1450" s="295">
        <f t="shared" si="242"/>
        <v>1.2410185910525777E-4</v>
      </c>
      <c r="AL1450" s="295">
        <f t="shared" si="243"/>
        <v>2.5885971507881767E-4</v>
      </c>
      <c r="AM1450" s="295">
        <f t="shared" si="244"/>
        <v>3.5178796767577799E-4</v>
      </c>
      <c r="AN1450" s="295">
        <f t="shared" si="245"/>
        <v>6.1275396356793685E-5</v>
      </c>
      <c r="AP1450" s="296">
        <v>2003</v>
      </c>
      <c r="AQ1450" s="297" t="e">
        <f>AF1450/#REF!</f>
        <v>#REF!</v>
      </c>
      <c r="AR1450" s="297" t="e">
        <f>AG1450/#REF!</f>
        <v>#REF!</v>
      </c>
      <c r="AS1450" s="297" t="e">
        <f>AH1450/#REF!</f>
        <v>#REF!</v>
      </c>
      <c r="AT1450" s="297" t="e">
        <f>AI1450/#REF!</f>
        <v>#REF!</v>
      </c>
      <c r="AU1450" s="297" t="e">
        <f>AJ1450/#REF!</f>
        <v>#REF!</v>
      </c>
      <c r="AV1450" s="297" t="e">
        <f>AK1450/#REF!</f>
        <v>#REF!</v>
      </c>
      <c r="AW1450" s="297" t="e">
        <f>AL1450/#REF!</f>
        <v>#REF!</v>
      </c>
      <c r="AX1450" s="297" t="e">
        <f>AM1450/#REF!</f>
        <v>#REF!</v>
      </c>
      <c r="AY1450" s="297" t="e">
        <f>AN1450/#REF!</f>
        <v>#REF!</v>
      </c>
    </row>
    <row r="1451" spans="13:51" s="274" customFormat="1" ht="16.2" thickBot="1" x14ac:dyDescent="0.35">
      <c r="N1451" s="288">
        <v>2004</v>
      </c>
      <c r="O1451" s="289">
        <v>-0.44535579337463999</v>
      </c>
      <c r="P1451" s="289">
        <f t="shared" si="236"/>
        <v>99.554644206625355</v>
      </c>
      <c r="Q1451" s="290">
        <f t="shared" si="237"/>
        <v>0.99554644206625353</v>
      </c>
      <c r="T1451" s="301">
        <v>2004</v>
      </c>
      <c r="U1451" s="295">
        <v>1.1611582021511504</v>
      </c>
      <c r="V1451" s="295">
        <v>1.1658305341069377</v>
      </c>
      <c r="W1451" s="295">
        <v>1.1411959887559138</v>
      </c>
      <c r="X1451" s="295">
        <v>1.1265670398439565</v>
      </c>
      <c r="Y1451" s="295">
        <v>1.2025831183720264</v>
      </c>
      <c r="Z1451" s="295">
        <v>1.1209329182566781</v>
      </c>
      <c r="AA1451" s="295">
        <v>1.1784533179290924</v>
      </c>
      <c r="AB1451" s="295">
        <v>1.1400805463141306</v>
      </c>
      <c r="AC1451" s="302">
        <v>1.1704638760564314</v>
      </c>
      <c r="AE1451" s="292">
        <v>2004</v>
      </c>
      <c r="AF1451" s="295">
        <f t="shared" si="246"/>
        <v>5.7971138449050064E-4</v>
      </c>
      <c r="AG1451" s="295">
        <f t="shared" si="238"/>
        <v>2.1077370305152521E-4</v>
      </c>
      <c r="AH1451" s="295">
        <f t="shared" si="239"/>
        <v>9.5995291480218805E-5</v>
      </c>
      <c r="AI1451" s="295">
        <f t="shared" si="240"/>
        <v>1.0254389097627907E-4</v>
      </c>
      <c r="AJ1451" s="295">
        <f t="shared" si="241"/>
        <v>2.1766339685072892E-4</v>
      </c>
      <c r="AK1451" s="295">
        <f t="shared" si="242"/>
        <v>1.2916591272866542E-4</v>
      </c>
      <c r="AL1451" s="295">
        <f t="shared" si="243"/>
        <v>2.635886903823614E-4</v>
      </c>
      <c r="AM1451" s="295">
        <f t="shared" si="244"/>
        <v>3.5920825806272887E-4</v>
      </c>
      <c r="AN1451" s="295">
        <f t="shared" si="245"/>
        <v>6.1661204893406012E-5</v>
      </c>
      <c r="AP1451" s="296">
        <v>2004</v>
      </c>
      <c r="AQ1451" s="297" t="e">
        <f>AF1451/#REF!</f>
        <v>#REF!</v>
      </c>
      <c r="AR1451" s="297" t="e">
        <f>AG1451/#REF!</f>
        <v>#REF!</v>
      </c>
      <c r="AS1451" s="297" t="e">
        <f>AH1451/#REF!</f>
        <v>#REF!</v>
      </c>
      <c r="AT1451" s="297" t="e">
        <f>AI1451/#REF!</f>
        <v>#REF!</v>
      </c>
      <c r="AU1451" s="297" t="e">
        <f>AJ1451/#REF!</f>
        <v>#REF!</v>
      </c>
      <c r="AV1451" s="297" t="e">
        <f>AK1451/#REF!</f>
        <v>#REF!</v>
      </c>
      <c r="AW1451" s="297" t="e">
        <f>AL1451/#REF!</f>
        <v>#REF!</v>
      </c>
      <c r="AX1451" s="297" t="e">
        <f>AM1451/#REF!</f>
        <v>#REF!</v>
      </c>
      <c r="AY1451" s="297" t="e">
        <f>AN1451/#REF!</f>
        <v>#REF!</v>
      </c>
    </row>
    <row r="1452" spans="13:51" s="274" customFormat="1" ht="16.2" thickBot="1" x14ac:dyDescent="0.35">
      <c r="N1452" s="288">
        <v>2005</v>
      </c>
      <c r="O1452" s="289">
        <v>5.7100244731552525</v>
      </c>
      <c r="P1452" s="289">
        <f t="shared" si="236"/>
        <v>105.71002447315526</v>
      </c>
      <c r="Q1452" s="290">
        <f t="shared" si="237"/>
        <v>1.0571002447315525</v>
      </c>
      <c r="T1452" s="301">
        <v>2005</v>
      </c>
      <c r="U1452" s="295">
        <v>1.1762946078780541</v>
      </c>
      <c r="V1452" s="295">
        <v>1.2089168084456658</v>
      </c>
      <c r="W1452" s="295">
        <v>1.1755288511241624</v>
      </c>
      <c r="X1452" s="295">
        <v>1.1546315297559786</v>
      </c>
      <c r="Y1452" s="295">
        <v>1.2840355402694181</v>
      </c>
      <c r="Z1452" s="295">
        <v>1.143728660373569</v>
      </c>
      <c r="AA1452" s="295">
        <v>1.2387609213661637</v>
      </c>
      <c r="AB1452" s="295">
        <v>1.1765306718029533</v>
      </c>
      <c r="AC1452" s="302">
        <v>1.1768335669439582</v>
      </c>
      <c r="AE1452" s="292">
        <v>2005</v>
      </c>
      <c r="AF1452" s="295">
        <f t="shared" si="246"/>
        <v>5.8726827613876805E-4</v>
      </c>
      <c r="AG1452" s="295">
        <f t="shared" si="238"/>
        <v>2.1856338888268619E-4</v>
      </c>
      <c r="AH1452" s="295">
        <f t="shared" si="239"/>
        <v>9.8883308230070165E-5</v>
      </c>
      <c r="AI1452" s="295">
        <f t="shared" si="240"/>
        <v>1.0509841449069141E-4</v>
      </c>
      <c r="AJ1452" s="295">
        <f t="shared" si="241"/>
        <v>2.3240600429386813E-4</v>
      </c>
      <c r="AK1452" s="295">
        <f t="shared" si="242"/>
        <v>1.3179268261729961E-4</v>
      </c>
      <c r="AL1452" s="295">
        <f t="shared" si="243"/>
        <v>2.770778986252567E-4</v>
      </c>
      <c r="AM1452" s="295">
        <f t="shared" si="244"/>
        <v>3.706926975835487E-4</v>
      </c>
      <c r="AN1452" s="295">
        <f t="shared" si="245"/>
        <v>6.1996766565114127E-5</v>
      </c>
      <c r="AP1452" s="296">
        <v>2005</v>
      </c>
      <c r="AQ1452" s="297" t="e">
        <f>AF1452/#REF!</f>
        <v>#REF!</v>
      </c>
      <c r="AR1452" s="297" t="e">
        <f>AG1452/#REF!</f>
        <v>#REF!</v>
      </c>
      <c r="AS1452" s="297" t="e">
        <f>AH1452/#REF!</f>
        <v>#REF!</v>
      </c>
      <c r="AT1452" s="297" t="e">
        <f>AI1452/#REF!</f>
        <v>#REF!</v>
      </c>
      <c r="AU1452" s="297" t="e">
        <f>AJ1452/#REF!</f>
        <v>#REF!</v>
      </c>
      <c r="AV1452" s="297" t="e">
        <f>AK1452/#REF!</f>
        <v>#REF!</v>
      </c>
      <c r="AW1452" s="297" t="e">
        <f>AL1452/#REF!</f>
        <v>#REF!</v>
      </c>
      <c r="AX1452" s="297" t="e">
        <f>AM1452/#REF!</f>
        <v>#REF!</v>
      </c>
      <c r="AY1452" s="297" t="e">
        <f>AN1452/#REF!</f>
        <v>#REF!</v>
      </c>
    </row>
    <row r="1453" spans="13:51" s="274" customFormat="1" ht="16.2" thickBot="1" x14ac:dyDescent="0.35">
      <c r="N1453" s="288">
        <v>2006</v>
      </c>
      <c r="O1453" s="289">
        <v>-0.63852241226171669</v>
      </c>
      <c r="P1453" s="289">
        <f t="shared" si="236"/>
        <v>99.361477587738278</v>
      </c>
      <c r="Q1453" s="290">
        <f t="shared" si="237"/>
        <v>0.99361477587738278</v>
      </c>
      <c r="T1453" s="301">
        <v>2006</v>
      </c>
      <c r="U1453" s="295">
        <v>1.2099864662725266</v>
      </c>
      <c r="V1453" s="295">
        <v>1.251610464017217</v>
      </c>
      <c r="W1453" s="295">
        <v>1.1772026643167641</v>
      </c>
      <c r="X1453" s="295">
        <v>1.1558810979945953</v>
      </c>
      <c r="Y1453" s="295">
        <v>1.2762969332186873</v>
      </c>
      <c r="Z1453" s="295">
        <v>1.1567081743321952</v>
      </c>
      <c r="AA1453" s="295">
        <v>1.2331143042818975</v>
      </c>
      <c r="AB1453" s="295">
        <v>1.1732037588279927</v>
      </c>
      <c r="AC1453" s="302">
        <v>1.1576830249396621</v>
      </c>
      <c r="AE1453" s="292">
        <v>2006</v>
      </c>
      <c r="AF1453" s="295">
        <f t="shared" si="246"/>
        <v>6.040890279017351E-4</v>
      </c>
      <c r="AG1453" s="295">
        <f t="shared" si="238"/>
        <v>2.2628209208899353E-4</v>
      </c>
      <c r="AH1453" s="295">
        <f t="shared" si="239"/>
        <v>9.9024106293584577E-5</v>
      </c>
      <c r="AI1453" s="295">
        <f t="shared" si="240"/>
        <v>1.0521215436119736E-4</v>
      </c>
      <c r="AJ1453" s="295">
        <f t="shared" si="241"/>
        <v>2.3100534310727561E-4</v>
      </c>
      <c r="AK1453" s="295">
        <f t="shared" si="242"/>
        <v>1.3328832141952854E-4</v>
      </c>
      <c r="AL1453" s="295">
        <f t="shared" si="243"/>
        <v>2.7581490043967908E-4</v>
      </c>
      <c r="AM1453" s="295">
        <f t="shared" si="244"/>
        <v>3.69644478123682E-4</v>
      </c>
      <c r="AN1453" s="295">
        <f t="shared" si="245"/>
        <v>6.09878969036896E-5</v>
      </c>
      <c r="AP1453" s="296">
        <v>2006</v>
      </c>
      <c r="AQ1453" s="297" t="e">
        <f>AF1453/#REF!</f>
        <v>#REF!</v>
      </c>
      <c r="AR1453" s="297" t="e">
        <f>AG1453/#REF!</f>
        <v>#REF!</v>
      </c>
      <c r="AS1453" s="297" t="e">
        <f>AH1453/#REF!</f>
        <v>#REF!</v>
      </c>
      <c r="AT1453" s="297" t="e">
        <f>AI1453/#REF!</f>
        <v>#REF!</v>
      </c>
      <c r="AU1453" s="297" t="e">
        <f>AJ1453/#REF!</f>
        <v>#REF!</v>
      </c>
      <c r="AV1453" s="297" t="e">
        <f>AK1453/#REF!</f>
        <v>#REF!</v>
      </c>
      <c r="AW1453" s="297" t="e">
        <f>AL1453/#REF!</f>
        <v>#REF!</v>
      </c>
      <c r="AX1453" s="297" t="e">
        <f>AM1453/#REF!</f>
        <v>#REF!</v>
      </c>
      <c r="AY1453" s="297" t="e">
        <f>AN1453/#REF!</f>
        <v>#REF!</v>
      </c>
    </row>
    <row r="1454" spans="13:51" s="274" customFormat="1" ht="16.2" thickBot="1" x14ac:dyDescent="0.35">
      <c r="N1454" s="288">
        <v>2007</v>
      </c>
      <c r="O1454" s="289">
        <v>-9.3263740688175307</v>
      </c>
      <c r="P1454" s="289">
        <f t="shared" si="236"/>
        <v>90.673625931182471</v>
      </c>
      <c r="Q1454" s="290">
        <f t="shared" si="237"/>
        <v>0.90673625931182467</v>
      </c>
      <c r="T1454" s="301">
        <v>2007</v>
      </c>
      <c r="U1454" s="295">
        <v>1.1922857753401239</v>
      </c>
      <c r="V1454" s="295">
        <v>1.232662973141968</v>
      </c>
      <c r="W1454" s="295">
        <v>1.1606663745698547</v>
      </c>
      <c r="X1454" s="295">
        <v>1.1395808358900379</v>
      </c>
      <c r="Y1454" s="295">
        <v>1.2585267985096016</v>
      </c>
      <c r="Z1454" s="295">
        <v>1.1506577626029324</v>
      </c>
      <c r="AA1454" s="295">
        <v>1.216939851252798</v>
      </c>
      <c r="AB1454" s="295">
        <v>1.1567151111889336</v>
      </c>
      <c r="AC1454" s="302">
        <v>1.1188013701470503</v>
      </c>
      <c r="AE1454" s="292">
        <v>2007</v>
      </c>
      <c r="AF1454" s="295">
        <f t="shared" si="246"/>
        <v>5.9525190990364352E-4</v>
      </c>
      <c r="AG1454" s="295">
        <f t="shared" si="238"/>
        <v>2.228565231932788E-4</v>
      </c>
      <c r="AH1454" s="295">
        <f t="shared" si="239"/>
        <v>9.7633104248452554E-5</v>
      </c>
      <c r="AI1454" s="295">
        <f t="shared" si="240"/>
        <v>1.037284501154509E-4</v>
      </c>
      <c r="AJ1454" s="295">
        <f t="shared" si="241"/>
        <v>2.2778901001213725E-4</v>
      </c>
      <c r="AK1454" s="295">
        <f t="shared" si="242"/>
        <v>1.3259112809005627E-4</v>
      </c>
      <c r="AL1454" s="295">
        <f t="shared" si="243"/>
        <v>2.7219710512549263E-4</v>
      </c>
      <c r="AM1454" s="295">
        <f t="shared" si="244"/>
        <v>3.6444935536206218E-4</v>
      </c>
      <c r="AN1454" s="295">
        <f t="shared" si="245"/>
        <v>5.8939572532637991E-5</v>
      </c>
      <c r="AP1454" s="296">
        <v>2007</v>
      </c>
      <c r="AQ1454" s="297" t="e">
        <f>AF1454/#REF!</f>
        <v>#REF!</v>
      </c>
      <c r="AR1454" s="297" t="e">
        <f>AG1454/#REF!</f>
        <v>#REF!</v>
      </c>
      <c r="AS1454" s="297" t="e">
        <f>AH1454/#REF!</f>
        <v>#REF!</v>
      </c>
      <c r="AT1454" s="297" t="e">
        <f>AI1454/#REF!</f>
        <v>#REF!</v>
      </c>
      <c r="AU1454" s="297" t="e">
        <f>AJ1454/#REF!</f>
        <v>#REF!</v>
      </c>
      <c r="AV1454" s="297" t="e">
        <f>AK1454/#REF!</f>
        <v>#REF!</v>
      </c>
      <c r="AW1454" s="297" t="e">
        <f>AL1454/#REF!</f>
        <v>#REF!</v>
      </c>
      <c r="AX1454" s="297" t="e">
        <f>AM1454/#REF!</f>
        <v>#REF!</v>
      </c>
      <c r="AY1454" s="297" t="e">
        <f>AN1454/#REF!</f>
        <v>#REF!</v>
      </c>
    </row>
    <row r="1455" spans="13:51" s="274" customFormat="1" ht="16.2" thickBot="1" x14ac:dyDescent="0.35">
      <c r="N1455" s="288">
        <v>2008</v>
      </c>
      <c r="O1455" s="289">
        <v>-6.152035731668974</v>
      </c>
      <c r="P1455" s="289">
        <f t="shared" si="236"/>
        <v>93.847964268331026</v>
      </c>
      <c r="Q1455" s="290">
        <f t="shared" si="237"/>
        <v>0.9384796426833103</v>
      </c>
      <c r="T1455" s="301">
        <v>2008</v>
      </c>
      <c r="U1455" s="295">
        <v>1.1908611724481801</v>
      </c>
      <c r="V1455" s="295">
        <v>1.2587212261338685</v>
      </c>
      <c r="W1455" s="295">
        <v>1.1664361071043523</v>
      </c>
      <c r="X1455" s="295">
        <v>1.1538645183574781</v>
      </c>
      <c r="Y1455" s="295">
        <v>1.2691494697621095</v>
      </c>
      <c r="Z1455" s="295">
        <v>1.1295440851576621</v>
      </c>
      <c r="AA1455" s="295">
        <v>1.2098202036248105</v>
      </c>
      <c r="AB1455" s="295">
        <v>1.166491565983774</v>
      </c>
      <c r="AC1455" s="302">
        <v>1.1158321652802083</v>
      </c>
      <c r="AE1455" s="292">
        <v>2008</v>
      </c>
      <c r="AF1455" s="295">
        <f t="shared" si="246"/>
        <v>5.9454067304263016E-4</v>
      </c>
      <c r="AG1455" s="295">
        <f t="shared" si="238"/>
        <v>2.275676662946762E-4</v>
      </c>
      <c r="AH1455" s="295">
        <f t="shared" si="239"/>
        <v>9.8118443455625734E-5</v>
      </c>
      <c r="AI1455" s="295">
        <f t="shared" si="240"/>
        <v>1.0502859855391742E-4</v>
      </c>
      <c r="AJ1455" s="295">
        <f t="shared" si="241"/>
        <v>2.2971167687243672E-4</v>
      </c>
      <c r="AK1455" s="295">
        <f t="shared" si="242"/>
        <v>1.301581837328521E-4</v>
      </c>
      <c r="AL1455" s="295">
        <f t="shared" si="243"/>
        <v>2.7060462915237302E-4</v>
      </c>
      <c r="AM1455" s="295">
        <f t="shared" si="244"/>
        <v>3.6752964938886333E-4</v>
      </c>
      <c r="AN1455" s="295">
        <f t="shared" si="245"/>
        <v>5.8783151857544886E-5</v>
      </c>
      <c r="AP1455" s="296">
        <v>2008</v>
      </c>
      <c r="AQ1455" s="297" t="e">
        <f>AF1455/#REF!</f>
        <v>#REF!</v>
      </c>
      <c r="AR1455" s="297" t="e">
        <f>AG1455/#REF!</f>
        <v>#REF!</v>
      </c>
      <c r="AS1455" s="297" t="e">
        <f>AH1455/#REF!</f>
        <v>#REF!</v>
      </c>
      <c r="AT1455" s="297" t="e">
        <f>AI1455/#REF!</f>
        <v>#REF!</v>
      </c>
      <c r="AU1455" s="297" t="e">
        <f>AJ1455/#REF!</f>
        <v>#REF!</v>
      </c>
      <c r="AV1455" s="297" t="e">
        <f>AK1455/#REF!</f>
        <v>#REF!</v>
      </c>
      <c r="AW1455" s="297" t="e">
        <f>AL1455/#REF!</f>
        <v>#REF!</v>
      </c>
      <c r="AX1455" s="297" t="e">
        <f>AM1455/#REF!</f>
        <v>#REF!</v>
      </c>
      <c r="AY1455" s="297" t="e">
        <f>AN1455/#REF!</f>
        <v>#REF!</v>
      </c>
    </row>
    <row r="1456" spans="13:51" s="274" customFormat="1" ht="16.2" thickBot="1" x14ac:dyDescent="0.35">
      <c r="N1456" s="288">
        <v>2009</v>
      </c>
      <c r="O1456" s="289">
        <v>-5.9585384330330244</v>
      </c>
      <c r="P1456" s="289">
        <f t="shared" si="236"/>
        <v>94.041461566966973</v>
      </c>
      <c r="Q1456" s="290">
        <f t="shared" si="237"/>
        <v>0.94041461566966977</v>
      </c>
      <c r="T1456" s="301">
        <v>2009</v>
      </c>
      <c r="U1456" s="295">
        <v>1.1797492698910179</v>
      </c>
      <c r="V1456" s="295">
        <v>1.1708909537727756</v>
      </c>
      <c r="W1456" s="295">
        <v>1.1550295624947693</v>
      </c>
      <c r="X1456" s="295">
        <v>1.1046995956681633</v>
      </c>
      <c r="Y1456" s="295">
        <v>1.2055567497850388</v>
      </c>
      <c r="Z1456" s="295">
        <v>1.0873857702349869</v>
      </c>
      <c r="AA1456" s="295">
        <v>1.1521987147086432</v>
      </c>
      <c r="AB1456" s="295">
        <v>1.1404891145742135</v>
      </c>
      <c r="AC1456" s="302">
        <v>1.121753987277206</v>
      </c>
      <c r="AE1456" s="292">
        <v>2009</v>
      </c>
      <c r="AF1456" s="295">
        <f t="shared" si="246"/>
        <v>5.8899302552672559E-4</v>
      </c>
      <c r="AG1456" s="295">
        <f t="shared" si="238"/>
        <v>2.1168859021630554E-4</v>
      </c>
      <c r="AH1456" s="295">
        <f t="shared" si="239"/>
        <v>9.7158946063970213E-5</v>
      </c>
      <c r="AI1456" s="295">
        <f t="shared" si="240"/>
        <v>1.0055344324242472E-4</v>
      </c>
      <c r="AJ1456" s="295">
        <f t="shared" si="241"/>
        <v>2.1820161388076218E-4</v>
      </c>
      <c r="AK1456" s="295">
        <f t="shared" si="242"/>
        <v>1.2530025054398761E-4</v>
      </c>
      <c r="AL1456" s="295">
        <f t="shared" si="243"/>
        <v>2.577162333455837E-4</v>
      </c>
      <c r="AM1456" s="295">
        <f t="shared" si="244"/>
        <v>3.5933698676832653E-4</v>
      </c>
      <c r="AN1456" s="295">
        <f t="shared" si="245"/>
        <v>5.9095119349211025E-5</v>
      </c>
      <c r="AP1456" s="296">
        <v>2009</v>
      </c>
      <c r="AQ1456" s="297" t="e">
        <f>AF1456/#REF!</f>
        <v>#REF!</v>
      </c>
      <c r="AR1456" s="297" t="e">
        <f>AG1456/#REF!</f>
        <v>#REF!</v>
      </c>
      <c r="AS1456" s="297" t="e">
        <f>AH1456/#REF!</f>
        <v>#REF!</v>
      </c>
      <c r="AT1456" s="297" t="e">
        <f>AI1456/#REF!</f>
        <v>#REF!</v>
      </c>
      <c r="AU1456" s="297" t="e">
        <f>AJ1456/#REF!</f>
        <v>#REF!</v>
      </c>
      <c r="AV1456" s="297" t="e">
        <f>AK1456/#REF!</f>
        <v>#REF!</v>
      </c>
      <c r="AW1456" s="297" t="e">
        <f>AL1456/#REF!</f>
        <v>#REF!</v>
      </c>
      <c r="AX1456" s="297" t="e">
        <f>AM1456/#REF!</f>
        <v>#REF!</v>
      </c>
      <c r="AY1456" s="297" t="e">
        <f>AN1456/#REF!</f>
        <v>#REF!</v>
      </c>
    </row>
    <row r="1457" spans="14:51" s="274" customFormat="1" ht="16.2" thickBot="1" x14ac:dyDescent="0.35">
      <c r="N1457" s="288">
        <v>2010</v>
      </c>
      <c r="O1457" s="289">
        <v>6.5983350313066333</v>
      </c>
      <c r="P1457" s="289">
        <f t="shared" si="236"/>
        <v>106.59833503130663</v>
      </c>
      <c r="Q1457" s="290">
        <f t="shared" si="237"/>
        <v>1.0659833503130662</v>
      </c>
      <c r="T1457" s="301">
        <v>2010</v>
      </c>
      <c r="U1457" s="295">
        <v>1.218854619274877</v>
      </c>
      <c r="V1457" s="295">
        <v>1.2192848521863049</v>
      </c>
      <c r="W1457" s="295">
        <v>1.2165914271226659</v>
      </c>
      <c r="X1457" s="295">
        <v>1.1723032691956032</v>
      </c>
      <c r="Y1457" s="295">
        <v>1.2546574949842362</v>
      </c>
      <c r="Z1457" s="295">
        <v>1.1604049507933321</v>
      </c>
      <c r="AA1457" s="295">
        <v>1.2040869376850314</v>
      </c>
      <c r="AB1457" s="295">
        <v>1.2052180003502013</v>
      </c>
      <c r="AC1457" s="302">
        <v>1.1645337601910908</v>
      </c>
      <c r="AE1457" s="292">
        <v>2010</v>
      </c>
      <c r="AF1457" s="295">
        <f t="shared" si="246"/>
        <v>6.0851647736154344E-4</v>
      </c>
      <c r="AG1457" s="295">
        <f t="shared" si="238"/>
        <v>2.2043785597604355E-4</v>
      </c>
      <c r="AH1457" s="295">
        <f t="shared" si="239"/>
        <v>1.0233741601763976E-4</v>
      </c>
      <c r="AI1457" s="295">
        <f t="shared" si="240"/>
        <v>1.0670695517967612E-4</v>
      </c>
      <c r="AJ1457" s="295">
        <f t="shared" si="241"/>
        <v>2.27088679418841E-4</v>
      </c>
      <c r="AK1457" s="295">
        <f t="shared" si="242"/>
        <v>1.3371430365091775E-4</v>
      </c>
      <c r="AL1457" s="295">
        <f t="shared" si="243"/>
        <v>2.6932224992046942E-4</v>
      </c>
      <c r="AM1457" s="295">
        <f t="shared" si="244"/>
        <v>3.7973129169801303E-4</v>
      </c>
      <c r="AN1457" s="295">
        <f t="shared" si="245"/>
        <v>6.1348800472479841E-5</v>
      </c>
      <c r="AP1457" s="296">
        <v>2010</v>
      </c>
      <c r="AQ1457" s="297" t="e">
        <f>AF1457/#REF!</f>
        <v>#REF!</v>
      </c>
      <c r="AR1457" s="297" t="e">
        <f>AG1457/#REF!</f>
        <v>#REF!</v>
      </c>
      <c r="AS1457" s="297" t="e">
        <f>AH1457/#REF!</f>
        <v>#REF!</v>
      </c>
      <c r="AT1457" s="297" t="e">
        <f>AI1457/#REF!</f>
        <v>#REF!</v>
      </c>
      <c r="AU1457" s="297" t="e">
        <f>AJ1457/#REF!</f>
        <v>#REF!</v>
      </c>
      <c r="AV1457" s="297" t="e">
        <f>AK1457/#REF!</f>
        <v>#REF!</v>
      </c>
      <c r="AW1457" s="297" t="e">
        <f>AL1457/#REF!</f>
        <v>#REF!</v>
      </c>
      <c r="AX1457" s="297" t="e">
        <f>AM1457/#REF!</f>
        <v>#REF!</v>
      </c>
      <c r="AY1457" s="297" t="e">
        <f>AN1457/#REF!</f>
        <v>#REF!</v>
      </c>
    </row>
    <row r="1458" spans="14:51" s="274" customFormat="1" ht="16.2" thickBot="1" x14ac:dyDescent="0.35">
      <c r="N1458" s="288">
        <v>2011</v>
      </c>
      <c r="O1458" s="289">
        <v>-6.6157241762671042</v>
      </c>
      <c r="P1458" s="289">
        <f t="shared" si="236"/>
        <v>93.384275823732892</v>
      </c>
      <c r="Q1458" s="290">
        <f t="shared" si="237"/>
        <v>0.93384275823732887</v>
      </c>
      <c r="T1458" s="301">
        <v>2011</v>
      </c>
      <c r="U1458" s="295">
        <v>1.2306432082057126</v>
      </c>
      <c r="V1458" s="295">
        <v>1.1885733397315652</v>
      </c>
      <c r="W1458" s="295">
        <v>1.1855175775000124</v>
      </c>
      <c r="X1458" s="295">
        <v>1.1358422902655587</v>
      </c>
      <c r="Y1458" s="295">
        <v>1.1885210662080825</v>
      </c>
      <c r="Z1458" s="295">
        <v>1.14566177947379</v>
      </c>
      <c r="AA1458" s="295">
        <v>1.144068163766337</v>
      </c>
      <c r="AB1458" s="295">
        <v>1.1213155897974669</v>
      </c>
      <c r="AC1458" s="302">
        <v>1.1047432633054384</v>
      </c>
      <c r="AE1458" s="292">
        <v>2011</v>
      </c>
      <c r="AF1458" s="295">
        <f t="shared" si="246"/>
        <v>6.1440196238642943E-4</v>
      </c>
      <c r="AG1458" s="295">
        <f t="shared" si="238"/>
        <v>2.148854373208252E-4</v>
      </c>
      <c r="AH1458" s="295">
        <f t="shared" si="239"/>
        <v>9.9723541379689973E-5</v>
      </c>
      <c r="AI1458" s="295">
        <f t="shared" si="240"/>
        <v>1.0338815521832739E-4</v>
      </c>
      <c r="AJ1458" s="295">
        <f t="shared" si="241"/>
        <v>2.1511821390749947E-4</v>
      </c>
      <c r="AK1458" s="295">
        <f t="shared" si="242"/>
        <v>1.320154373325252E-4</v>
      </c>
      <c r="AL1458" s="295">
        <f t="shared" si="243"/>
        <v>2.5589764516532751E-4</v>
      </c>
      <c r="AM1458" s="295">
        <f t="shared" si="244"/>
        <v>3.5329593251277918E-4</v>
      </c>
      <c r="AN1458" s="295">
        <f t="shared" si="245"/>
        <v>5.8198977436875952E-5</v>
      </c>
      <c r="AP1458" s="296">
        <v>2011</v>
      </c>
      <c r="AQ1458" s="297" t="e">
        <f>AF1458/#REF!</f>
        <v>#REF!</v>
      </c>
      <c r="AR1458" s="297" t="e">
        <f>AG1458/#REF!</f>
        <v>#REF!</v>
      </c>
      <c r="AS1458" s="297" t="e">
        <f>AH1458/#REF!</f>
        <v>#REF!</v>
      </c>
      <c r="AT1458" s="297" t="e">
        <f>AI1458/#REF!</f>
        <v>#REF!</v>
      </c>
      <c r="AU1458" s="297" t="e">
        <f>AJ1458/#REF!</f>
        <v>#REF!</v>
      </c>
      <c r="AV1458" s="297" t="e">
        <f>AK1458/#REF!</f>
        <v>#REF!</v>
      </c>
      <c r="AW1458" s="297" t="e">
        <f>AL1458/#REF!</f>
        <v>#REF!</v>
      </c>
      <c r="AX1458" s="297" t="e">
        <f>AM1458/#REF!</f>
        <v>#REF!</v>
      </c>
      <c r="AY1458" s="297" t="e">
        <f>AN1458/#REF!</f>
        <v>#REF!</v>
      </c>
    </row>
    <row r="1459" spans="14:51" s="274" customFormat="1" ht="16.2" thickBot="1" x14ac:dyDescent="0.35">
      <c r="N1459" s="288">
        <v>2012</v>
      </c>
      <c r="O1459" s="289">
        <v>-2.3690513520571099</v>
      </c>
      <c r="P1459" s="289">
        <f t="shared" si="236"/>
        <v>97.630948647942887</v>
      </c>
      <c r="Q1459" s="290">
        <f t="shared" si="237"/>
        <v>0.97630948647942883</v>
      </c>
      <c r="T1459" s="301">
        <v>2012</v>
      </c>
      <c r="U1459" s="295">
        <v>1.1957048222807893</v>
      </c>
      <c r="V1459" s="295">
        <v>1.1739882796027279</v>
      </c>
      <c r="W1459" s="295">
        <v>1.183179162010348</v>
      </c>
      <c r="X1459" s="295">
        <v>1.1641505983704818</v>
      </c>
      <c r="Y1459" s="295">
        <v>1.1587489251934653</v>
      </c>
      <c r="Z1459" s="295">
        <v>1.1280565876682065</v>
      </c>
      <c r="AA1459" s="295">
        <v>1.1890389197776012</v>
      </c>
      <c r="AB1459" s="295">
        <v>1.1427362400046694</v>
      </c>
      <c r="AC1459" s="302">
        <v>1.1012266631279495</v>
      </c>
      <c r="AE1459" s="292">
        <v>2012</v>
      </c>
      <c r="AF1459" s="295">
        <f t="shared" si="246"/>
        <v>5.9695887837007576E-4</v>
      </c>
      <c r="AG1459" s="295">
        <f t="shared" si="238"/>
        <v>2.1224856425681757E-4</v>
      </c>
      <c r="AH1459" s="295">
        <f t="shared" si="239"/>
        <v>9.9526838202721311E-5</v>
      </c>
      <c r="AI1459" s="295">
        <f t="shared" si="240"/>
        <v>1.0596487187820431E-4</v>
      </c>
      <c r="AJ1459" s="295">
        <f t="shared" si="241"/>
        <v>2.0972955906463665E-4</v>
      </c>
      <c r="AK1459" s="295">
        <f t="shared" si="242"/>
        <v>1.2998677831886361E-4</v>
      </c>
      <c r="AL1459" s="295">
        <f t="shared" si="243"/>
        <v>2.6595640820852094E-4</v>
      </c>
      <c r="AM1459" s="295">
        <f t="shared" si="244"/>
        <v>3.6004499464911368E-4</v>
      </c>
      <c r="AN1459" s="295">
        <f t="shared" si="245"/>
        <v>5.8013719430620426E-5</v>
      </c>
      <c r="AP1459" s="296">
        <v>2012</v>
      </c>
      <c r="AQ1459" s="297" t="e">
        <f>AF1459/#REF!</f>
        <v>#REF!</v>
      </c>
      <c r="AR1459" s="297" t="e">
        <f>AG1459/#REF!</f>
        <v>#REF!</v>
      </c>
      <c r="AS1459" s="297" t="e">
        <f>AH1459/#REF!</f>
        <v>#REF!</v>
      </c>
      <c r="AT1459" s="297" t="e">
        <f>AI1459/#REF!</f>
        <v>#REF!</v>
      </c>
      <c r="AU1459" s="297" t="e">
        <f>AJ1459/#REF!</f>
        <v>#REF!</v>
      </c>
      <c r="AV1459" s="297" t="e">
        <f>AK1459/#REF!</f>
        <v>#REF!</v>
      </c>
      <c r="AW1459" s="297" t="e">
        <f>AL1459/#REF!</f>
        <v>#REF!</v>
      </c>
      <c r="AX1459" s="297" t="e">
        <f>AM1459/#REF!</f>
        <v>#REF!</v>
      </c>
      <c r="AY1459" s="297" t="e">
        <f>AN1459/#REF!</f>
        <v>#REF!</v>
      </c>
    </row>
    <row r="1460" spans="14:51" s="274" customFormat="1" ht="16.2" thickBot="1" x14ac:dyDescent="0.35">
      <c r="N1460" s="288">
        <v>2013</v>
      </c>
      <c r="O1460" s="289">
        <v>-1.0536101095999018</v>
      </c>
      <c r="P1460" s="289">
        <f t="shared" si="236"/>
        <v>98.946389890400098</v>
      </c>
      <c r="Q1460" s="290">
        <f t="shared" si="237"/>
        <v>0.98946389890400099</v>
      </c>
      <c r="T1460" s="301">
        <v>2013</v>
      </c>
      <c r="U1460" s="295">
        <v>1.1964883538713584</v>
      </c>
      <c r="V1460" s="295">
        <v>1.2568453809129114</v>
      </c>
      <c r="W1460" s="295">
        <v>1.2135933323159174</v>
      </c>
      <c r="X1460" s="295">
        <v>1.1719273828148811</v>
      </c>
      <c r="Y1460" s="295">
        <v>1.2186335626253941</v>
      </c>
      <c r="Z1460" s="295">
        <v>1.1532059650532236</v>
      </c>
      <c r="AA1460" s="295">
        <v>1.2298072062964835</v>
      </c>
      <c r="AB1460" s="295">
        <v>1.1815794081596918</v>
      </c>
      <c r="AC1460" s="302">
        <v>1.1241260336233423</v>
      </c>
      <c r="AE1460" s="292">
        <v>2013</v>
      </c>
      <c r="AF1460" s="295">
        <f t="shared" si="246"/>
        <v>5.973500586436331E-4</v>
      </c>
      <c r="AG1460" s="295">
        <f t="shared" si="238"/>
        <v>2.2722852708704214E-4</v>
      </c>
      <c r="AH1460" s="295">
        <f t="shared" si="239"/>
        <v>1.0208522183916836E-4</v>
      </c>
      <c r="AI1460" s="295">
        <f t="shared" si="240"/>
        <v>1.066727407470849E-4</v>
      </c>
      <c r="AJ1460" s="295">
        <f t="shared" si="241"/>
        <v>2.2056847190440228E-4</v>
      </c>
      <c r="AK1460" s="295">
        <f t="shared" si="242"/>
        <v>1.3288475930558089E-4</v>
      </c>
      <c r="AL1460" s="295">
        <f t="shared" si="243"/>
        <v>2.7507519050490347E-4</v>
      </c>
      <c r="AM1460" s="295">
        <f t="shared" si="244"/>
        <v>3.722834165884341E-4</v>
      </c>
      <c r="AN1460" s="295">
        <f t="shared" si="245"/>
        <v>5.9220081117581496E-5</v>
      </c>
      <c r="AP1460" s="296">
        <v>2013</v>
      </c>
      <c r="AQ1460" s="297" t="e">
        <f>AF1460/#REF!</f>
        <v>#REF!</v>
      </c>
      <c r="AR1460" s="297" t="e">
        <f>AG1460/#REF!</f>
        <v>#REF!</v>
      </c>
      <c r="AS1460" s="297" t="e">
        <f>AH1460/#REF!</f>
        <v>#REF!</v>
      </c>
      <c r="AT1460" s="297" t="e">
        <f>AI1460/#REF!</f>
        <v>#REF!</v>
      </c>
      <c r="AU1460" s="297" t="e">
        <f>AJ1460/#REF!</f>
        <v>#REF!</v>
      </c>
      <c r="AV1460" s="297" t="e">
        <f>AK1460/#REF!</f>
        <v>#REF!</v>
      </c>
      <c r="AW1460" s="297" t="e">
        <f>AL1460/#REF!</f>
        <v>#REF!</v>
      </c>
      <c r="AX1460" s="297" t="e">
        <f>AM1460/#REF!</f>
        <v>#REF!</v>
      </c>
      <c r="AY1460" s="297" t="e">
        <f>AN1460/#REF!</f>
        <v>#REF!</v>
      </c>
    </row>
    <row r="1461" spans="14:51" s="274" customFormat="1" ht="16.2" thickBot="1" x14ac:dyDescent="0.35">
      <c r="N1461" s="288">
        <v>2014</v>
      </c>
      <c r="O1461" s="289">
        <v>-20.012856781263231</v>
      </c>
      <c r="P1461" s="289">
        <f t="shared" si="236"/>
        <v>79.987143218736776</v>
      </c>
      <c r="Q1461" s="290">
        <f t="shared" si="237"/>
        <v>0.79987143218736778</v>
      </c>
      <c r="T1461" s="301">
        <v>2014</v>
      </c>
      <c r="U1461" s="295">
        <v>1.1651114751762945</v>
      </c>
      <c r="V1461" s="295">
        <v>1.1750352629818668</v>
      </c>
      <c r="W1461" s="295">
        <v>1.1753811617248153</v>
      </c>
      <c r="X1461" s="295">
        <v>1.1382296767377125</v>
      </c>
      <c r="Y1461" s="295">
        <v>1.1634243336199483</v>
      </c>
      <c r="Z1461" s="295">
        <v>1.1018402289616389</v>
      </c>
      <c r="AA1461" s="295">
        <v>1.1862083904975089</v>
      </c>
      <c r="AB1461" s="295">
        <v>1.1126772894414287</v>
      </c>
      <c r="AC1461" s="302">
        <v>1.0563236599182224</v>
      </c>
      <c r="AE1461" s="292">
        <v>2014</v>
      </c>
      <c r="AF1461" s="295">
        <f t="shared" si="246"/>
        <v>5.8168506677981277E-4</v>
      </c>
      <c r="AG1461" s="295">
        <f t="shared" si="238"/>
        <v>2.124378512564273E-4</v>
      </c>
      <c r="AH1461" s="295">
        <f t="shared" si="239"/>
        <v>9.8870884871524788E-5</v>
      </c>
      <c r="AI1461" s="295">
        <f t="shared" si="240"/>
        <v>1.0360546310100136E-4</v>
      </c>
      <c r="AJ1461" s="295">
        <f t="shared" si="241"/>
        <v>2.1057579186486958E-4</v>
      </c>
      <c r="AK1461" s="295">
        <f t="shared" si="242"/>
        <v>1.269658483010153E-4</v>
      </c>
      <c r="AL1461" s="295">
        <f t="shared" si="243"/>
        <v>2.6532329402853831E-4</v>
      </c>
      <c r="AM1461" s="295">
        <f t="shared" si="244"/>
        <v>3.5057423988014291E-4</v>
      </c>
      <c r="AN1461" s="295">
        <f t="shared" si="245"/>
        <v>5.5648184416782233E-5</v>
      </c>
      <c r="AP1461" s="296">
        <v>2014</v>
      </c>
      <c r="AQ1461" s="297" t="e">
        <f>AF1461/#REF!</f>
        <v>#REF!</v>
      </c>
      <c r="AR1461" s="297" t="e">
        <f>AG1461/#REF!</f>
        <v>#REF!</v>
      </c>
      <c r="AS1461" s="297" t="e">
        <f>AH1461/#REF!</f>
        <v>#REF!</v>
      </c>
      <c r="AT1461" s="297" t="e">
        <f>AI1461/#REF!</f>
        <v>#REF!</v>
      </c>
      <c r="AU1461" s="297" t="e">
        <f>AJ1461/#REF!</f>
        <v>#REF!</v>
      </c>
      <c r="AV1461" s="297" t="e">
        <f>AK1461/#REF!</f>
        <v>#REF!</v>
      </c>
      <c r="AW1461" s="297" t="e">
        <f>AL1461/#REF!</f>
        <v>#REF!</v>
      </c>
      <c r="AX1461" s="297" t="e">
        <f>AM1461/#REF!</f>
        <v>#REF!</v>
      </c>
      <c r="AY1461" s="297" t="e">
        <f>AN1461/#REF!</f>
        <v>#REF!</v>
      </c>
    </row>
    <row r="1462" spans="14:51" s="274" customFormat="1" ht="16.2" thickBot="1" x14ac:dyDescent="0.35">
      <c r="N1462" s="288">
        <v>2015</v>
      </c>
      <c r="O1462" s="289">
        <v>-10.762921951193935</v>
      </c>
      <c r="P1462" s="289">
        <f t="shared" si="236"/>
        <v>89.237078048806069</v>
      </c>
      <c r="Q1462" s="290">
        <f t="shared" si="237"/>
        <v>0.89237078048806073</v>
      </c>
      <c r="T1462" s="301">
        <v>2015</v>
      </c>
      <c r="U1462" s="295">
        <v>1.2234845786736948</v>
      </c>
      <c r="V1462" s="295">
        <v>1.2115778912009771</v>
      </c>
      <c r="W1462" s="295">
        <v>1.2158726720458428</v>
      </c>
      <c r="X1462" s="295">
        <v>1.1545299388422698</v>
      </c>
      <c r="Y1462" s="295">
        <v>1.1832545141874462</v>
      </c>
      <c r="Z1462" s="295">
        <v>1.1281883912432216</v>
      </c>
      <c r="AA1462" s="295">
        <v>1.2467470575492816</v>
      </c>
      <c r="AB1462" s="295">
        <v>1.1715403023405124</v>
      </c>
      <c r="AC1462" s="302">
        <v>1.0899635899179736</v>
      </c>
      <c r="AE1462" s="292">
        <v>2015</v>
      </c>
      <c r="AF1462" s="295">
        <f t="shared" si="246"/>
        <v>6.1082799715983711E-4</v>
      </c>
      <c r="AG1462" s="295">
        <f t="shared" si="238"/>
        <v>2.1904449334002755E-4</v>
      </c>
      <c r="AH1462" s="295">
        <f t="shared" si="239"/>
        <v>1.0227695567271887E-4</v>
      </c>
      <c r="AI1462" s="295">
        <f t="shared" si="240"/>
        <v>1.0508916734674782E-4</v>
      </c>
      <c r="AJ1462" s="295">
        <f t="shared" si="241"/>
        <v>2.1416498615551289E-4</v>
      </c>
      <c r="AK1462" s="295">
        <f t="shared" si="242"/>
        <v>1.3000196614035625E-4</v>
      </c>
      <c r="AL1462" s="295">
        <f t="shared" si="243"/>
        <v>2.788641850616363E-4</v>
      </c>
      <c r="AM1462" s="295">
        <f t="shared" si="244"/>
        <v>3.6912036839374874E-4</v>
      </c>
      <c r="AN1462" s="295">
        <f t="shared" si="245"/>
        <v>5.7420369495490712E-5</v>
      </c>
      <c r="AP1462" s="296">
        <v>2015</v>
      </c>
      <c r="AQ1462" s="297" t="e">
        <f>AF1462/#REF!</f>
        <v>#REF!</v>
      </c>
      <c r="AR1462" s="297" t="e">
        <f>AG1462/#REF!</f>
        <v>#REF!</v>
      </c>
      <c r="AS1462" s="297" t="e">
        <f>AH1462/#REF!</f>
        <v>#REF!</v>
      </c>
      <c r="AT1462" s="297" t="e">
        <f>AI1462/#REF!</f>
        <v>#REF!</v>
      </c>
      <c r="AU1462" s="297" t="e">
        <f>AJ1462/#REF!</f>
        <v>#REF!</v>
      </c>
      <c r="AV1462" s="297" t="e">
        <f>AK1462/#REF!</f>
        <v>#REF!</v>
      </c>
      <c r="AW1462" s="297" t="e">
        <f>AL1462/#REF!</f>
        <v>#REF!</v>
      </c>
      <c r="AX1462" s="297" t="e">
        <f>AM1462/#REF!</f>
        <v>#REF!</v>
      </c>
      <c r="AY1462" s="297" t="e">
        <f>AN1462/#REF!</f>
        <v>#REF!</v>
      </c>
    </row>
    <row r="1463" spans="14:51" s="274" customFormat="1" ht="16.2" thickBot="1" x14ac:dyDescent="0.35">
      <c r="N1463" s="288">
        <v>2016</v>
      </c>
      <c r="O1463" s="289">
        <v>-6.6543834981211996</v>
      </c>
      <c r="P1463" s="289">
        <f t="shared" si="236"/>
        <v>93.345616501878794</v>
      </c>
      <c r="Q1463" s="290">
        <f t="shared" si="237"/>
        <v>0.93345616501878792</v>
      </c>
      <c r="T1463" s="301">
        <v>2016</v>
      </c>
      <c r="U1463" s="295">
        <v>1.2595270318398746</v>
      </c>
      <c r="V1463" s="295">
        <v>1.2327793046285391</v>
      </c>
      <c r="W1463" s="295">
        <v>1.2467348335294319</v>
      </c>
      <c r="X1463" s="295">
        <v>1.2035881910721904</v>
      </c>
      <c r="Y1463" s="295">
        <v>1.1979972771567784</v>
      </c>
      <c r="Z1463" s="295">
        <v>1.1620116991363727</v>
      </c>
      <c r="AA1463" s="295">
        <v>1.2412881796519604</v>
      </c>
      <c r="AB1463" s="295">
        <v>1.1851106052646938</v>
      </c>
      <c r="AC1463" s="302">
        <v>1.1180549219961682</v>
      </c>
      <c r="AE1463" s="292">
        <v>2016</v>
      </c>
      <c r="AF1463" s="295">
        <f t="shared" si="246"/>
        <v>6.2882228974347619E-4</v>
      </c>
      <c r="AG1463" s="295">
        <f t="shared" si="238"/>
        <v>2.2287755508212435E-4</v>
      </c>
      <c r="AH1463" s="295">
        <f t="shared" si="239"/>
        <v>1.048730234967536E-4</v>
      </c>
      <c r="AI1463" s="295">
        <f t="shared" si="240"/>
        <v>1.0955461315709975E-4</v>
      </c>
      <c r="AJ1463" s="295">
        <f t="shared" si="241"/>
        <v>2.1683337540682224E-4</v>
      </c>
      <c r="AK1463" s="295">
        <f t="shared" si="242"/>
        <v>1.3389945042720913E-4</v>
      </c>
      <c r="AL1463" s="295">
        <f t="shared" si="243"/>
        <v>2.776431791430983E-4</v>
      </c>
      <c r="AM1463" s="295">
        <f t="shared" si="244"/>
        <v>3.7339600040109958E-4</v>
      </c>
      <c r="AN1463" s="295">
        <f t="shared" si="245"/>
        <v>5.8900248899234694E-5</v>
      </c>
      <c r="AP1463" s="296">
        <v>2016</v>
      </c>
      <c r="AQ1463" s="297" t="e">
        <f>AF1463/#REF!</f>
        <v>#REF!</v>
      </c>
      <c r="AR1463" s="297" t="e">
        <f>AG1463/#REF!</f>
        <v>#REF!</v>
      </c>
      <c r="AS1463" s="297" t="e">
        <f>AH1463/#REF!</f>
        <v>#REF!</v>
      </c>
      <c r="AT1463" s="297" t="e">
        <f>AI1463/#REF!</f>
        <v>#REF!</v>
      </c>
      <c r="AU1463" s="297" t="e">
        <f>AJ1463/#REF!</f>
        <v>#REF!</v>
      </c>
      <c r="AV1463" s="297" t="e">
        <f>AK1463/#REF!</f>
        <v>#REF!</v>
      </c>
      <c r="AW1463" s="297" t="e">
        <f>AL1463/#REF!</f>
        <v>#REF!</v>
      </c>
      <c r="AX1463" s="297" t="e">
        <f>AM1463/#REF!</f>
        <v>#REF!</v>
      </c>
      <c r="AY1463" s="297" t="e">
        <f>AN1463/#REF!</f>
        <v>#REF!</v>
      </c>
    </row>
    <row r="1464" spans="14:51" s="274" customFormat="1" ht="15.6" x14ac:dyDescent="0.3">
      <c r="N1464" s="288">
        <v>2017</v>
      </c>
      <c r="O1464" s="289">
        <v>-6.1421841444690282</v>
      </c>
      <c r="P1464" s="289">
        <f t="shared" si="236"/>
        <v>93.857815855530973</v>
      </c>
      <c r="Q1464" s="290">
        <f t="shared" si="237"/>
        <v>0.93857815855530968</v>
      </c>
      <c r="T1464" s="301">
        <v>2017</v>
      </c>
      <c r="U1464" s="295">
        <v>1.2829617494123513</v>
      </c>
      <c r="V1464" s="295">
        <v>1.269147435617793</v>
      </c>
      <c r="W1464" s="295">
        <v>1.2575801584214956</v>
      </c>
      <c r="X1464" s="295">
        <v>1.2145701688440986</v>
      </c>
      <c r="Y1464" s="295">
        <v>1.2092110920034393</v>
      </c>
      <c r="Z1464" s="295">
        <v>1.1825730568387227</v>
      </c>
      <c r="AA1464" s="295">
        <v>1.2881074445808363</v>
      </c>
      <c r="AB1464" s="295">
        <v>1.2132726317632638</v>
      </c>
      <c r="AC1464" s="302">
        <v>1.1319554453392606</v>
      </c>
      <c r="AE1464" s="292">
        <v>2017</v>
      </c>
      <c r="AF1464" s="295">
        <f t="shared" si="246"/>
        <v>6.4052213610714674E-4</v>
      </c>
      <c r="AG1464" s="295">
        <f t="shared" si="238"/>
        <v>2.2945264933245629E-4</v>
      </c>
      <c r="AH1464" s="295">
        <f t="shared" si="239"/>
        <v>1.0578531212593665E-4</v>
      </c>
      <c r="AI1464" s="295">
        <f t="shared" si="240"/>
        <v>1.1055422941740013E-4</v>
      </c>
      <c r="AJ1464" s="295">
        <f t="shared" si="241"/>
        <v>2.1886303721887527E-4</v>
      </c>
      <c r="AK1464" s="295">
        <f t="shared" si="242"/>
        <v>1.3626875058006313E-4</v>
      </c>
      <c r="AL1464" s="295">
        <f t="shared" si="243"/>
        <v>2.8811540450791314E-4</v>
      </c>
      <c r="AM1464" s="295">
        <f t="shared" si="244"/>
        <v>3.8226908617979547E-4</v>
      </c>
      <c r="AN1464" s="295">
        <f t="shared" si="245"/>
        <v>5.9632542339056044E-5</v>
      </c>
      <c r="AP1464" s="296">
        <v>2017</v>
      </c>
      <c r="AQ1464" s="297" t="e">
        <f>AF1464/#REF!</f>
        <v>#REF!</v>
      </c>
      <c r="AR1464" s="297" t="e">
        <f>AG1464/#REF!</f>
        <v>#REF!</v>
      </c>
      <c r="AS1464" s="297" t="e">
        <f>AH1464/#REF!</f>
        <v>#REF!</v>
      </c>
      <c r="AT1464" s="297" t="e">
        <f>AI1464/#REF!</f>
        <v>#REF!</v>
      </c>
      <c r="AU1464" s="297" t="e">
        <f>AJ1464/#REF!</f>
        <v>#REF!</v>
      </c>
      <c r="AV1464" s="297" t="e">
        <f>AK1464/#REF!</f>
        <v>#REF!</v>
      </c>
      <c r="AW1464" s="297" t="e">
        <f>AL1464/#REF!</f>
        <v>#REF!</v>
      </c>
      <c r="AX1464" s="297" t="e">
        <f>AM1464/#REF!</f>
        <v>#REF!</v>
      </c>
      <c r="AY1464" s="297" t="e">
        <f>AN1464/#REF!</f>
        <v>#REF!</v>
      </c>
    </row>
    <row r="1465" spans="14:51" s="274" customFormat="1" x14ac:dyDescent="0.3"/>
    <row r="1466" spans="14:51" s="274" customFormat="1" x14ac:dyDescent="0.3"/>
    <row r="1467" spans="14:51" s="274" customFormat="1" x14ac:dyDescent="0.3"/>
    <row r="1468" spans="14:51" s="274" customFormat="1" x14ac:dyDescent="0.3"/>
    <row r="1469" spans="14:51" s="274" customFormat="1" x14ac:dyDescent="0.3"/>
    <row r="1470" spans="14:51" s="274" customFormat="1" x14ac:dyDescent="0.3"/>
    <row r="1471" spans="14:51" s="274" customFormat="1" x14ac:dyDescent="0.3"/>
    <row r="1472" spans="14:51" s="274" customFormat="1" ht="15.75" customHeight="1" x14ac:dyDescent="0.3"/>
    <row r="1473" s="274" customFormat="1" x14ac:dyDescent="0.3"/>
    <row r="1474" s="274" customFormat="1" x14ac:dyDescent="0.3"/>
    <row r="1475" s="274" customFormat="1" x14ac:dyDescent="0.3"/>
    <row r="1476" s="274" customFormat="1" x14ac:dyDescent="0.3"/>
    <row r="1477" s="274" customFormat="1" x14ac:dyDescent="0.3"/>
    <row r="1478" s="274" customFormat="1" x14ac:dyDescent="0.3"/>
    <row r="1479" s="274" customFormat="1" x14ac:dyDescent="0.3"/>
    <row r="1480" s="274" customFormat="1" x14ac:dyDescent="0.3"/>
    <row r="1481" s="274" customFormat="1" x14ac:dyDescent="0.3"/>
    <row r="1482" s="274" customFormat="1" x14ac:dyDescent="0.3"/>
    <row r="1483" s="274" customFormat="1" x14ac:dyDescent="0.3"/>
    <row r="1484" s="274" customFormat="1" x14ac:dyDescent="0.3"/>
    <row r="1485" s="274" customFormat="1" x14ac:dyDescent="0.3"/>
    <row r="1486" s="274" customFormat="1" x14ac:dyDescent="0.3"/>
    <row r="1487" s="274" customFormat="1" x14ac:dyDescent="0.3"/>
    <row r="1488" s="274" customFormat="1" x14ac:dyDescent="0.3"/>
    <row r="1489" s="274" customFormat="1" x14ac:dyDescent="0.3"/>
    <row r="1490" s="274" customFormat="1" x14ac:dyDescent="0.3"/>
    <row r="1491" s="274" customFormat="1" x14ac:dyDescent="0.3"/>
    <row r="1492" s="274" customFormat="1" x14ac:dyDescent="0.3"/>
    <row r="1493" s="274" customFormat="1" x14ac:dyDescent="0.3"/>
    <row r="1494" s="274" customFormat="1" x14ac:dyDescent="0.3"/>
    <row r="1495" s="274" customFormat="1" x14ac:dyDescent="0.3"/>
    <row r="1496" s="274" customFormat="1" x14ac:dyDescent="0.3"/>
    <row r="1497" s="274" customFormat="1" x14ac:dyDescent="0.3"/>
    <row r="1498" s="274" customFormat="1" x14ac:dyDescent="0.3"/>
    <row r="1499" s="274" customFormat="1" x14ac:dyDescent="0.3"/>
    <row r="1500" s="274" customFormat="1" x14ac:dyDescent="0.3"/>
  </sheetData>
  <mergeCells count="19">
    <mergeCell ref="B1376:H1377"/>
    <mergeCell ref="B1439:H1440"/>
    <mergeCell ref="B1313:H1314"/>
    <mergeCell ref="B1247:H1248"/>
    <mergeCell ref="B1219:H1220"/>
    <mergeCell ref="B920:H921"/>
    <mergeCell ref="B737:H738"/>
    <mergeCell ref="B709:H710"/>
    <mergeCell ref="B1190:H1191"/>
    <mergeCell ref="B2:H3"/>
    <mergeCell ref="B140:H141"/>
    <mergeCell ref="B257:H258"/>
    <mergeCell ref="B286:H287"/>
    <mergeCell ref="B358:H359"/>
    <mergeCell ref="AH547:AH548"/>
    <mergeCell ref="B570:H571"/>
    <mergeCell ref="B454:H455"/>
    <mergeCell ref="W51:W52"/>
    <mergeCell ref="W314:AB31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B1:G81"/>
  <sheetViews>
    <sheetView topLeftCell="A40" workbookViewId="0">
      <selection activeCell="G5" sqref="G5"/>
    </sheetView>
  </sheetViews>
  <sheetFormatPr defaultColWidth="11.5546875" defaultRowHeight="14.4" x14ac:dyDescent="0.3"/>
  <cols>
    <col min="2" max="2" width="3.109375" bestFit="1" customWidth="1"/>
    <col min="3" max="3" width="69.44140625" bestFit="1" customWidth="1"/>
    <col min="4" max="4" width="2.44140625" bestFit="1" customWidth="1"/>
  </cols>
  <sheetData>
    <row r="1" spans="2:7" ht="15" thickBot="1" x14ac:dyDescent="0.35">
      <c r="B1" s="109" t="s">
        <v>113</v>
      </c>
      <c r="C1" s="110"/>
      <c r="D1" s="111"/>
    </row>
    <row r="2" spans="2:7" ht="18" thickBot="1" x14ac:dyDescent="0.35">
      <c r="B2" s="112"/>
      <c r="C2" s="112" t="s">
        <v>114</v>
      </c>
      <c r="D2" s="111"/>
      <c r="G2" t="s">
        <v>224</v>
      </c>
    </row>
    <row r="3" spans="2:7" x14ac:dyDescent="0.3">
      <c r="B3" s="113">
        <v>1</v>
      </c>
      <c r="C3" s="114" t="s">
        <v>115</v>
      </c>
    </row>
    <row r="4" spans="2:7" x14ac:dyDescent="0.3">
      <c r="B4" s="116">
        <v>2</v>
      </c>
      <c r="C4" s="24" t="s">
        <v>12</v>
      </c>
      <c r="D4" s="115" t="s">
        <v>116</v>
      </c>
      <c r="G4" t="s">
        <v>225</v>
      </c>
    </row>
    <row r="5" spans="2:7" x14ac:dyDescent="0.3">
      <c r="B5" s="116">
        <v>3</v>
      </c>
      <c r="C5" s="24" t="s">
        <v>15</v>
      </c>
      <c r="D5" s="115" t="s">
        <v>116</v>
      </c>
      <c r="G5" t="s">
        <v>168</v>
      </c>
    </row>
    <row r="6" spans="2:7" x14ac:dyDescent="0.3">
      <c r="B6" s="116">
        <v>4</v>
      </c>
      <c r="C6" s="24" t="s">
        <v>17</v>
      </c>
      <c r="D6" s="115" t="s">
        <v>116</v>
      </c>
      <c r="G6" t="s">
        <v>265</v>
      </c>
    </row>
    <row r="7" spans="2:7" x14ac:dyDescent="0.3">
      <c r="B7" s="116">
        <v>5</v>
      </c>
      <c r="C7" s="24" t="s">
        <v>18</v>
      </c>
      <c r="D7" s="115" t="s">
        <v>116</v>
      </c>
      <c r="G7" t="s">
        <v>266</v>
      </c>
    </row>
    <row r="8" spans="2:7" x14ac:dyDescent="0.3">
      <c r="B8" s="116">
        <v>6</v>
      </c>
      <c r="C8" s="117" t="s">
        <v>19</v>
      </c>
      <c r="D8" s="115" t="s">
        <v>116</v>
      </c>
    </row>
    <row r="9" spans="2:7" x14ac:dyDescent="0.3">
      <c r="B9" s="116">
        <v>7</v>
      </c>
      <c r="C9" s="24" t="s">
        <v>117</v>
      </c>
      <c r="D9" s="115" t="s">
        <v>116</v>
      </c>
    </row>
    <row r="10" spans="2:7" ht="15" thickBot="1" x14ac:dyDescent="0.35">
      <c r="B10" s="118">
        <v>8</v>
      </c>
      <c r="C10" s="119" t="s">
        <v>118</v>
      </c>
      <c r="D10" s="115" t="s">
        <v>116</v>
      </c>
    </row>
    <row r="11" spans="2:7" ht="18" thickBot="1" x14ac:dyDescent="0.35">
      <c r="B11" s="112"/>
      <c r="C11" s="112" t="s">
        <v>119</v>
      </c>
      <c r="D11" s="115" t="s">
        <v>116</v>
      </c>
    </row>
    <row r="12" spans="2:7" x14ac:dyDescent="0.3">
      <c r="B12" s="120">
        <v>9</v>
      </c>
      <c r="C12" s="121" t="s">
        <v>22</v>
      </c>
      <c r="D12" s="115" t="s">
        <v>116</v>
      </c>
    </row>
    <row r="13" spans="2:7" x14ac:dyDescent="0.3">
      <c r="B13" s="122">
        <v>10</v>
      </c>
      <c r="C13" s="97" t="s">
        <v>23</v>
      </c>
      <c r="D13" s="115" t="s">
        <v>116</v>
      </c>
    </row>
    <row r="14" spans="2:7" x14ac:dyDescent="0.3">
      <c r="B14" s="122">
        <v>11</v>
      </c>
      <c r="C14" s="97" t="s">
        <v>24</v>
      </c>
      <c r="D14" s="115" t="s">
        <v>116</v>
      </c>
    </row>
    <row r="15" spans="2:7" x14ac:dyDescent="0.3">
      <c r="B15" s="122">
        <v>12</v>
      </c>
      <c r="C15" s="97" t="s">
        <v>25</v>
      </c>
      <c r="D15" s="115" t="s">
        <v>116</v>
      </c>
    </row>
    <row r="16" spans="2:7" x14ac:dyDescent="0.3">
      <c r="B16" s="122">
        <v>13</v>
      </c>
      <c r="C16" s="97" t="s">
        <v>26</v>
      </c>
      <c r="D16" s="115" t="s">
        <v>116</v>
      </c>
    </row>
    <row r="17" spans="2:4" x14ac:dyDescent="0.3">
      <c r="B17" s="122">
        <v>14</v>
      </c>
      <c r="C17" s="97" t="s">
        <v>120</v>
      </c>
      <c r="D17" s="115" t="s">
        <v>116</v>
      </c>
    </row>
    <row r="18" spans="2:4" x14ac:dyDescent="0.3">
      <c r="B18" s="122">
        <v>15</v>
      </c>
      <c r="C18" s="123" t="s">
        <v>121</v>
      </c>
      <c r="D18" s="115" t="s">
        <v>122</v>
      </c>
    </row>
    <row r="19" spans="2:4" x14ac:dyDescent="0.3">
      <c r="B19" s="122">
        <v>16</v>
      </c>
      <c r="C19" s="123" t="s">
        <v>123</v>
      </c>
      <c r="D19" s="115" t="s">
        <v>122</v>
      </c>
    </row>
    <row r="20" spans="2:4" ht="15" thickBot="1" x14ac:dyDescent="0.35">
      <c r="B20" s="124"/>
      <c r="C20" s="125"/>
      <c r="D20" s="111"/>
    </row>
    <row r="21" spans="2:4" ht="18" thickBot="1" x14ac:dyDescent="0.35">
      <c r="B21" s="112"/>
      <c r="C21" s="112" t="s">
        <v>124</v>
      </c>
      <c r="D21" s="111"/>
    </row>
    <row r="22" spans="2:4" x14ac:dyDescent="0.3">
      <c r="B22" s="126">
        <v>17</v>
      </c>
      <c r="C22" s="127" t="s">
        <v>125</v>
      </c>
      <c r="D22" s="115" t="s">
        <v>116</v>
      </c>
    </row>
    <row r="23" spans="2:4" ht="16.2" thickBot="1" x14ac:dyDescent="0.35">
      <c r="B23" s="128">
        <v>18</v>
      </c>
      <c r="C23" s="129" t="s">
        <v>29</v>
      </c>
      <c r="D23" s="130" t="s">
        <v>126</v>
      </c>
    </row>
    <row r="24" spans="2:4" ht="18" thickBot="1" x14ac:dyDescent="0.35">
      <c r="B24" s="112"/>
      <c r="C24" s="112" t="s">
        <v>127</v>
      </c>
      <c r="D24" s="111"/>
    </row>
    <row r="25" spans="2:4" x14ac:dyDescent="0.3">
      <c r="B25" s="120">
        <v>19</v>
      </c>
      <c r="C25" s="121" t="s">
        <v>31</v>
      </c>
      <c r="D25" s="115" t="s">
        <v>116</v>
      </c>
    </row>
    <row r="26" spans="2:4" x14ac:dyDescent="0.3">
      <c r="B26" s="122">
        <v>20</v>
      </c>
      <c r="C26" s="97" t="s">
        <v>32</v>
      </c>
      <c r="D26" s="115" t="s">
        <v>116</v>
      </c>
    </row>
    <row r="27" spans="2:4" ht="15" thickBot="1" x14ac:dyDescent="0.35">
      <c r="B27" s="124">
        <v>21</v>
      </c>
      <c r="C27" s="125" t="s">
        <v>128</v>
      </c>
      <c r="D27" s="115" t="s">
        <v>116</v>
      </c>
    </row>
    <row r="28" spans="2:4" ht="18" thickBot="1" x14ac:dyDescent="0.35">
      <c r="B28" s="112"/>
      <c r="C28" s="112" t="s">
        <v>48</v>
      </c>
      <c r="D28" s="111"/>
    </row>
    <row r="29" spans="2:4" x14ac:dyDescent="0.3">
      <c r="B29" s="120">
        <v>22</v>
      </c>
      <c r="C29" s="121" t="s">
        <v>49</v>
      </c>
      <c r="D29" s="115" t="s">
        <v>116</v>
      </c>
    </row>
    <row r="30" spans="2:4" x14ac:dyDescent="0.3">
      <c r="B30" s="122">
        <v>23</v>
      </c>
      <c r="C30" s="97" t="s">
        <v>129</v>
      </c>
      <c r="D30" s="115" t="s">
        <v>116</v>
      </c>
    </row>
    <row r="31" spans="2:4" x14ac:dyDescent="0.3">
      <c r="B31" s="131">
        <v>24</v>
      </c>
      <c r="C31" s="132" t="s">
        <v>130</v>
      </c>
      <c r="D31" s="115" t="s">
        <v>116</v>
      </c>
    </row>
    <row r="32" spans="2:4" ht="15" thickBot="1" x14ac:dyDescent="0.35">
      <c r="B32" s="128">
        <v>25</v>
      </c>
      <c r="C32" s="129" t="s">
        <v>131</v>
      </c>
      <c r="D32" s="115" t="s">
        <v>116</v>
      </c>
    </row>
    <row r="33" spans="2:4" ht="18" thickBot="1" x14ac:dyDescent="0.35">
      <c r="B33" s="112"/>
      <c r="C33" s="112" t="s">
        <v>52</v>
      </c>
      <c r="D33" s="111"/>
    </row>
    <row r="34" spans="2:4" x14ac:dyDescent="0.3">
      <c r="B34" s="120">
        <v>26</v>
      </c>
      <c r="C34" s="121" t="s">
        <v>53</v>
      </c>
      <c r="D34" s="115" t="s">
        <v>116</v>
      </c>
    </row>
    <row r="35" spans="2:4" x14ac:dyDescent="0.3">
      <c r="B35" s="122">
        <v>27</v>
      </c>
      <c r="C35" s="97" t="s">
        <v>132</v>
      </c>
      <c r="D35" s="115" t="s">
        <v>116</v>
      </c>
    </row>
    <row r="36" spans="2:4" x14ac:dyDescent="0.3">
      <c r="B36" s="122">
        <v>28</v>
      </c>
      <c r="C36" s="97" t="s">
        <v>133</v>
      </c>
      <c r="D36" s="115" t="s">
        <v>116</v>
      </c>
    </row>
    <row r="37" spans="2:4" x14ac:dyDescent="0.3">
      <c r="B37" s="122">
        <v>29</v>
      </c>
      <c r="C37" s="97" t="s">
        <v>134</v>
      </c>
      <c r="D37" s="115" t="s">
        <v>116</v>
      </c>
    </row>
    <row r="38" spans="2:4" x14ac:dyDescent="0.3">
      <c r="B38" s="122">
        <v>30</v>
      </c>
      <c r="C38" s="97" t="s">
        <v>71</v>
      </c>
      <c r="D38" s="115" t="s">
        <v>116</v>
      </c>
    </row>
    <row r="39" spans="2:4" ht="15" thickBot="1" x14ac:dyDescent="0.35">
      <c r="B39" s="124"/>
      <c r="C39" s="125"/>
      <c r="D39" s="111"/>
    </row>
    <row r="40" spans="2:4" ht="18" thickBot="1" x14ac:dyDescent="0.35">
      <c r="B40" s="112"/>
      <c r="C40" s="112" t="s">
        <v>135</v>
      </c>
      <c r="D40" s="111"/>
    </row>
    <row r="41" spans="2:4" x14ac:dyDescent="0.3">
      <c r="B41" s="120"/>
      <c r="C41" s="121"/>
      <c r="D41" s="111"/>
    </row>
    <row r="42" spans="2:4" x14ac:dyDescent="0.3">
      <c r="B42" s="122"/>
      <c r="C42" s="132" t="s">
        <v>86</v>
      </c>
      <c r="D42" s="115" t="s">
        <v>116</v>
      </c>
    </row>
    <row r="43" spans="2:4" ht="16.2" thickBot="1" x14ac:dyDescent="0.35">
      <c r="B43" s="124"/>
      <c r="C43" s="125"/>
      <c r="D43" s="130"/>
    </row>
    <row r="44" spans="2:4" ht="18" thickBot="1" x14ac:dyDescent="0.35">
      <c r="B44" s="112"/>
      <c r="C44" s="112" t="s">
        <v>136</v>
      </c>
      <c r="D44" s="111"/>
    </row>
    <row r="45" spans="2:4" x14ac:dyDescent="0.3">
      <c r="B45" s="120">
        <v>34</v>
      </c>
      <c r="C45" s="133"/>
      <c r="D45" s="111"/>
    </row>
    <row r="46" spans="2:4" x14ac:dyDescent="0.3">
      <c r="B46" s="122">
        <v>35</v>
      </c>
      <c r="C46" s="134"/>
      <c r="D46" s="111"/>
    </row>
    <row r="47" spans="2:4" x14ac:dyDescent="0.3">
      <c r="B47" s="122">
        <v>36</v>
      </c>
      <c r="C47" s="97" t="s">
        <v>137</v>
      </c>
      <c r="D47" s="115" t="s">
        <v>116</v>
      </c>
    </row>
    <row r="48" spans="2:4" ht="18" x14ac:dyDescent="0.3">
      <c r="B48" s="122">
        <v>37</v>
      </c>
      <c r="C48" s="97" t="s">
        <v>138</v>
      </c>
      <c r="D48" s="135" t="s">
        <v>139</v>
      </c>
    </row>
    <row r="49" spans="2:4" ht="15" thickBot="1" x14ac:dyDescent="0.35">
      <c r="B49" s="124"/>
      <c r="C49" s="136" t="s">
        <v>140</v>
      </c>
      <c r="D49" s="137"/>
    </row>
    <row r="50" spans="2:4" ht="18" thickBot="1" x14ac:dyDescent="0.35">
      <c r="B50" s="112"/>
      <c r="C50" s="112" t="s">
        <v>141</v>
      </c>
      <c r="D50" s="137"/>
    </row>
    <row r="51" spans="2:4" x14ac:dyDescent="0.3">
      <c r="B51" s="120">
        <v>38</v>
      </c>
      <c r="C51" s="121" t="s">
        <v>142</v>
      </c>
      <c r="D51" s="115" t="s">
        <v>116</v>
      </c>
    </row>
    <row r="52" spans="2:4" x14ac:dyDescent="0.3">
      <c r="B52" s="138">
        <v>39</v>
      </c>
      <c r="C52" s="139" t="s">
        <v>143</v>
      </c>
      <c r="D52" s="115" t="s">
        <v>116</v>
      </c>
    </row>
    <row r="53" spans="2:4" x14ac:dyDescent="0.3">
      <c r="B53" s="122">
        <v>40</v>
      </c>
      <c r="C53" s="97" t="s">
        <v>144</v>
      </c>
      <c r="D53" s="115" t="s">
        <v>116</v>
      </c>
    </row>
    <row r="54" spans="2:4" x14ac:dyDescent="0.3">
      <c r="B54" s="122">
        <v>41</v>
      </c>
      <c r="C54" s="97" t="s">
        <v>145</v>
      </c>
      <c r="D54" s="115" t="s">
        <v>116</v>
      </c>
    </row>
    <row r="55" spans="2:4" x14ac:dyDescent="0.3">
      <c r="B55" s="122">
        <v>42</v>
      </c>
      <c r="C55" s="97" t="s">
        <v>146</v>
      </c>
      <c r="D55" s="115" t="s">
        <v>116</v>
      </c>
    </row>
    <row r="56" spans="2:4" x14ac:dyDescent="0.3">
      <c r="B56" s="138">
        <v>43</v>
      </c>
      <c r="C56" s="139" t="s">
        <v>147</v>
      </c>
      <c r="D56" s="115" t="s">
        <v>116</v>
      </c>
    </row>
    <row r="57" spans="2:4" x14ac:dyDescent="0.3">
      <c r="B57" s="122">
        <v>44</v>
      </c>
      <c r="C57" s="97" t="s">
        <v>148</v>
      </c>
      <c r="D57" s="115" t="s">
        <v>116</v>
      </c>
    </row>
    <row r="58" spans="2:4" x14ac:dyDescent="0.3">
      <c r="B58" s="122">
        <v>45</v>
      </c>
      <c r="C58" s="97" t="s">
        <v>149</v>
      </c>
      <c r="D58" s="115" t="s">
        <v>116</v>
      </c>
    </row>
    <row r="59" spans="2:4" ht="18" x14ac:dyDescent="0.3">
      <c r="B59" s="122">
        <v>46</v>
      </c>
      <c r="C59" s="97" t="s">
        <v>150</v>
      </c>
      <c r="D59" s="135" t="s">
        <v>139</v>
      </c>
    </row>
    <row r="60" spans="2:4" ht="18" x14ac:dyDescent="0.3">
      <c r="B60" s="122"/>
      <c r="C60" s="97"/>
      <c r="D60" s="140"/>
    </row>
    <row r="61" spans="2:4" ht="15" thickBot="1" x14ac:dyDescent="0.35">
      <c r="B61" s="124"/>
      <c r="C61" s="125"/>
      <c r="D61" s="137"/>
    </row>
    <row r="62" spans="2:4" ht="18" thickBot="1" x14ac:dyDescent="0.35">
      <c r="B62" s="112"/>
      <c r="C62" s="112" t="s">
        <v>151</v>
      </c>
      <c r="D62" s="137"/>
    </row>
    <row r="63" spans="2:4" x14ac:dyDescent="0.3">
      <c r="B63" s="120">
        <v>47</v>
      </c>
      <c r="C63" s="121" t="s">
        <v>152</v>
      </c>
      <c r="D63" s="115" t="s">
        <v>116</v>
      </c>
    </row>
    <row r="64" spans="2:4" x14ac:dyDescent="0.3">
      <c r="B64" s="122">
        <v>48</v>
      </c>
      <c r="C64" s="97" t="s">
        <v>106</v>
      </c>
      <c r="D64" s="115" t="s">
        <v>116</v>
      </c>
    </row>
    <row r="65" spans="2:4" x14ac:dyDescent="0.3">
      <c r="B65" s="122">
        <v>49</v>
      </c>
      <c r="C65" s="97" t="s">
        <v>153</v>
      </c>
      <c r="D65" s="115" t="s">
        <v>116</v>
      </c>
    </row>
    <row r="66" spans="2:4" x14ac:dyDescent="0.3">
      <c r="B66" s="138">
        <v>50</v>
      </c>
      <c r="C66" s="139" t="s">
        <v>154</v>
      </c>
      <c r="D66" s="115" t="s">
        <v>116</v>
      </c>
    </row>
    <row r="67" spans="2:4" x14ac:dyDescent="0.3">
      <c r="B67" s="122">
        <v>51</v>
      </c>
      <c r="C67" s="97" t="s">
        <v>155</v>
      </c>
      <c r="D67" s="115" t="s">
        <v>116</v>
      </c>
    </row>
    <row r="68" spans="2:4" x14ac:dyDescent="0.3">
      <c r="B68" s="122">
        <v>52</v>
      </c>
      <c r="C68" s="97" t="s">
        <v>107</v>
      </c>
      <c r="D68" s="115" t="s">
        <v>116</v>
      </c>
    </row>
    <row r="69" spans="2:4" x14ac:dyDescent="0.3">
      <c r="B69" s="122">
        <v>53</v>
      </c>
      <c r="C69" s="97" t="s">
        <v>108</v>
      </c>
      <c r="D69" s="115" t="s">
        <v>116</v>
      </c>
    </row>
    <row r="70" spans="2:4" x14ac:dyDescent="0.3">
      <c r="B70" s="122">
        <v>54</v>
      </c>
      <c r="C70" s="97" t="s">
        <v>109</v>
      </c>
      <c r="D70" s="115" t="s">
        <v>116</v>
      </c>
    </row>
    <row r="71" spans="2:4" x14ac:dyDescent="0.3">
      <c r="B71" s="122">
        <v>55</v>
      </c>
      <c r="C71" s="97" t="s">
        <v>156</v>
      </c>
      <c r="D71" s="115" t="s">
        <v>116</v>
      </c>
    </row>
    <row r="72" spans="2:4" x14ac:dyDescent="0.3">
      <c r="B72" s="122">
        <v>56</v>
      </c>
      <c r="C72" s="97" t="s">
        <v>111</v>
      </c>
      <c r="D72" s="115" t="s">
        <v>116</v>
      </c>
    </row>
    <row r="73" spans="2:4" x14ac:dyDescent="0.3">
      <c r="B73" s="122">
        <v>57</v>
      </c>
      <c r="C73" s="97" t="s">
        <v>110</v>
      </c>
      <c r="D73" s="115" t="s">
        <v>116</v>
      </c>
    </row>
    <row r="74" spans="2:4" x14ac:dyDescent="0.3">
      <c r="B74" s="122">
        <v>58</v>
      </c>
      <c r="C74" s="97" t="s">
        <v>112</v>
      </c>
      <c r="D74" s="115" t="s">
        <v>116</v>
      </c>
    </row>
    <row r="75" spans="2:4" ht="15" thickBot="1" x14ac:dyDescent="0.35">
      <c r="B75" s="124">
        <v>59</v>
      </c>
      <c r="C75" s="125" t="s">
        <v>157</v>
      </c>
    </row>
    <row r="77" spans="2:4" x14ac:dyDescent="0.3">
      <c r="C77" t="s">
        <v>218</v>
      </c>
      <c r="D77" s="115" t="s">
        <v>116</v>
      </c>
    </row>
    <row r="78" spans="2:4" x14ac:dyDescent="0.3">
      <c r="C78" t="s">
        <v>219</v>
      </c>
      <c r="D78" s="115" t="s">
        <v>116</v>
      </c>
    </row>
    <row r="79" spans="2:4" x14ac:dyDescent="0.3">
      <c r="C79" t="s">
        <v>227</v>
      </c>
      <c r="D79" s="115" t="s">
        <v>116</v>
      </c>
    </row>
    <row r="80" spans="2:4" x14ac:dyDescent="0.3">
      <c r="C80" t="s">
        <v>228</v>
      </c>
      <c r="D80" s="115" t="s">
        <v>116</v>
      </c>
    </row>
    <row r="81" spans="3:4" x14ac:dyDescent="0.3">
      <c r="C81" t="s">
        <v>229</v>
      </c>
      <c r="D81" s="115" t="s">
        <v>116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7"/>
  <dimension ref="B2:AH44"/>
  <sheetViews>
    <sheetView zoomScaleNormal="100" workbookViewId="0">
      <selection activeCell="B35" sqref="B35:L43"/>
    </sheetView>
  </sheetViews>
  <sheetFormatPr defaultColWidth="11.5546875" defaultRowHeight="14.4" x14ac:dyDescent="0.3"/>
  <cols>
    <col min="2" max="2" width="38" bestFit="1" customWidth="1"/>
    <col min="14" max="14" width="39.44140625" bestFit="1" customWidth="1"/>
  </cols>
  <sheetData>
    <row r="2" spans="2:34" ht="15" thickBot="1" x14ac:dyDescent="0.35">
      <c r="B2" t="s">
        <v>253</v>
      </c>
      <c r="E2" t="s">
        <v>1</v>
      </c>
      <c r="G2" t="s">
        <v>175</v>
      </c>
      <c r="H2" t="s">
        <v>252</v>
      </c>
      <c r="N2" t="s">
        <v>253</v>
      </c>
      <c r="Q2" t="s">
        <v>1</v>
      </c>
      <c r="S2" t="s">
        <v>175</v>
      </c>
      <c r="T2" t="s">
        <v>252</v>
      </c>
      <c r="Y2" s="143"/>
      <c r="Z2" s="143"/>
      <c r="AA2" s="143"/>
      <c r="AB2" s="143"/>
      <c r="AC2" s="143"/>
      <c r="AD2" s="143"/>
      <c r="AE2" s="143"/>
      <c r="AF2" s="143"/>
      <c r="AG2" s="143"/>
      <c r="AH2" s="143"/>
    </row>
    <row r="3" spans="2:34" ht="18" x14ac:dyDescent="0.3">
      <c r="B3" s="25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0" t="s">
        <v>11</v>
      </c>
      <c r="L3" s="147" t="s">
        <v>1</v>
      </c>
      <c r="N3" s="25" t="s">
        <v>2</v>
      </c>
      <c r="O3" s="9" t="s">
        <v>3</v>
      </c>
      <c r="P3" s="9" t="s">
        <v>4</v>
      </c>
      <c r="Q3" s="9" t="s">
        <v>5</v>
      </c>
      <c r="R3" s="9" t="s">
        <v>6</v>
      </c>
      <c r="S3" s="9" t="s">
        <v>7</v>
      </c>
      <c r="T3" s="9" t="s">
        <v>8</v>
      </c>
      <c r="U3" s="9" t="s">
        <v>9</v>
      </c>
      <c r="V3" s="9" t="s">
        <v>10</v>
      </c>
      <c r="W3" s="10" t="s">
        <v>11</v>
      </c>
      <c r="X3" s="142" t="s">
        <v>1</v>
      </c>
      <c r="Y3" s="143"/>
      <c r="Z3" s="143"/>
      <c r="AA3" s="143"/>
      <c r="AB3" s="143"/>
      <c r="AC3" s="143"/>
      <c r="AD3" s="143"/>
      <c r="AE3" s="143"/>
      <c r="AF3" s="143"/>
      <c r="AG3" s="143"/>
      <c r="AH3" s="143"/>
    </row>
    <row r="4" spans="2:34" x14ac:dyDescent="0.3">
      <c r="B4" s="236" t="s">
        <v>298</v>
      </c>
      <c r="C4" s="147">
        <v>6.827</v>
      </c>
      <c r="D4" s="147">
        <v>20.135999999999999</v>
      </c>
      <c r="E4" s="147">
        <v>34.442</v>
      </c>
      <c r="F4" s="147">
        <v>37.445</v>
      </c>
      <c r="G4" s="147">
        <v>12.97</v>
      </c>
      <c r="H4" s="147">
        <v>34.555999999999997</v>
      </c>
      <c r="I4" s="147">
        <v>13.797000000000001</v>
      </c>
      <c r="J4" s="147">
        <v>6.2359999999999998</v>
      </c>
      <c r="K4" s="147">
        <v>4.9489999999999998</v>
      </c>
      <c r="L4" s="147">
        <v>1000</v>
      </c>
      <c r="N4" s="236" t="s">
        <v>298</v>
      </c>
      <c r="O4" s="238">
        <f>C4/O$11</f>
        <v>0.20339639505437213</v>
      </c>
      <c r="P4" s="238">
        <f t="shared" ref="P4:W10" si="0">D4/P$11</f>
        <v>0.25942101804970435</v>
      </c>
      <c r="Q4" s="238">
        <f t="shared" si="0"/>
        <v>0.15203563183381227</v>
      </c>
      <c r="R4" s="238">
        <f t="shared" si="0"/>
        <v>0.18648744216623253</v>
      </c>
      <c r="S4" s="238">
        <f t="shared" si="0"/>
        <v>0.21952168982617673</v>
      </c>
      <c r="T4" s="238">
        <f t="shared" si="0"/>
        <v>0.20121113310818681</v>
      </c>
      <c r="U4" s="238">
        <f t="shared" si="0"/>
        <v>0.18114857412951002</v>
      </c>
      <c r="V4" s="238">
        <f t="shared" si="0"/>
        <v>0.18004388497517032</v>
      </c>
      <c r="W4" s="238">
        <f t="shared" si="0"/>
        <v>5.7569271572482143E-2</v>
      </c>
      <c r="X4" s="147"/>
      <c r="Y4" s="143"/>
      <c r="Z4" s="143"/>
      <c r="AA4" s="143"/>
      <c r="AB4" s="143"/>
      <c r="AC4" s="143"/>
      <c r="AD4" s="143"/>
      <c r="AE4" s="143"/>
      <c r="AF4" s="143"/>
      <c r="AG4" s="143"/>
      <c r="AH4" s="143"/>
    </row>
    <row r="5" spans="2:34" x14ac:dyDescent="0.3">
      <c r="B5" s="236" t="s">
        <v>233</v>
      </c>
      <c r="C5" s="147">
        <v>1.6E-2</v>
      </c>
      <c r="D5" s="147">
        <v>0.58399999999999996</v>
      </c>
      <c r="E5" s="147">
        <v>2.3380000000000001</v>
      </c>
      <c r="F5" s="147">
        <v>7.7910000000000004</v>
      </c>
      <c r="G5" s="147">
        <v>0.44800000000000001</v>
      </c>
      <c r="H5" s="147">
        <v>5.6820000000000004</v>
      </c>
      <c r="I5" s="147">
        <v>0.9</v>
      </c>
      <c r="J5" s="147">
        <v>2.5999999999999999E-2</v>
      </c>
      <c r="K5" s="147">
        <v>1.0999999999999999E-2</v>
      </c>
      <c r="L5" s="147"/>
      <c r="N5" s="236" t="s">
        <v>233</v>
      </c>
      <c r="O5" s="238">
        <f t="shared" ref="O5:O10" si="1">C5/O$11</f>
        <v>4.7668702517503355E-4</v>
      </c>
      <c r="P5" s="238">
        <f t="shared" si="0"/>
        <v>7.523930996276686E-3</v>
      </c>
      <c r="Q5" s="238">
        <f t="shared" si="0"/>
        <v>1.0320518762773739E-2</v>
      </c>
      <c r="R5" s="238">
        <f t="shared" si="0"/>
        <v>3.8801539909657304E-2</v>
      </c>
      <c r="S5" s="238">
        <f t="shared" si="0"/>
        <v>7.5825533571416475E-3</v>
      </c>
      <c r="T5" s="238">
        <f t="shared" si="0"/>
        <v>3.3084895772679639E-2</v>
      </c>
      <c r="U5" s="238">
        <f t="shared" si="0"/>
        <v>1.1816606270679061E-2</v>
      </c>
      <c r="V5" s="238">
        <f t="shared" si="0"/>
        <v>7.5066404896639329E-4</v>
      </c>
      <c r="W5" s="238">
        <f t="shared" si="0"/>
        <v>1.2795756461857013E-4</v>
      </c>
      <c r="X5" s="147"/>
      <c r="Y5" s="143"/>
      <c r="Z5" s="143"/>
      <c r="AA5" s="143"/>
      <c r="AB5" s="143"/>
      <c r="AC5" s="143"/>
      <c r="AD5" s="143"/>
      <c r="AE5" s="143"/>
      <c r="AF5" s="143"/>
      <c r="AG5" s="143"/>
      <c r="AH5" s="143"/>
    </row>
    <row r="6" spans="2:34" x14ac:dyDescent="0.3">
      <c r="B6" s="236" t="s">
        <v>232</v>
      </c>
      <c r="C6" s="147">
        <v>15.657999999999999</v>
      </c>
      <c r="D6" s="147">
        <v>30.716999999999999</v>
      </c>
      <c r="E6" s="147">
        <v>113.871</v>
      </c>
      <c r="F6" s="147">
        <v>75.753</v>
      </c>
      <c r="G6" s="147">
        <v>27.73</v>
      </c>
      <c r="H6" s="147">
        <v>62.658000000000001</v>
      </c>
      <c r="I6" s="147">
        <v>37.509</v>
      </c>
      <c r="J6" s="147">
        <v>16.657</v>
      </c>
      <c r="K6" s="147">
        <v>49.445999999999998</v>
      </c>
      <c r="L6" s="147"/>
      <c r="N6" s="236" t="s">
        <v>232</v>
      </c>
      <c r="O6" s="238">
        <f t="shared" si="1"/>
        <v>0.46649784001191719</v>
      </c>
      <c r="P6" s="238">
        <f t="shared" si="0"/>
        <v>0.39574073358327222</v>
      </c>
      <c r="Q6" s="238">
        <f t="shared" si="0"/>
        <v>0.50265517195714637</v>
      </c>
      <c r="R6" s="238">
        <f t="shared" si="0"/>
        <v>0.37727288573691048</v>
      </c>
      <c r="S6" s="238">
        <f t="shared" si="0"/>
        <v>0.46933974239628995</v>
      </c>
      <c r="T6" s="238">
        <f t="shared" si="0"/>
        <v>0.36484220333061612</v>
      </c>
      <c r="U6" s="238">
        <f t="shared" si="0"/>
        <v>0.49247676067433432</v>
      </c>
      <c r="V6" s="238">
        <f t="shared" si="0"/>
        <v>0.48091581013973894</v>
      </c>
      <c r="W6" s="238">
        <f t="shared" si="0"/>
        <v>0.57518088546634716</v>
      </c>
      <c r="X6" s="147"/>
    </row>
    <row r="7" spans="2:34" x14ac:dyDescent="0.3">
      <c r="B7" s="236" t="s">
        <v>231</v>
      </c>
      <c r="C7" s="147">
        <v>5.351</v>
      </c>
      <c r="D7" s="147">
        <v>8.0220000000000002</v>
      </c>
      <c r="E7" s="147">
        <v>46.161000000000001</v>
      </c>
      <c r="F7" s="147">
        <v>47.454999999999998</v>
      </c>
      <c r="G7" s="147">
        <v>6.5529999999999999</v>
      </c>
      <c r="H7" s="147">
        <v>37.454000000000001</v>
      </c>
      <c r="I7" s="147">
        <v>11.93</v>
      </c>
      <c r="J7" s="147">
        <v>7.44</v>
      </c>
      <c r="K7" s="147">
        <v>27.17</v>
      </c>
      <c r="N7" s="236" t="s">
        <v>231</v>
      </c>
      <c r="O7" s="238">
        <f t="shared" si="1"/>
        <v>0.15942201698197528</v>
      </c>
      <c r="P7" s="238">
        <f t="shared" si="0"/>
        <v>0.10335098365091024</v>
      </c>
      <c r="Q7" s="238">
        <f t="shared" si="0"/>
        <v>0.20376623892574788</v>
      </c>
      <c r="R7" s="238">
        <f t="shared" si="0"/>
        <v>0.23634027421547774</v>
      </c>
      <c r="S7" s="238">
        <f t="shared" si="0"/>
        <v>0.11091176819051164</v>
      </c>
      <c r="T7" s="238">
        <f t="shared" si="0"/>
        <v>0.21808547804821243</v>
      </c>
      <c r="U7" s="238">
        <f t="shared" si="0"/>
        <v>0.15663568089911242</v>
      </c>
      <c r="V7" s="238">
        <f t="shared" si="0"/>
        <v>0.21480540478115256</v>
      </c>
      <c r="W7" s="238">
        <f t="shared" si="0"/>
        <v>0.31605518460786824</v>
      </c>
    </row>
    <row r="8" spans="2:34" x14ac:dyDescent="0.3">
      <c r="B8" s="220" t="s">
        <v>237</v>
      </c>
      <c r="C8" s="147">
        <v>4.8620000000000001</v>
      </c>
      <c r="D8" s="147">
        <v>16.433</v>
      </c>
      <c r="E8" s="147">
        <v>24.664999999999999</v>
      </c>
      <c r="F8" s="147">
        <v>28.273</v>
      </c>
      <c r="G8" s="147">
        <v>9.89</v>
      </c>
      <c r="H8" s="147">
        <v>27.481999999999999</v>
      </c>
      <c r="I8" s="147">
        <v>10.236000000000001</v>
      </c>
      <c r="J8" s="147">
        <v>3.4060000000000001</v>
      </c>
      <c r="K8" s="147">
        <v>1.4690000000000001</v>
      </c>
      <c r="N8" s="220" t="s">
        <v>237</v>
      </c>
      <c r="O8" s="238">
        <f t="shared" si="1"/>
        <v>0.14485326977506333</v>
      </c>
      <c r="P8" s="238">
        <f t="shared" si="0"/>
        <v>0.21171362681817599</v>
      </c>
      <c r="Q8" s="238">
        <f t="shared" si="0"/>
        <v>0.10887750012139188</v>
      </c>
      <c r="R8" s="238">
        <f t="shared" si="0"/>
        <v>0.14080810394888216</v>
      </c>
      <c r="S8" s="238">
        <f t="shared" si="0"/>
        <v>0.16739163549582789</v>
      </c>
      <c r="T8" s="238">
        <f t="shared" si="0"/>
        <v>0.16002096191918017</v>
      </c>
      <c r="U8" s="238">
        <f t="shared" si="0"/>
        <v>0.13439420198518987</v>
      </c>
      <c r="V8" s="238">
        <f t="shared" si="0"/>
        <v>9.8336990414597522E-2</v>
      </c>
      <c r="W8" s="238">
        <f t="shared" si="0"/>
        <v>1.7088151129516324E-2</v>
      </c>
    </row>
    <row r="9" spans="2:34" x14ac:dyDescent="0.3">
      <c r="B9" s="220" t="s">
        <v>243</v>
      </c>
      <c r="C9" s="147">
        <v>4.0000000000000001E-3</v>
      </c>
      <c r="D9" s="147">
        <v>0.16</v>
      </c>
      <c r="E9" s="147">
        <v>0.52</v>
      </c>
      <c r="F9" s="147">
        <v>5.3999999999999999E-2</v>
      </c>
      <c r="G9" s="147">
        <v>0.17599999999999999</v>
      </c>
      <c r="H9" s="147">
        <v>0.49299999999999999</v>
      </c>
      <c r="I9" s="147">
        <v>3.9E-2</v>
      </c>
      <c r="J9" s="147">
        <v>1.7999999999999999E-2</v>
      </c>
      <c r="K9" s="147">
        <v>0.11899999999999999</v>
      </c>
      <c r="N9" s="220" t="s">
        <v>243</v>
      </c>
      <c r="O9" s="238">
        <f t="shared" si="1"/>
        <v>1.1917175629375839E-4</v>
      </c>
      <c r="P9" s="238">
        <f t="shared" si="0"/>
        <v>2.0613509578840238E-3</v>
      </c>
      <c r="Q9" s="238">
        <f t="shared" si="0"/>
        <v>2.295410503268753E-3</v>
      </c>
      <c r="R9" s="238">
        <f t="shared" si="0"/>
        <v>2.6893635670921501E-4</v>
      </c>
      <c r="S9" s="238">
        <f t="shared" si="0"/>
        <v>2.9788602474485042E-3</v>
      </c>
      <c r="T9" s="238">
        <f t="shared" si="0"/>
        <v>2.8706183766158151E-3</v>
      </c>
      <c r="U9" s="238">
        <f t="shared" si="0"/>
        <v>5.1205293839609264E-4</v>
      </c>
      <c r="V9" s="238">
        <f t="shared" si="0"/>
        <v>5.1969049543827228E-4</v>
      </c>
      <c r="W9" s="238">
        <f t="shared" si="0"/>
        <v>1.3842681990554407E-3</v>
      </c>
    </row>
    <row r="10" spans="2:34" ht="15" thickBot="1" x14ac:dyDescent="0.35">
      <c r="B10" s="221" t="s">
        <v>239</v>
      </c>
      <c r="C10" s="147">
        <v>0.84699999999999998</v>
      </c>
      <c r="D10" s="147">
        <v>1.5669999999999999</v>
      </c>
      <c r="E10" s="147">
        <v>4.5419999999999998</v>
      </c>
      <c r="F10" s="147">
        <v>4.0199999999999996</v>
      </c>
      <c r="G10" s="147">
        <v>1.3160000000000001</v>
      </c>
      <c r="H10" s="147">
        <v>3.415</v>
      </c>
      <c r="I10" s="147">
        <v>1.7529999999999999</v>
      </c>
      <c r="J10" s="147">
        <v>0.85299999999999998</v>
      </c>
      <c r="K10" s="147">
        <v>2.802</v>
      </c>
      <c r="N10" s="221" t="s">
        <v>239</v>
      </c>
      <c r="O10" s="238">
        <f t="shared" si="1"/>
        <v>2.5234619395203339E-2</v>
      </c>
      <c r="P10" s="238">
        <f t="shared" si="0"/>
        <v>2.0188355943776656E-2</v>
      </c>
      <c r="Q10" s="238">
        <f t="shared" si="0"/>
        <v>2.0049527895858989E-2</v>
      </c>
      <c r="R10" s="238">
        <f t="shared" si="0"/>
        <v>2.0020817666130449E-2</v>
      </c>
      <c r="S10" s="238">
        <f t="shared" si="0"/>
        <v>2.2273750486603589E-2</v>
      </c>
      <c r="T10" s="238">
        <f t="shared" si="0"/>
        <v>1.9884709444509145E-2</v>
      </c>
      <c r="U10" s="238">
        <f t="shared" si="0"/>
        <v>2.3016123102778212E-2</v>
      </c>
      <c r="V10" s="238">
        <f t="shared" si="0"/>
        <v>2.4627555144935902E-2</v>
      </c>
      <c r="W10" s="238">
        <f t="shared" si="0"/>
        <v>3.2594281460112139E-2</v>
      </c>
    </row>
    <row r="11" spans="2:34" x14ac:dyDescent="0.3">
      <c r="B11" s="237" t="s">
        <v>254</v>
      </c>
      <c r="C11" s="147">
        <v>33.564999999999998</v>
      </c>
      <c r="D11" s="147">
        <v>77.618999999999986</v>
      </c>
      <c r="E11" s="147">
        <v>226.53900000000002</v>
      </c>
      <c r="F11" s="147">
        <v>200.79100000000003</v>
      </c>
      <c r="G11" s="147">
        <v>59.083000000000006</v>
      </c>
      <c r="H11" s="147">
        <v>171.73999999999998</v>
      </c>
      <c r="I11" s="147">
        <v>76.164000000000001</v>
      </c>
      <c r="J11" s="147">
        <v>34.636000000000003</v>
      </c>
      <c r="K11" s="147">
        <v>85.965999999999994</v>
      </c>
      <c r="N11" s="237" t="s">
        <v>254</v>
      </c>
      <c r="O11" s="147">
        <v>33.564999999999998</v>
      </c>
      <c r="P11" s="147">
        <v>77.618999999999986</v>
      </c>
      <c r="Q11" s="147">
        <v>226.53900000000002</v>
      </c>
      <c r="R11" s="147">
        <v>200.79100000000003</v>
      </c>
      <c r="S11" s="147">
        <v>59.083000000000006</v>
      </c>
      <c r="T11" s="147">
        <v>171.73999999999998</v>
      </c>
      <c r="U11" s="147">
        <v>76.164000000000001</v>
      </c>
      <c r="V11" s="147">
        <v>34.636000000000003</v>
      </c>
      <c r="W11" s="147">
        <v>85.965999999999994</v>
      </c>
    </row>
    <row r="12" spans="2:34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O12" s="239">
        <f t="shared" ref="O12:W12" si="2">SUM(O4:O10)</f>
        <v>0.99999999999999989</v>
      </c>
      <c r="P12" s="239">
        <f t="shared" si="2"/>
        <v>1.0000000000000002</v>
      </c>
      <c r="Q12" s="239">
        <f t="shared" si="2"/>
        <v>0.99999999999999989</v>
      </c>
      <c r="R12" s="239">
        <f t="shared" si="2"/>
        <v>0.99999999999999989</v>
      </c>
      <c r="S12" s="239">
        <f t="shared" si="2"/>
        <v>1</v>
      </c>
      <c r="T12" s="239">
        <f t="shared" si="2"/>
        <v>1</v>
      </c>
      <c r="U12" s="239">
        <f t="shared" si="2"/>
        <v>1</v>
      </c>
      <c r="V12" s="239">
        <f t="shared" si="2"/>
        <v>1</v>
      </c>
      <c r="W12" s="239">
        <f t="shared" si="2"/>
        <v>1.0000000000000002</v>
      </c>
    </row>
    <row r="13" spans="2:34" x14ac:dyDescent="0.3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2:34" x14ac:dyDescent="0.3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34" x14ac:dyDescent="0.3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34" x14ac:dyDescent="0.3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24" ht="18.600000000000001" thickBot="1" x14ac:dyDescent="0.35">
      <c r="B17" s="2"/>
      <c r="C17" s="2"/>
      <c r="D17" s="2"/>
      <c r="E17" s="2"/>
      <c r="F17" s="2"/>
      <c r="G17" s="2"/>
      <c r="H17" s="2"/>
      <c r="I17" s="2"/>
      <c r="J17" s="2"/>
      <c r="K17" s="2"/>
      <c r="X17" s="142" t="s">
        <v>299</v>
      </c>
    </row>
    <row r="18" spans="2:24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N18" s="223" t="s">
        <v>238</v>
      </c>
      <c r="O18">
        <v>2</v>
      </c>
      <c r="P18">
        <v>621</v>
      </c>
      <c r="Q18">
        <v>1187</v>
      </c>
      <c r="R18">
        <v>1845</v>
      </c>
      <c r="S18">
        <v>302</v>
      </c>
      <c r="T18">
        <v>1125</v>
      </c>
      <c r="U18">
        <v>117</v>
      </c>
      <c r="V18">
        <v>22</v>
      </c>
      <c r="W18">
        <v>1</v>
      </c>
      <c r="X18" s="222" t="s">
        <v>237</v>
      </c>
    </row>
    <row r="19" spans="2:24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N19" s="219" t="s">
        <v>251</v>
      </c>
      <c r="O19">
        <v>3799</v>
      </c>
      <c r="P19">
        <v>5222</v>
      </c>
      <c r="Q19">
        <v>14953</v>
      </c>
      <c r="R19">
        <v>9898</v>
      </c>
      <c r="S19">
        <v>3056</v>
      </c>
      <c r="T19">
        <v>11228</v>
      </c>
      <c r="U19">
        <v>5589</v>
      </c>
      <c r="V19">
        <v>2266</v>
      </c>
      <c r="W19">
        <v>696</v>
      </c>
      <c r="X19" s="220" t="s">
        <v>237</v>
      </c>
    </row>
    <row r="20" spans="2:24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N20" s="219" t="s">
        <v>250</v>
      </c>
      <c r="O20">
        <v>408</v>
      </c>
      <c r="P20">
        <v>1380</v>
      </c>
      <c r="Q20">
        <v>3480</v>
      </c>
      <c r="R20">
        <v>3365</v>
      </c>
      <c r="S20">
        <v>873</v>
      </c>
      <c r="T20">
        <v>2586</v>
      </c>
      <c r="U20">
        <v>918</v>
      </c>
      <c r="V20">
        <v>282</v>
      </c>
      <c r="W20">
        <v>403</v>
      </c>
      <c r="X20" s="220" t="s">
        <v>237</v>
      </c>
    </row>
    <row r="21" spans="2:24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N21" s="219" t="s">
        <v>249</v>
      </c>
      <c r="O21">
        <v>639</v>
      </c>
      <c r="P21">
        <v>4254</v>
      </c>
      <c r="Q21">
        <v>4360</v>
      </c>
      <c r="R21">
        <v>5644</v>
      </c>
      <c r="S21">
        <v>2971</v>
      </c>
      <c r="T21">
        <v>2775</v>
      </c>
      <c r="U21">
        <v>3576</v>
      </c>
      <c r="V21">
        <v>818</v>
      </c>
      <c r="W21">
        <v>269</v>
      </c>
      <c r="X21" s="220" t="s">
        <v>237</v>
      </c>
    </row>
    <row r="22" spans="2:24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N22" s="219" t="s">
        <v>248</v>
      </c>
      <c r="O22">
        <v>14</v>
      </c>
      <c r="P22">
        <v>28</v>
      </c>
      <c r="Q22">
        <v>79</v>
      </c>
      <c r="R22">
        <v>70</v>
      </c>
      <c r="S22">
        <v>26</v>
      </c>
      <c r="T22">
        <v>60</v>
      </c>
      <c r="U22">
        <v>36</v>
      </c>
      <c r="V22">
        <v>18</v>
      </c>
      <c r="W22">
        <v>100</v>
      </c>
      <c r="X22" s="220" t="s">
        <v>237</v>
      </c>
    </row>
    <row r="23" spans="2:24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N23" s="219" t="s">
        <v>247</v>
      </c>
      <c r="O23">
        <v>0</v>
      </c>
      <c r="P23">
        <v>4928</v>
      </c>
      <c r="Q23">
        <v>606</v>
      </c>
      <c r="R23">
        <v>7451</v>
      </c>
      <c r="S23">
        <v>2662</v>
      </c>
      <c r="T23">
        <v>9708</v>
      </c>
      <c r="U23">
        <v>0</v>
      </c>
      <c r="V23">
        <v>0</v>
      </c>
      <c r="W23">
        <v>0</v>
      </c>
      <c r="X23" s="220" t="s">
        <v>237</v>
      </c>
    </row>
    <row r="24" spans="2:24" ht="15" thickBot="1" x14ac:dyDescent="0.35">
      <c r="B24" s="2"/>
      <c r="C24" s="2"/>
      <c r="D24" s="2"/>
      <c r="E24" s="2"/>
      <c r="F24" s="2"/>
      <c r="G24" s="2"/>
      <c r="H24" s="2"/>
      <c r="I24" s="2"/>
      <c r="J24" s="2"/>
      <c r="K24" s="2"/>
      <c r="N24" s="224" t="s">
        <v>254</v>
      </c>
      <c r="O24" s="188">
        <f t="shared" ref="O24:W24" si="3">SUMIF(O18:O23,"&gt;0")</f>
        <v>4862</v>
      </c>
      <c r="P24" s="188">
        <f t="shared" si="3"/>
        <v>16433</v>
      </c>
      <c r="Q24" s="188">
        <f t="shared" si="3"/>
        <v>24665</v>
      </c>
      <c r="R24" s="188">
        <f t="shared" si="3"/>
        <v>28273</v>
      </c>
      <c r="S24" s="188">
        <f t="shared" si="3"/>
        <v>9890</v>
      </c>
      <c r="T24" s="188">
        <f t="shared" si="3"/>
        <v>27482</v>
      </c>
      <c r="U24" s="188">
        <f t="shared" si="3"/>
        <v>10236</v>
      </c>
      <c r="V24" s="188">
        <f t="shared" si="3"/>
        <v>3406</v>
      </c>
      <c r="W24" s="189">
        <f t="shared" si="3"/>
        <v>1469</v>
      </c>
      <c r="X24" s="124"/>
    </row>
    <row r="25" spans="2:24" x14ac:dyDescent="0.3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24" ht="15" thickBot="1" x14ac:dyDescent="0.35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24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N27" s="227" t="s">
        <v>246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226" t="s">
        <v>243</v>
      </c>
    </row>
    <row r="28" spans="2:24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N28" s="225" t="s">
        <v>245</v>
      </c>
      <c r="O28">
        <v>1</v>
      </c>
      <c r="P28">
        <v>160</v>
      </c>
      <c r="Q28">
        <v>429</v>
      </c>
      <c r="R28">
        <v>21</v>
      </c>
      <c r="S28">
        <v>26</v>
      </c>
      <c r="T28">
        <v>132</v>
      </c>
      <c r="U28">
        <v>6</v>
      </c>
      <c r="V28">
        <v>8</v>
      </c>
      <c r="W28">
        <v>0</v>
      </c>
      <c r="X28" s="229" t="s">
        <v>243</v>
      </c>
    </row>
    <row r="29" spans="2:24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N29" s="225" t="s">
        <v>244</v>
      </c>
      <c r="O29">
        <v>3</v>
      </c>
      <c r="P29">
        <v>0</v>
      </c>
      <c r="Q29">
        <v>91</v>
      </c>
      <c r="R29">
        <v>33</v>
      </c>
      <c r="S29">
        <v>150</v>
      </c>
      <c r="T29">
        <v>361</v>
      </c>
      <c r="U29">
        <v>33</v>
      </c>
      <c r="V29">
        <v>10</v>
      </c>
      <c r="W29">
        <v>119</v>
      </c>
      <c r="X29" s="229" t="s">
        <v>243</v>
      </c>
    </row>
    <row r="30" spans="2:24" ht="15" thickBot="1" x14ac:dyDescent="0.35">
      <c r="B30" s="2"/>
      <c r="C30" s="2"/>
      <c r="D30" s="2"/>
      <c r="E30" s="2"/>
      <c r="F30" s="2"/>
      <c r="G30" s="2"/>
      <c r="H30" s="2"/>
      <c r="I30" s="2"/>
      <c r="J30" s="2"/>
      <c r="K30" s="2"/>
      <c r="N30" s="232" t="s">
        <v>254</v>
      </c>
      <c r="O30" s="233">
        <f t="shared" ref="O30:W30" si="4">SUMIF(O27:O29,"&gt;0")</f>
        <v>4</v>
      </c>
      <c r="P30" s="233">
        <f t="shared" si="4"/>
        <v>160</v>
      </c>
      <c r="Q30" s="233">
        <f t="shared" si="4"/>
        <v>520</v>
      </c>
      <c r="R30" s="233">
        <f t="shared" si="4"/>
        <v>54</v>
      </c>
      <c r="S30" s="233">
        <f t="shared" si="4"/>
        <v>176</v>
      </c>
      <c r="T30" s="233">
        <f t="shared" si="4"/>
        <v>493</v>
      </c>
      <c r="U30" s="233">
        <f t="shared" si="4"/>
        <v>39</v>
      </c>
      <c r="V30" s="233">
        <f t="shared" si="4"/>
        <v>18</v>
      </c>
      <c r="W30" s="234">
        <f t="shared" si="4"/>
        <v>119</v>
      </c>
      <c r="X30" s="231"/>
    </row>
    <row r="31" spans="2:24" ht="15" thickBot="1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24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N32" s="223" t="s">
        <v>242</v>
      </c>
      <c r="O32">
        <v>92</v>
      </c>
      <c r="P32">
        <v>168</v>
      </c>
      <c r="Q32">
        <v>542</v>
      </c>
      <c r="R32">
        <v>438</v>
      </c>
      <c r="S32">
        <v>148</v>
      </c>
      <c r="T32">
        <v>365</v>
      </c>
      <c r="U32">
        <v>187</v>
      </c>
      <c r="V32">
        <v>110</v>
      </c>
      <c r="W32">
        <v>361</v>
      </c>
      <c r="X32" s="222" t="s">
        <v>239</v>
      </c>
    </row>
    <row r="33" spans="2:24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N33" s="219" t="s">
        <v>241</v>
      </c>
      <c r="O33">
        <v>669</v>
      </c>
      <c r="P33">
        <v>1233</v>
      </c>
      <c r="Q33">
        <v>3549</v>
      </c>
      <c r="R33">
        <v>3178</v>
      </c>
      <c r="S33">
        <v>1035</v>
      </c>
      <c r="T33">
        <v>2507</v>
      </c>
      <c r="U33">
        <v>1387</v>
      </c>
      <c r="V33">
        <v>658</v>
      </c>
      <c r="W33">
        <v>2159</v>
      </c>
      <c r="X33" s="220" t="s">
        <v>239</v>
      </c>
    </row>
    <row r="34" spans="2:24" x14ac:dyDescent="0.3">
      <c r="N34" s="219" t="s">
        <v>240</v>
      </c>
      <c r="O34">
        <v>86</v>
      </c>
      <c r="P34">
        <v>166</v>
      </c>
      <c r="Q34">
        <v>451</v>
      </c>
      <c r="R34">
        <v>404</v>
      </c>
      <c r="S34">
        <v>133</v>
      </c>
      <c r="T34">
        <v>543</v>
      </c>
      <c r="U34">
        <v>179</v>
      </c>
      <c r="V34">
        <v>85</v>
      </c>
      <c r="W34">
        <v>282</v>
      </c>
      <c r="X34" s="220" t="s">
        <v>239</v>
      </c>
    </row>
    <row r="35" spans="2:24" ht="15" thickBot="1" x14ac:dyDescent="0.35">
      <c r="N35" s="224" t="s">
        <v>254</v>
      </c>
      <c r="O35" s="188">
        <f t="shared" ref="O35:W35" si="5">SUMIF(O32:O34,"&gt;0")</f>
        <v>847</v>
      </c>
      <c r="P35" s="188">
        <f t="shared" si="5"/>
        <v>1567</v>
      </c>
      <c r="Q35" s="188">
        <f t="shared" si="5"/>
        <v>4542</v>
      </c>
      <c r="R35" s="188">
        <f t="shared" si="5"/>
        <v>4020</v>
      </c>
      <c r="S35" s="188">
        <f t="shared" si="5"/>
        <v>1316</v>
      </c>
      <c r="T35" s="188">
        <f t="shared" si="5"/>
        <v>3415</v>
      </c>
      <c r="U35" s="188">
        <f t="shared" si="5"/>
        <v>1753</v>
      </c>
      <c r="V35" s="188">
        <f t="shared" si="5"/>
        <v>853</v>
      </c>
      <c r="W35" s="189">
        <f t="shared" si="5"/>
        <v>2802</v>
      </c>
      <c r="X35" s="124"/>
    </row>
    <row r="36" spans="2:24" ht="18" x14ac:dyDescent="0.3">
      <c r="B36" s="25" t="s">
        <v>2</v>
      </c>
      <c r="C36" s="9" t="s">
        <v>3</v>
      </c>
      <c r="D36" s="9" t="s">
        <v>4</v>
      </c>
      <c r="E36" s="9" t="s">
        <v>5</v>
      </c>
      <c r="F36" s="9" t="s">
        <v>6</v>
      </c>
      <c r="G36" s="9" t="s">
        <v>7</v>
      </c>
      <c r="H36" s="9" t="s">
        <v>8</v>
      </c>
      <c r="I36" s="9" t="s">
        <v>9</v>
      </c>
      <c r="J36" s="9" t="s">
        <v>10</v>
      </c>
      <c r="K36" s="10" t="s">
        <v>11</v>
      </c>
      <c r="L36" s="147" t="s">
        <v>299</v>
      </c>
    </row>
    <row r="37" spans="2:24" x14ac:dyDescent="0.3">
      <c r="B37" s="236" t="s">
        <v>298</v>
      </c>
      <c r="C37">
        <v>6827</v>
      </c>
      <c r="D37">
        <v>20136</v>
      </c>
      <c r="E37">
        <v>34442</v>
      </c>
      <c r="F37">
        <v>37445</v>
      </c>
      <c r="G37">
        <v>12970</v>
      </c>
      <c r="H37">
        <v>34556</v>
      </c>
      <c r="I37">
        <v>13797</v>
      </c>
      <c r="J37">
        <v>6236</v>
      </c>
      <c r="K37">
        <v>4949</v>
      </c>
      <c r="L37" s="147"/>
    </row>
    <row r="38" spans="2:24" x14ac:dyDescent="0.3">
      <c r="B38" s="236" t="s">
        <v>233</v>
      </c>
      <c r="C38">
        <v>16</v>
      </c>
      <c r="D38">
        <v>584</v>
      </c>
      <c r="E38">
        <v>2338</v>
      </c>
      <c r="F38">
        <v>7791</v>
      </c>
      <c r="G38">
        <v>448</v>
      </c>
      <c r="H38">
        <v>5682</v>
      </c>
      <c r="I38">
        <v>900</v>
      </c>
      <c r="J38">
        <v>26</v>
      </c>
      <c r="K38">
        <v>11</v>
      </c>
      <c r="L38" s="147"/>
    </row>
    <row r="39" spans="2:24" x14ac:dyDescent="0.3">
      <c r="B39" s="236" t="s">
        <v>232</v>
      </c>
      <c r="C39">
        <v>15658</v>
      </c>
      <c r="D39">
        <v>30717</v>
      </c>
      <c r="E39">
        <v>113871</v>
      </c>
      <c r="F39">
        <v>75753</v>
      </c>
      <c r="G39">
        <v>27730</v>
      </c>
      <c r="H39">
        <v>62658</v>
      </c>
      <c r="I39">
        <v>37509</v>
      </c>
      <c r="J39">
        <v>16657</v>
      </c>
      <c r="K39">
        <v>49446</v>
      </c>
      <c r="L39" s="147"/>
    </row>
    <row r="40" spans="2:24" x14ac:dyDescent="0.3">
      <c r="B40" s="236" t="s">
        <v>231</v>
      </c>
      <c r="C40">
        <v>5351</v>
      </c>
      <c r="D40">
        <v>8022</v>
      </c>
      <c r="E40">
        <v>46161</v>
      </c>
      <c r="F40">
        <v>47455</v>
      </c>
      <c r="G40">
        <v>6553</v>
      </c>
      <c r="H40">
        <v>37454</v>
      </c>
      <c r="I40">
        <v>11930</v>
      </c>
      <c r="J40">
        <v>7440</v>
      </c>
      <c r="K40">
        <v>27170</v>
      </c>
    </row>
    <row r="41" spans="2:24" ht="15" thickBot="1" x14ac:dyDescent="0.35">
      <c r="B41" s="220" t="s">
        <v>237</v>
      </c>
      <c r="C41" s="188">
        <v>4862</v>
      </c>
      <c r="D41" s="188">
        <v>16433</v>
      </c>
      <c r="E41" s="188">
        <v>24665</v>
      </c>
      <c r="F41" s="188">
        <v>28273</v>
      </c>
      <c r="G41" s="188">
        <v>9890</v>
      </c>
      <c r="H41" s="188">
        <v>27482</v>
      </c>
      <c r="I41" s="188">
        <v>10236</v>
      </c>
      <c r="J41" s="188">
        <v>3406</v>
      </c>
      <c r="K41" s="189">
        <v>1469</v>
      </c>
    </row>
    <row r="42" spans="2:24" ht="15" thickBot="1" x14ac:dyDescent="0.35">
      <c r="B42" s="220" t="s">
        <v>243</v>
      </c>
      <c r="C42" s="233">
        <v>4</v>
      </c>
      <c r="D42" s="233">
        <v>160</v>
      </c>
      <c r="E42" s="233">
        <v>520</v>
      </c>
      <c r="F42" s="233">
        <v>54</v>
      </c>
      <c r="G42" s="233">
        <v>176</v>
      </c>
      <c r="H42" s="233">
        <v>493</v>
      </c>
      <c r="I42" s="233">
        <v>39</v>
      </c>
      <c r="J42" s="233">
        <v>18</v>
      </c>
      <c r="K42" s="234">
        <v>119</v>
      </c>
    </row>
    <row r="43" spans="2:24" ht="15" thickBot="1" x14ac:dyDescent="0.35">
      <c r="B43" s="221" t="s">
        <v>239</v>
      </c>
      <c r="C43" s="188">
        <v>847</v>
      </c>
      <c r="D43" s="188">
        <v>1567</v>
      </c>
      <c r="E43" s="188">
        <v>4542</v>
      </c>
      <c r="F43" s="188">
        <v>4020</v>
      </c>
      <c r="G43" s="188">
        <v>1316</v>
      </c>
      <c r="H43" s="188">
        <v>3415</v>
      </c>
      <c r="I43" s="188">
        <v>1753</v>
      </c>
      <c r="J43" s="188">
        <v>853</v>
      </c>
      <c r="K43" s="189">
        <v>2802</v>
      </c>
    </row>
    <row r="44" spans="2:24" x14ac:dyDescent="0.3">
      <c r="B44" s="237" t="s">
        <v>254</v>
      </c>
      <c r="C44" s="152">
        <v>33565</v>
      </c>
      <c r="D44" s="152">
        <v>77619</v>
      </c>
      <c r="E44" s="152">
        <v>226539</v>
      </c>
      <c r="F44" s="152">
        <v>200791</v>
      </c>
      <c r="G44" s="152">
        <v>59083</v>
      </c>
      <c r="H44" s="152">
        <v>171740</v>
      </c>
      <c r="I44" s="152">
        <v>76164</v>
      </c>
      <c r="J44" s="152">
        <v>34636</v>
      </c>
      <c r="K44" s="152">
        <v>85966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B1:W31"/>
  <sheetViews>
    <sheetView tabSelected="1" topLeftCell="A11" zoomScale="115" zoomScaleNormal="115" workbookViewId="0">
      <selection activeCell="L17" sqref="L17"/>
    </sheetView>
  </sheetViews>
  <sheetFormatPr defaultColWidth="11.5546875" defaultRowHeight="14.4" x14ac:dyDescent="0.3"/>
  <cols>
    <col min="3" max="3" width="29.6640625" bestFit="1" customWidth="1"/>
  </cols>
  <sheetData>
    <row r="1" spans="2:23" ht="15" thickBot="1" x14ac:dyDescent="0.35"/>
    <row r="2" spans="2:23" ht="18" x14ac:dyDescent="0.3">
      <c r="B2" s="120" t="s">
        <v>262</v>
      </c>
      <c r="C2" s="205" t="s">
        <v>3</v>
      </c>
      <c r="D2" s="205" t="s">
        <v>4</v>
      </c>
      <c r="E2" s="205" t="s">
        <v>5</v>
      </c>
      <c r="F2" s="205" t="s">
        <v>6</v>
      </c>
      <c r="G2" s="205" t="s">
        <v>7</v>
      </c>
      <c r="H2" s="205" t="s">
        <v>8</v>
      </c>
      <c r="I2" s="205" t="s">
        <v>9</v>
      </c>
      <c r="J2" s="205" t="s">
        <v>10</v>
      </c>
      <c r="K2" s="206" t="s">
        <v>11</v>
      </c>
      <c r="L2" s="240" t="s">
        <v>1</v>
      </c>
      <c r="N2" s="120" t="s">
        <v>263</v>
      </c>
      <c r="O2" s="205" t="s">
        <v>3</v>
      </c>
      <c r="P2" s="205" t="s">
        <v>4</v>
      </c>
      <c r="Q2" s="205" t="s">
        <v>5</v>
      </c>
      <c r="R2" s="205" t="s">
        <v>6</v>
      </c>
      <c r="S2" s="205" t="s">
        <v>7</v>
      </c>
      <c r="T2" s="205" t="s">
        <v>8</v>
      </c>
      <c r="U2" s="205" t="s">
        <v>9</v>
      </c>
      <c r="V2" s="205" t="s">
        <v>10</v>
      </c>
      <c r="W2" s="206" t="s">
        <v>11</v>
      </c>
    </row>
    <row r="3" spans="2:23" x14ac:dyDescent="0.3">
      <c r="B3" s="242" t="s">
        <v>255</v>
      </c>
      <c r="C3" s="17">
        <v>11.133444117814502</v>
      </c>
      <c r="D3" s="17">
        <v>23.26364189713312</v>
      </c>
      <c r="E3" s="17">
        <v>61.78398093538852</v>
      </c>
      <c r="F3" s="17">
        <v>54.549002139406092</v>
      </c>
      <c r="G3" s="17">
        <v>17.926896838697981</v>
      </c>
      <c r="H3" s="17">
        <v>42.690121301051185</v>
      </c>
      <c r="I3" s="17">
        <v>24.64788392768839</v>
      </c>
      <c r="J3" s="17">
        <v>12.447493984269418</v>
      </c>
      <c r="K3" s="18">
        <v>48.088749698126307</v>
      </c>
      <c r="N3" s="242" t="s">
        <v>255</v>
      </c>
      <c r="O3" s="156">
        <f>O13/O$10</f>
        <v>0.31967979919379147</v>
      </c>
      <c r="P3" s="156">
        <f t="shared" ref="P3:W3" si="0">P13/P$10</f>
        <v>0.26852053027673983</v>
      </c>
      <c r="Q3" s="156">
        <f t="shared" si="0"/>
        <v>0.24352071998875408</v>
      </c>
      <c r="R3" s="156">
        <f t="shared" si="0"/>
        <v>0.23161401091242598</v>
      </c>
      <c r="S3" s="156">
        <f t="shared" si="0"/>
        <v>0.27376374746156007</v>
      </c>
      <c r="T3" s="156">
        <f t="shared" si="0"/>
        <v>0.22720420395331489</v>
      </c>
      <c r="U3" s="156">
        <f t="shared" si="0"/>
        <v>0.28267664633563061</v>
      </c>
      <c r="V3" s="156">
        <f t="shared" si="0"/>
        <v>0.30403479916655407</v>
      </c>
      <c r="W3" s="156">
        <f t="shared" si="0"/>
        <v>0.35955848116591815</v>
      </c>
    </row>
    <row r="4" spans="2:23" x14ac:dyDescent="0.3">
      <c r="B4" s="242" t="s">
        <v>256</v>
      </c>
      <c r="C4" s="241">
        <v>1.8448671795834977</v>
      </c>
      <c r="D4" s="241">
        <v>8.9253084545029626</v>
      </c>
      <c r="E4" s="241">
        <v>18.804237097077468</v>
      </c>
      <c r="F4" s="241">
        <v>30.061413809263438</v>
      </c>
      <c r="G4" s="241">
        <v>5.0122776173151022</v>
      </c>
      <c r="H4" s="241">
        <v>26.56145581250691</v>
      </c>
      <c r="I4" s="241">
        <v>3.8980489675243395</v>
      </c>
      <c r="J4" s="241">
        <v>1.9594312276125299</v>
      </c>
      <c r="K4" s="243">
        <v>2.6530553181717775</v>
      </c>
      <c r="N4" s="242" t="s">
        <v>256</v>
      </c>
      <c r="O4" s="156">
        <f t="shared" ref="O4:W4" si="1">O14/O$10</f>
        <v>5.2972536015588344E-2</v>
      </c>
      <c r="P4" s="156">
        <f t="shared" si="1"/>
        <v>0.10302035122806595</v>
      </c>
      <c r="Q4" s="156">
        <f t="shared" si="1"/>
        <v>7.4116644596086009E-2</v>
      </c>
      <c r="R4" s="156">
        <f t="shared" si="1"/>
        <v>0.12764018319286347</v>
      </c>
      <c r="S4" s="156">
        <f t="shared" si="1"/>
        <v>7.6543080276549533E-2</v>
      </c>
      <c r="T4" s="156">
        <f t="shared" si="1"/>
        <v>0.14136465860951256</v>
      </c>
      <c r="U4" s="156">
        <f t="shared" si="1"/>
        <v>4.4705152483862275E-2</v>
      </c>
      <c r="V4" s="156">
        <f t="shared" si="1"/>
        <v>4.7859856813002956E-2</v>
      </c>
      <c r="W4" s="156">
        <f t="shared" si="1"/>
        <v>1.9836833908954264E-2</v>
      </c>
    </row>
    <row r="5" spans="2:23" x14ac:dyDescent="0.3">
      <c r="B5" s="242" t="s">
        <v>257</v>
      </c>
      <c r="C5" s="17">
        <v>3.4648412617047524</v>
      </c>
      <c r="D5" s="17">
        <v>13.209783905434309</v>
      </c>
      <c r="E5" s="17">
        <v>30.421606649429066</v>
      </c>
      <c r="F5" s="17">
        <v>43.931286273649228</v>
      </c>
      <c r="G5" s="17">
        <v>9.2654369481234493</v>
      </c>
      <c r="H5" s="17">
        <v>33.452427804683126</v>
      </c>
      <c r="I5" s="17">
        <v>13.579225363981161</v>
      </c>
      <c r="J5" s="17">
        <v>5.269623517269129</v>
      </c>
      <c r="K5" s="18">
        <v>15.953152667562465</v>
      </c>
      <c r="N5" s="242" t="s">
        <v>257</v>
      </c>
      <c r="O5" s="156">
        <f t="shared" ref="O5:W5" si="2">O15/O$10</f>
        <v>9.9487611116475264E-2</v>
      </c>
      <c r="P5" s="156">
        <f t="shared" si="2"/>
        <v>0.15247389874779185</v>
      </c>
      <c r="Q5" s="156">
        <f t="shared" si="2"/>
        <v>0.11990634857651794</v>
      </c>
      <c r="R5" s="156">
        <f t="shared" si="2"/>
        <v>0.18653139414683131</v>
      </c>
      <c r="S5" s="156">
        <f t="shared" si="2"/>
        <v>0.14149357602770157</v>
      </c>
      <c r="T5" s="156">
        <f t="shared" si="2"/>
        <v>0.17803960255979909</v>
      </c>
      <c r="U5" s="156">
        <f t="shared" si="2"/>
        <v>0.15573466253684703</v>
      </c>
      <c r="V5" s="156">
        <f t="shared" si="2"/>
        <v>0.12871256895411989</v>
      </c>
      <c r="W5" s="156">
        <f t="shared" si="2"/>
        <v>0.11928135746852807</v>
      </c>
    </row>
    <row r="6" spans="2:23" x14ac:dyDescent="0.3">
      <c r="B6" s="242" t="s">
        <v>258</v>
      </c>
      <c r="C6" s="17">
        <v>2.9695483187212028</v>
      </c>
      <c r="D6" s="17">
        <v>9.2402055283660758</v>
      </c>
      <c r="E6" s="17">
        <v>23.291496071382767</v>
      </c>
      <c r="F6" s="17">
        <v>29.764906284004237</v>
      </c>
      <c r="G6" s="17">
        <v>6.3106413342691887</v>
      </c>
      <c r="H6" s="17">
        <v>20.12668014379431</v>
      </c>
      <c r="I6" s="17">
        <v>10.292582020322403</v>
      </c>
      <c r="J6" s="17">
        <v>5.0500934391825956</v>
      </c>
      <c r="K6" s="18">
        <v>10.171756201320676</v>
      </c>
      <c r="N6" s="242" t="s">
        <v>258</v>
      </c>
      <c r="O6" s="156">
        <f t="shared" ref="O6:W6" si="3">O16/O$10</f>
        <v>8.5266032701065364E-2</v>
      </c>
      <c r="P6" s="156">
        <f t="shared" si="3"/>
        <v>0.10665504994076996</v>
      </c>
      <c r="Q6" s="156">
        <f t="shared" si="3"/>
        <v>9.1803114772580033E-2</v>
      </c>
      <c r="R6" s="156">
        <f t="shared" si="3"/>
        <v>0.12638121795981497</v>
      </c>
      <c r="S6" s="156">
        <f t="shared" si="3"/>
        <v>9.6370545114423084E-2</v>
      </c>
      <c r="T6" s="156">
        <f t="shared" si="3"/>
        <v>0.10711767033983983</v>
      </c>
      <c r="U6" s="156">
        <f t="shared" si="3"/>
        <v>0.11804147472354687</v>
      </c>
      <c r="V6" s="156">
        <f t="shared" si="3"/>
        <v>0.12335046287185095</v>
      </c>
      <c r="W6" s="156">
        <f t="shared" si="3"/>
        <v>7.6053988375567455E-2</v>
      </c>
    </row>
    <row r="7" spans="2:23" x14ac:dyDescent="0.3">
      <c r="B7" s="242" t="s">
        <v>259</v>
      </c>
      <c r="C7" s="17">
        <v>14.56025497888009</v>
      </c>
      <c r="D7" s="17">
        <v>29.793684047835772</v>
      </c>
      <c r="E7" s="17">
        <v>113.59013282123273</v>
      </c>
      <c r="F7" s="17">
        <v>70.914411684091178</v>
      </c>
      <c r="G7" s="17">
        <v>25.302096814449591</v>
      </c>
      <c r="H7" s="17">
        <v>60.412377942866854</v>
      </c>
      <c r="I7" s="17">
        <v>32.182965760534501</v>
      </c>
      <c r="J7" s="17">
        <v>14.900188066070724</v>
      </c>
      <c r="K7" s="18">
        <v>50.098408664668746</v>
      </c>
      <c r="N7" s="242" t="s">
        <v>259</v>
      </c>
      <c r="O7" s="156">
        <f t="shared" ref="O7:W7" si="4">O17/O$10</f>
        <v>0.41807542559188704</v>
      </c>
      <c r="P7" s="156">
        <f t="shared" si="4"/>
        <v>0.34389352599209355</v>
      </c>
      <c r="Q7" s="156">
        <f t="shared" si="4"/>
        <v>0.44771396257506074</v>
      </c>
      <c r="R7" s="156">
        <f t="shared" si="4"/>
        <v>0.30110122417403745</v>
      </c>
      <c r="S7" s="156">
        <f t="shared" si="4"/>
        <v>0.38639129264170013</v>
      </c>
      <c r="T7" s="156">
        <f t="shared" si="4"/>
        <v>0.32152511684472257</v>
      </c>
      <c r="U7" s="156">
        <f t="shared" si="4"/>
        <v>0.36909346283080779</v>
      </c>
      <c r="V7" s="156">
        <f t="shared" si="4"/>
        <v>0.36394278976448835</v>
      </c>
      <c r="W7" s="156">
        <f t="shared" si="4"/>
        <v>0.37458465527540269</v>
      </c>
    </row>
    <row r="8" spans="2:23" x14ac:dyDescent="0.3">
      <c r="B8" s="242" t="s">
        <v>260</v>
      </c>
      <c r="C8" s="17">
        <v>0.84605800081740223</v>
      </c>
      <c r="D8" s="17">
        <v>2.1409657848984875</v>
      </c>
      <c r="E8" s="17">
        <v>5.729356267177165</v>
      </c>
      <c r="F8" s="17">
        <v>6.1554810347449909</v>
      </c>
      <c r="G8" s="17">
        <v>1.6394096364382118</v>
      </c>
      <c r="H8" s="17">
        <v>4.5454358909974779</v>
      </c>
      <c r="I8" s="17">
        <v>2.5559489283909858</v>
      </c>
      <c r="J8" s="17">
        <v>1.2254841035492932</v>
      </c>
      <c r="K8" s="18">
        <v>6.7505456033977174</v>
      </c>
      <c r="N8" s="242" t="s">
        <v>260</v>
      </c>
      <c r="O8" s="156">
        <f t="shared" ref="O8:W8" si="5">O18/O$10</f>
        <v>2.4293259924378249E-2</v>
      </c>
      <c r="P8" s="156">
        <f t="shared" si="5"/>
        <v>2.4712092388945558E-2</v>
      </c>
      <c r="Q8" s="156">
        <f t="shared" si="5"/>
        <v>2.2582179751643582E-2</v>
      </c>
      <c r="R8" s="156">
        <f t="shared" si="5"/>
        <v>2.6136053743185481E-2</v>
      </c>
      <c r="S8" s="156">
        <f t="shared" si="5"/>
        <v>2.5035617136318359E-2</v>
      </c>
      <c r="T8" s="156">
        <f t="shared" si="5"/>
        <v>2.4191595426773328E-2</v>
      </c>
      <c r="U8" s="156">
        <f t="shared" si="5"/>
        <v>2.931314807398451E-2</v>
      </c>
      <c r="V8" s="156">
        <f t="shared" si="5"/>
        <v>2.9932917724264509E-2</v>
      </c>
      <c r="W8" s="156">
        <f t="shared" si="5"/>
        <v>5.0473675016207004E-2</v>
      </c>
    </row>
    <row r="9" spans="2:23" ht="15" thickBot="1" x14ac:dyDescent="0.35">
      <c r="B9" s="244" t="s">
        <v>261</v>
      </c>
      <c r="C9" s="245">
        <v>7.8477267645036281E-3</v>
      </c>
      <c r="D9" s="245">
        <v>6.2772499680717506E-2</v>
      </c>
      <c r="E9" s="245">
        <v>9.0582512284213948E-2</v>
      </c>
      <c r="F9" s="245">
        <v>0.14034822843997907</v>
      </c>
      <c r="G9" s="245">
        <v>2.6333458739244614E-2</v>
      </c>
      <c r="H9" s="245">
        <v>0.10468511324371545</v>
      </c>
      <c r="I9" s="245">
        <v>3.7969161997364859E-2</v>
      </c>
      <c r="J9" s="245">
        <v>8.8703000823131192E-2</v>
      </c>
      <c r="K9" s="246">
        <v>2.8221136171607882E-2</v>
      </c>
      <c r="N9" s="244" t="s">
        <v>261</v>
      </c>
      <c r="O9" s="156">
        <f t="shared" ref="O9:W9" si="6">O19/O$10</f>
        <v>2.2533545681430452E-4</v>
      </c>
      <c r="P9" s="156">
        <f t="shared" si="6"/>
        <v>7.2455142559342556E-4</v>
      </c>
      <c r="Q9" s="156">
        <f t="shared" si="6"/>
        <v>3.5702973935768502E-4</v>
      </c>
      <c r="R9" s="156">
        <f t="shared" si="6"/>
        <v>5.9591587084146223E-4</v>
      </c>
      <c r="S9" s="156">
        <f t="shared" si="6"/>
        <v>4.0214134174732994E-4</v>
      </c>
      <c r="T9" s="156">
        <f t="shared" si="6"/>
        <v>5.5715226603760719E-4</v>
      </c>
      <c r="U9" s="156">
        <f t="shared" si="6"/>
        <v>4.354530153208154E-4</v>
      </c>
      <c r="V9" s="156">
        <f t="shared" si="6"/>
        <v>2.1666047057193462E-3</v>
      </c>
      <c r="W9" s="156">
        <f t="shared" si="6"/>
        <v>2.1100878942243012E-4</v>
      </c>
    </row>
    <row r="10" spans="2:23" ht="15" thickBot="1" x14ac:dyDescent="0.35">
      <c r="B10" s="250" t="s">
        <v>254</v>
      </c>
      <c r="C10" s="247">
        <f>SUM(C3:C9)</f>
        <v>34.82686158428595</v>
      </c>
      <c r="D10" s="248">
        <f t="shared" ref="D10:K10" si="7">SUM(D3:D9)</f>
        <v>86.636362117851434</v>
      </c>
      <c r="E10" s="248">
        <f t="shared" si="7"/>
        <v>253.71139235397192</v>
      </c>
      <c r="F10" s="248">
        <f t="shared" si="7"/>
        <v>235.51684945359912</v>
      </c>
      <c r="G10" s="248">
        <f t="shared" si="7"/>
        <v>65.483092648032766</v>
      </c>
      <c r="H10" s="248">
        <f t="shared" si="7"/>
        <v>187.8931840091436</v>
      </c>
      <c r="I10" s="248">
        <f t="shared" si="7"/>
        <v>87.194624130439152</v>
      </c>
      <c r="J10" s="248">
        <f t="shared" si="7"/>
        <v>40.941017338776817</v>
      </c>
      <c r="K10" s="249">
        <f t="shared" si="7"/>
        <v>133.74388928941929</v>
      </c>
      <c r="N10" s="250" t="s">
        <v>254</v>
      </c>
      <c r="O10" s="247">
        <v>34.82686158428595</v>
      </c>
      <c r="P10" s="248">
        <v>86.636362117851434</v>
      </c>
      <c r="Q10" s="248">
        <v>253.71139235397192</v>
      </c>
      <c r="R10" s="248">
        <v>235.51684945359912</v>
      </c>
      <c r="S10" s="248">
        <v>65.483092648032766</v>
      </c>
      <c r="T10" s="248">
        <v>187.8931840091436</v>
      </c>
      <c r="U10" s="248">
        <v>87.194624130439152</v>
      </c>
      <c r="V10" s="248">
        <v>40.941017338776817</v>
      </c>
      <c r="W10" s="249">
        <v>133.74388928941929</v>
      </c>
    </row>
    <row r="11" spans="2:23" ht="15" thickBot="1" x14ac:dyDescent="0.35">
      <c r="O11" s="239">
        <f>SUM(O3:O9)</f>
        <v>1</v>
      </c>
      <c r="P11" s="239">
        <f t="shared" ref="P11:W11" si="8">SUM(P3:P9)</f>
        <v>1</v>
      </c>
      <c r="Q11" s="239">
        <f t="shared" si="8"/>
        <v>1</v>
      </c>
      <c r="R11" s="239">
        <f t="shared" si="8"/>
        <v>1</v>
      </c>
      <c r="S11" s="239">
        <f t="shared" si="8"/>
        <v>1.0000000000000002</v>
      </c>
      <c r="T11" s="239">
        <f t="shared" si="8"/>
        <v>0.99999999999999989</v>
      </c>
      <c r="U11" s="239">
        <f t="shared" si="8"/>
        <v>0.99999999999999989</v>
      </c>
      <c r="V11" s="239">
        <f t="shared" si="8"/>
        <v>1</v>
      </c>
      <c r="W11" s="239">
        <f t="shared" si="8"/>
        <v>1</v>
      </c>
    </row>
    <row r="12" spans="2:23" ht="18" x14ac:dyDescent="0.3">
      <c r="N12" s="120"/>
      <c r="O12" s="205" t="s">
        <v>3</v>
      </c>
      <c r="P12" s="205" t="s">
        <v>4</v>
      </c>
      <c r="Q12" s="205" t="s">
        <v>5</v>
      </c>
      <c r="R12" s="205" t="s">
        <v>6</v>
      </c>
      <c r="S12" s="205" t="s">
        <v>7</v>
      </c>
      <c r="T12" s="205" t="s">
        <v>8</v>
      </c>
      <c r="U12" s="205" t="s">
        <v>9</v>
      </c>
      <c r="V12" s="205" t="s">
        <v>10</v>
      </c>
      <c r="W12" s="206" t="s">
        <v>11</v>
      </c>
    </row>
    <row r="13" spans="2:23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N13" s="242" t="s">
        <v>255</v>
      </c>
      <c r="O13" s="17">
        <v>11.133444117814502</v>
      </c>
      <c r="P13" s="17">
        <v>23.26364189713312</v>
      </c>
      <c r="Q13" s="17">
        <v>61.78398093538852</v>
      </c>
      <c r="R13" s="17">
        <v>54.549002139406092</v>
      </c>
      <c r="S13" s="17">
        <v>17.926896838697981</v>
      </c>
      <c r="T13" s="17">
        <v>42.690121301051185</v>
      </c>
      <c r="U13" s="17">
        <v>24.64788392768839</v>
      </c>
      <c r="V13" s="17">
        <v>12.447493984269418</v>
      </c>
      <c r="W13" s="18">
        <v>48.088749698126307</v>
      </c>
    </row>
    <row r="14" spans="2:23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N14" s="242" t="s">
        <v>256</v>
      </c>
      <c r="O14" s="241">
        <v>1.8448671795834977</v>
      </c>
      <c r="P14" s="241">
        <v>8.9253084545029626</v>
      </c>
      <c r="Q14" s="241">
        <v>18.804237097077468</v>
      </c>
      <c r="R14" s="241">
        <v>30.061413809263438</v>
      </c>
      <c r="S14" s="241">
        <v>5.0122776173151022</v>
      </c>
      <c r="T14" s="241">
        <v>26.56145581250691</v>
      </c>
      <c r="U14" s="241">
        <v>3.8980489675243395</v>
      </c>
      <c r="V14" s="241">
        <v>1.9594312276125299</v>
      </c>
      <c r="W14" s="243">
        <v>2.6530553181717775</v>
      </c>
    </row>
    <row r="15" spans="2:23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N15" s="242" t="s">
        <v>257</v>
      </c>
      <c r="O15" s="17">
        <v>3.4648412617047524</v>
      </c>
      <c r="P15" s="17">
        <v>13.209783905434309</v>
      </c>
      <c r="Q15" s="17">
        <v>30.421606649429066</v>
      </c>
      <c r="R15" s="17">
        <v>43.931286273649228</v>
      </c>
      <c r="S15" s="17">
        <v>9.2654369481234493</v>
      </c>
      <c r="T15" s="17">
        <v>33.452427804683126</v>
      </c>
      <c r="U15" s="17">
        <v>13.579225363981161</v>
      </c>
      <c r="V15" s="17">
        <v>5.269623517269129</v>
      </c>
      <c r="W15" s="18">
        <v>15.953152667562465</v>
      </c>
    </row>
    <row r="16" spans="2:23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N16" s="242" t="s">
        <v>258</v>
      </c>
      <c r="O16" s="17">
        <v>2.9695483187212028</v>
      </c>
      <c r="P16" s="17">
        <v>9.2402055283660758</v>
      </c>
      <c r="Q16" s="17">
        <v>23.291496071382767</v>
      </c>
      <c r="R16" s="17">
        <v>29.764906284004237</v>
      </c>
      <c r="S16" s="17">
        <v>6.3106413342691887</v>
      </c>
      <c r="T16" s="17">
        <v>20.12668014379431</v>
      </c>
      <c r="U16" s="17">
        <v>10.292582020322403</v>
      </c>
      <c r="V16" s="17">
        <v>5.0500934391825956</v>
      </c>
      <c r="W16" s="18">
        <v>10.171756201320676</v>
      </c>
    </row>
    <row r="17" spans="2:23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N17" s="242" t="s">
        <v>259</v>
      </c>
      <c r="O17" s="17">
        <v>14.56025497888009</v>
      </c>
      <c r="P17" s="17">
        <v>29.793684047835772</v>
      </c>
      <c r="Q17" s="17">
        <v>113.59013282123273</v>
      </c>
      <c r="R17" s="17">
        <v>70.914411684091178</v>
      </c>
      <c r="S17" s="17">
        <v>25.302096814449591</v>
      </c>
      <c r="T17" s="17">
        <v>60.412377942866854</v>
      </c>
      <c r="U17" s="17">
        <v>32.182965760534501</v>
      </c>
      <c r="V17" s="17">
        <v>14.900188066070724</v>
      </c>
      <c r="W17" s="18">
        <v>50.098408664668746</v>
      </c>
    </row>
    <row r="18" spans="2:23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N18" s="242" t="s">
        <v>260</v>
      </c>
      <c r="O18" s="17">
        <v>0.84605800081740223</v>
      </c>
      <c r="P18" s="17">
        <v>2.1409657848984875</v>
      </c>
      <c r="Q18" s="17">
        <v>5.729356267177165</v>
      </c>
      <c r="R18" s="17">
        <v>6.1554810347449909</v>
      </c>
      <c r="S18" s="17">
        <v>1.6394096364382118</v>
      </c>
      <c r="T18" s="17">
        <v>4.5454358909974779</v>
      </c>
      <c r="U18" s="17">
        <v>2.5559489283909858</v>
      </c>
      <c r="V18" s="17">
        <v>1.2254841035492932</v>
      </c>
      <c r="W18" s="18">
        <v>6.7505456033977174</v>
      </c>
    </row>
    <row r="19" spans="2:23" ht="15" thickBot="1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N19" s="244" t="s">
        <v>261</v>
      </c>
      <c r="O19" s="245">
        <v>7.8477267645036281E-3</v>
      </c>
      <c r="P19" s="245">
        <v>6.2772499680717506E-2</v>
      </c>
      <c r="Q19" s="245">
        <v>9.0582512284213948E-2</v>
      </c>
      <c r="R19" s="245">
        <v>0.14034822843997907</v>
      </c>
      <c r="S19" s="245">
        <v>2.6333458739244614E-2</v>
      </c>
      <c r="T19" s="245">
        <v>0.10468511324371545</v>
      </c>
      <c r="U19" s="245">
        <v>3.7969161997364859E-2</v>
      </c>
      <c r="V19" s="245">
        <v>8.8703000823131192E-2</v>
      </c>
      <c r="W19" s="246">
        <v>2.8221136171607882E-2</v>
      </c>
    </row>
    <row r="20" spans="2:23" ht="15" thickBot="1" x14ac:dyDescent="0.35">
      <c r="B20" s="2"/>
      <c r="C20" s="2"/>
      <c r="D20" s="2"/>
      <c r="E20" s="2"/>
      <c r="F20" s="2"/>
      <c r="G20" s="2"/>
      <c r="H20" s="2"/>
      <c r="I20" s="2"/>
      <c r="J20" s="2"/>
      <c r="K20" s="2"/>
      <c r="N20" s="250" t="s">
        <v>254</v>
      </c>
      <c r="O20" s="247">
        <f>SUM(O13:O19)</f>
        <v>34.82686158428595</v>
      </c>
      <c r="P20" s="248">
        <f t="shared" ref="P20" si="9">SUM(P13:P19)</f>
        <v>86.636362117851434</v>
      </c>
      <c r="Q20" s="248">
        <f t="shared" ref="Q20" si="10">SUM(Q13:Q19)</f>
        <v>253.71139235397192</v>
      </c>
      <c r="R20" s="248">
        <f t="shared" ref="R20" si="11">SUM(R13:R19)</f>
        <v>235.51684945359912</v>
      </c>
      <c r="S20" s="248">
        <f t="shared" ref="S20" si="12">SUM(S13:S19)</f>
        <v>65.483092648032766</v>
      </c>
      <c r="T20" s="248">
        <f t="shared" ref="T20" si="13">SUM(T13:T19)</f>
        <v>187.8931840091436</v>
      </c>
      <c r="U20" s="248">
        <f t="shared" ref="U20" si="14">SUM(U13:U19)</f>
        <v>87.194624130439152</v>
      </c>
      <c r="V20" s="248">
        <f t="shared" ref="V20" si="15">SUM(V13:V19)</f>
        <v>40.941017338776817</v>
      </c>
      <c r="W20" s="249">
        <f t="shared" ref="W20" si="16">SUM(W13:W19)</f>
        <v>133.74388928941929</v>
      </c>
    </row>
    <row r="21" spans="2:23" x14ac:dyDescent="0.3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23" x14ac:dyDescent="0.3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23" x14ac:dyDescent="0.3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23" x14ac:dyDescent="0.3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23" x14ac:dyDescent="0.3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23" x14ac:dyDescent="0.3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23" x14ac:dyDescent="0.3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23" x14ac:dyDescent="0.3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23" x14ac:dyDescent="0.3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23" x14ac:dyDescent="0.3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23" x14ac:dyDescent="0.3">
      <c r="B31" s="2"/>
      <c r="C31" s="2"/>
      <c r="D31" s="2"/>
      <c r="E31" s="2"/>
      <c r="F31" s="2"/>
      <c r="G31" s="2"/>
      <c r="H31" s="2"/>
      <c r="I31" s="2"/>
      <c r="J31" s="2"/>
      <c r="K31" s="2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4"/>
  <dimension ref="B1:AH34"/>
  <sheetViews>
    <sheetView topLeftCell="A7" workbookViewId="0">
      <selection activeCell="G35" sqref="G35"/>
    </sheetView>
  </sheetViews>
  <sheetFormatPr defaultColWidth="11.5546875" defaultRowHeight="14.4" x14ac:dyDescent="0.3"/>
  <cols>
    <col min="2" max="2" width="38" bestFit="1" customWidth="1"/>
    <col min="14" max="14" width="39.44140625" bestFit="1" customWidth="1"/>
  </cols>
  <sheetData>
    <row r="1" spans="2:34" ht="15" thickBot="1" x14ac:dyDescent="0.35"/>
    <row r="2" spans="2:34" ht="18.600000000000001" thickBot="1" x14ac:dyDescent="0.35">
      <c r="B2" s="141">
        <v>2017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10" t="s">
        <v>11</v>
      </c>
      <c r="L2" t="s">
        <v>203</v>
      </c>
      <c r="N2" s="141">
        <v>2018</v>
      </c>
      <c r="O2" s="9" t="s">
        <v>3</v>
      </c>
      <c r="P2" s="9" t="s">
        <v>4</v>
      </c>
      <c r="Q2" s="9" t="s">
        <v>5</v>
      </c>
      <c r="R2" s="9" t="s">
        <v>6</v>
      </c>
      <c r="S2" s="9" t="s">
        <v>7</v>
      </c>
      <c r="T2" s="9" t="s">
        <v>8</v>
      </c>
      <c r="U2" s="9" t="s">
        <v>9</v>
      </c>
      <c r="V2" s="9" t="s">
        <v>10</v>
      </c>
      <c r="W2" s="10" t="s">
        <v>11</v>
      </c>
      <c r="Y2" s="143"/>
      <c r="Z2" s="143"/>
      <c r="AA2" s="143"/>
      <c r="AB2" s="143"/>
      <c r="AC2" s="143"/>
      <c r="AD2" s="143"/>
      <c r="AE2" s="143"/>
      <c r="AF2" s="143"/>
      <c r="AG2" s="143"/>
      <c r="AH2" s="143"/>
    </row>
    <row r="3" spans="2:34" x14ac:dyDescent="0.3">
      <c r="B3" s="207" t="s">
        <v>220</v>
      </c>
      <c r="C3" s="97">
        <v>0.01</v>
      </c>
      <c r="D3" s="97">
        <v>0.29899999999999999</v>
      </c>
      <c r="E3" s="97">
        <v>5.0940000000000003</v>
      </c>
      <c r="F3" s="97">
        <v>1.0760000000000001</v>
      </c>
      <c r="G3" s="97">
        <v>0.26800000000000002</v>
      </c>
      <c r="H3" s="97">
        <v>1.7969999999999999</v>
      </c>
      <c r="I3" s="97">
        <v>8.8999999999999996E-2</v>
      </c>
      <c r="J3" s="97">
        <v>8.0000000000000002E-3</v>
      </c>
      <c r="K3" s="97">
        <v>2.2440000000000002</v>
      </c>
      <c r="L3" s="147"/>
      <c r="N3" s="207" t="s">
        <v>220</v>
      </c>
      <c r="O3" s="210">
        <f>O13/O$10</f>
        <v>5.2687038988408859E-3</v>
      </c>
      <c r="P3" s="210">
        <f t="shared" ref="P3:W3" si="0">P13/P$10</f>
        <v>6.3280423280423284E-2</v>
      </c>
      <c r="Q3" s="210">
        <f t="shared" si="0"/>
        <v>0.27916917849509509</v>
      </c>
      <c r="R3" s="210">
        <f t="shared" si="0"/>
        <v>4.5412340676964626E-2</v>
      </c>
      <c r="S3" s="210">
        <f t="shared" si="0"/>
        <v>7.1428571428571425E-2</v>
      </c>
      <c r="T3" s="210">
        <f t="shared" si="0"/>
        <v>0.1270503393665158</v>
      </c>
      <c r="U3" s="210">
        <f t="shared" si="0"/>
        <v>1.8085754927860194E-2</v>
      </c>
      <c r="V3" s="210">
        <f t="shared" si="0"/>
        <v>3.7842951750236523E-3</v>
      </c>
      <c r="W3" s="210">
        <f t="shared" si="0"/>
        <v>0.25601825442099263</v>
      </c>
      <c r="Y3" s="143"/>
      <c r="Z3" s="143"/>
      <c r="AA3" s="143"/>
      <c r="AB3" s="143"/>
      <c r="AC3" s="143"/>
      <c r="AD3" s="143"/>
      <c r="AE3" s="143"/>
      <c r="AF3" s="143"/>
      <c r="AG3" s="143"/>
      <c r="AH3" s="143"/>
    </row>
    <row r="4" spans="2:34" x14ac:dyDescent="0.3">
      <c r="B4" s="208" t="s">
        <v>52</v>
      </c>
      <c r="C4" s="97">
        <v>0.224</v>
      </c>
      <c r="D4" s="97">
        <v>0.99</v>
      </c>
      <c r="E4" s="97">
        <v>3.0539999999999998</v>
      </c>
      <c r="F4" s="97">
        <v>13.634</v>
      </c>
      <c r="G4" s="97">
        <v>0.67400000000000004</v>
      </c>
      <c r="H4" s="97">
        <v>5.681</v>
      </c>
      <c r="I4" s="97">
        <v>0.98099999999999998</v>
      </c>
      <c r="J4" s="97">
        <v>0.315</v>
      </c>
      <c r="K4" s="97">
        <v>0.51800000000000002</v>
      </c>
      <c r="L4" s="147"/>
      <c r="N4" s="208" t="s">
        <v>52</v>
      </c>
      <c r="O4" s="210">
        <f t="shared" ref="O4:W4" si="1">O14/O$10</f>
        <v>0.11801896733403583</v>
      </c>
      <c r="P4" s="210">
        <f t="shared" si="1"/>
        <v>0.20952380952380953</v>
      </c>
      <c r="Q4" s="210">
        <f t="shared" si="1"/>
        <v>0.16736997862662353</v>
      </c>
      <c r="R4" s="210">
        <f t="shared" si="1"/>
        <v>0.57541993753692899</v>
      </c>
      <c r="S4" s="210">
        <f t="shared" si="1"/>
        <v>0.17963752665245203</v>
      </c>
      <c r="T4" s="210">
        <f t="shared" si="1"/>
        <v>0.40165441176470584</v>
      </c>
      <c r="U4" s="210">
        <f t="shared" si="1"/>
        <v>0.19934972566551515</v>
      </c>
      <c r="V4" s="210">
        <f t="shared" si="1"/>
        <v>0.1490066225165563</v>
      </c>
      <c r="W4" s="210">
        <f t="shared" si="1"/>
        <v>5.9098687963491166E-2</v>
      </c>
      <c r="Y4" s="143"/>
      <c r="Z4" s="143"/>
      <c r="AA4" s="143"/>
      <c r="AB4" s="143"/>
      <c r="AC4" s="143"/>
      <c r="AD4" s="143"/>
      <c r="AE4" s="143"/>
      <c r="AF4" s="143"/>
      <c r="AG4" s="143"/>
      <c r="AH4" s="143"/>
    </row>
    <row r="5" spans="2:34" x14ac:dyDescent="0.3">
      <c r="B5" s="208" t="s">
        <v>48</v>
      </c>
      <c r="C5" s="97">
        <v>0.94599999999999995</v>
      </c>
      <c r="D5" s="97">
        <v>1.7090000000000001</v>
      </c>
      <c r="E5" s="97">
        <v>5.18</v>
      </c>
      <c r="F5" s="97">
        <v>4.431</v>
      </c>
      <c r="G5" s="97">
        <v>1.5189999999999999</v>
      </c>
      <c r="H5" s="97">
        <v>3.5739999999999998</v>
      </c>
      <c r="I5" s="97">
        <v>1.988</v>
      </c>
      <c r="J5" s="97">
        <v>0.98199999999999998</v>
      </c>
      <c r="K5" s="97">
        <v>3.3519999999999999</v>
      </c>
      <c r="L5" s="147"/>
      <c r="N5" s="208" t="s">
        <v>48</v>
      </c>
      <c r="O5" s="210">
        <f t="shared" ref="O5:W5" si="2">O15/O$10</f>
        <v>0.49841938883034775</v>
      </c>
      <c r="P5" s="210">
        <f t="shared" si="2"/>
        <v>0.36169312169312173</v>
      </c>
      <c r="Q5" s="210">
        <f t="shared" si="2"/>
        <v>0.28388228201896198</v>
      </c>
      <c r="R5" s="210">
        <f t="shared" si="2"/>
        <v>0.18700936946062291</v>
      </c>
      <c r="S5" s="210">
        <f t="shared" si="2"/>
        <v>0.40485074626865669</v>
      </c>
      <c r="T5" s="210">
        <f t="shared" si="2"/>
        <v>0.25268665158371034</v>
      </c>
      <c r="U5" s="210">
        <f t="shared" si="2"/>
        <v>0.40398293029871984</v>
      </c>
      <c r="V5" s="210">
        <f t="shared" si="2"/>
        <v>0.46452223273415327</v>
      </c>
      <c r="W5" s="210">
        <f t="shared" si="2"/>
        <v>0.38243011979463781</v>
      </c>
      <c r="Y5" s="143"/>
      <c r="Z5" s="143"/>
      <c r="AA5" s="143"/>
      <c r="AB5" s="143"/>
      <c r="AC5" s="143"/>
      <c r="AD5" s="143"/>
      <c r="AE5" s="143"/>
      <c r="AF5" s="143"/>
      <c r="AG5" s="143"/>
      <c r="AH5" s="143"/>
    </row>
    <row r="6" spans="2:34" x14ac:dyDescent="0.3">
      <c r="B6" s="208" t="s">
        <v>221</v>
      </c>
      <c r="C6">
        <v>0.33</v>
      </c>
      <c r="D6">
        <v>0.44800000000000001</v>
      </c>
      <c r="E6">
        <v>1.7529999999999999</v>
      </c>
      <c r="F6">
        <v>1.405</v>
      </c>
      <c r="G6">
        <v>0.47699999999999998</v>
      </c>
      <c r="H6">
        <v>1.044</v>
      </c>
      <c r="I6">
        <v>0.91100000000000003</v>
      </c>
      <c r="J6">
        <v>0.42699999999999999</v>
      </c>
      <c r="K6">
        <v>1.552</v>
      </c>
      <c r="N6" s="208" t="s">
        <v>221</v>
      </c>
      <c r="O6" s="210">
        <f t="shared" ref="O6:W6" si="3">O16/O$10</f>
        <v>0.17386722866174922</v>
      </c>
      <c r="P6" s="210">
        <f t="shared" si="3"/>
        <v>9.4814814814814824E-2</v>
      </c>
      <c r="Q6" s="210">
        <f t="shared" si="3"/>
        <v>9.6070586945799299E-2</v>
      </c>
      <c r="R6" s="210">
        <f t="shared" si="3"/>
        <v>5.9297712501055103E-2</v>
      </c>
      <c r="S6" s="210">
        <f t="shared" si="3"/>
        <v>0.12713219616204691</v>
      </c>
      <c r="T6" s="210">
        <f t="shared" si="3"/>
        <v>7.3812217194570123E-2</v>
      </c>
      <c r="U6" s="210">
        <f t="shared" si="3"/>
        <v>0.18512497459865884</v>
      </c>
      <c r="V6" s="210">
        <f t="shared" si="3"/>
        <v>0.20198675496688742</v>
      </c>
      <c r="W6" s="210">
        <f t="shared" si="3"/>
        <v>0.17706788362806619</v>
      </c>
      <c r="Y6" s="143"/>
      <c r="Z6" s="143"/>
      <c r="AA6" s="143"/>
      <c r="AB6" s="143"/>
      <c r="AC6" s="143"/>
      <c r="AD6" s="143"/>
      <c r="AE6" s="143"/>
      <c r="AF6" s="143"/>
      <c r="AG6" s="143"/>
      <c r="AH6" s="143"/>
    </row>
    <row r="7" spans="2:34" x14ac:dyDescent="0.3">
      <c r="B7" s="208" t="s">
        <v>162</v>
      </c>
      <c r="C7" s="97">
        <v>8.1000000000000003E-2</v>
      </c>
      <c r="D7" s="97">
        <v>0.16200000000000001</v>
      </c>
      <c r="E7" s="97">
        <v>0.64500000000000002</v>
      </c>
      <c r="F7" s="97">
        <v>0.60599999999999998</v>
      </c>
      <c r="G7" s="97">
        <v>0.10299999999999999</v>
      </c>
      <c r="H7" s="97">
        <v>0.38</v>
      </c>
      <c r="I7" s="97">
        <v>0.13600000000000001</v>
      </c>
      <c r="J7" s="97">
        <v>6.3E-2</v>
      </c>
      <c r="K7" s="97">
        <v>0.68</v>
      </c>
      <c r="L7" s="147"/>
      <c r="N7" s="208" t="s">
        <v>162</v>
      </c>
      <c r="O7" s="210">
        <f t="shared" ref="O7:W7" si="4">O17/O$10</f>
        <v>4.2676501580611176E-2</v>
      </c>
      <c r="P7" s="210">
        <f t="shared" si="4"/>
        <v>3.4285714285714287E-2</v>
      </c>
      <c r="Q7" s="210">
        <f t="shared" si="4"/>
        <v>3.5348276429002026E-2</v>
      </c>
      <c r="R7" s="210">
        <f t="shared" si="4"/>
        <v>2.5576095213978214E-2</v>
      </c>
      <c r="S7" s="210">
        <f t="shared" si="4"/>
        <v>2.7452025586353943E-2</v>
      </c>
      <c r="T7" s="210">
        <f t="shared" si="4"/>
        <v>2.6866515837104071E-2</v>
      </c>
      <c r="U7" s="210">
        <f t="shared" si="4"/>
        <v>2.7636659215606589E-2</v>
      </c>
      <c r="V7" s="210">
        <f t="shared" si="4"/>
        <v>2.9801324503311261E-2</v>
      </c>
      <c r="W7" s="210">
        <f t="shared" si="4"/>
        <v>7.7581289218482619E-2</v>
      </c>
      <c r="Y7" s="143"/>
      <c r="Z7" s="143"/>
      <c r="AA7" s="143"/>
      <c r="AB7" s="143"/>
      <c r="AC7" s="143"/>
      <c r="AD7" s="143"/>
      <c r="AE7" s="143"/>
      <c r="AF7" s="143"/>
      <c r="AG7" s="143"/>
      <c r="AH7" s="143"/>
    </row>
    <row r="8" spans="2:34" x14ac:dyDescent="0.3">
      <c r="B8" s="208" t="s">
        <v>222</v>
      </c>
      <c r="C8" s="97">
        <v>0.246</v>
      </c>
      <c r="D8" s="97">
        <v>0.68100000000000005</v>
      </c>
      <c r="E8" s="97">
        <v>2.173</v>
      </c>
      <c r="F8" s="97">
        <v>2.2189999999999999</v>
      </c>
      <c r="G8" s="97">
        <v>0.59599999999999997</v>
      </c>
      <c r="H8" s="97">
        <v>1.4</v>
      </c>
      <c r="I8" s="97">
        <v>0.66</v>
      </c>
      <c r="J8" s="97">
        <v>0.23799999999999999</v>
      </c>
      <c r="K8" s="97">
        <v>2.7E-2</v>
      </c>
      <c r="N8" s="208" t="s">
        <v>222</v>
      </c>
      <c r="O8" s="210">
        <f t="shared" ref="O8:W8" si="5">O18/O$10</f>
        <v>0.12961011591148577</v>
      </c>
      <c r="P8" s="210">
        <f t="shared" si="5"/>
        <v>0.14412698412698416</v>
      </c>
      <c r="Q8" s="210">
        <f t="shared" si="5"/>
        <v>0.1190880692716611</v>
      </c>
      <c r="R8" s="210">
        <f t="shared" si="5"/>
        <v>9.3652401451844322E-2</v>
      </c>
      <c r="S8" s="210">
        <f t="shared" si="5"/>
        <v>0.15884861407249465</v>
      </c>
      <c r="T8" s="210">
        <f t="shared" si="5"/>
        <v>9.8981900452488669E-2</v>
      </c>
      <c r="U8" s="210">
        <f t="shared" si="5"/>
        <v>0.13411908148750257</v>
      </c>
      <c r="V8" s="210">
        <f t="shared" si="5"/>
        <v>0.11258278145695365</v>
      </c>
      <c r="W8" s="210">
        <f t="shared" si="5"/>
        <v>3.0804335424985743E-3</v>
      </c>
    </row>
    <row r="9" spans="2:34" x14ac:dyDescent="0.3">
      <c r="B9" s="208" t="s">
        <v>223</v>
      </c>
      <c r="C9" s="97">
        <v>6.0999999999999999E-2</v>
      </c>
      <c r="D9" s="97">
        <v>0.436</v>
      </c>
      <c r="E9" s="97">
        <v>0.34799999999999998</v>
      </c>
      <c r="F9" s="97">
        <v>0.32300000000000001</v>
      </c>
      <c r="G9" s="97">
        <v>0.115</v>
      </c>
      <c r="H9" s="97">
        <v>0.26800000000000002</v>
      </c>
      <c r="I9" s="97">
        <v>0.156</v>
      </c>
      <c r="J9" s="97">
        <v>8.1000000000000003E-2</v>
      </c>
      <c r="K9" s="97">
        <v>0.39200000000000002</v>
      </c>
      <c r="N9" s="208" t="s">
        <v>223</v>
      </c>
      <c r="O9" s="210">
        <f t="shared" ref="O9:W9" si="6">O19/O$10</f>
        <v>3.2139093782929402E-2</v>
      </c>
      <c r="P9" s="210">
        <f t="shared" si="6"/>
        <v>9.2275132275132288E-2</v>
      </c>
      <c r="Q9" s="210">
        <f t="shared" si="6"/>
        <v>1.9071628212856906E-2</v>
      </c>
      <c r="R9" s="210">
        <f t="shared" si="6"/>
        <v>1.3632143158605552E-2</v>
      </c>
      <c r="S9" s="210">
        <f t="shared" si="6"/>
        <v>3.0650319829424306E-2</v>
      </c>
      <c r="T9" s="210">
        <f t="shared" si="6"/>
        <v>1.8947963800904976E-2</v>
      </c>
      <c r="U9" s="210">
        <f t="shared" si="6"/>
        <v>3.1700873806136967E-2</v>
      </c>
      <c r="V9" s="210">
        <f t="shared" si="6"/>
        <v>3.8315988647114475E-2</v>
      </c>
      <c r="W9" s="210">
        <f t="shared" si="6"/>
        <v>4.4723331431831152E-2</v>
      </c>
    </row>
    <row r="10" spans="2:34" ht="15" thickBot="1" x14ac:dyDescent="0.35">
      <c r="B10" s="209" t="s">
        <v>75</v>
      </c>
      <c r="C10" s="191">
        <f>SUM(C3:C9)</f>
        <v>1.8979999999999999</v>
      </c>
      <c r="D10" s="191">
        <f t="shared" ref="D10:K10" si="7">SUM(D3:D9)</f>
        <v>4.7249999999999996</v>
      </c>
      <c r="E10" s="191">
        <f t="shared" si="7"/>
        <v>18.247</v>
      </c>
      <c r="F10" s="191">
        <f t="shared" si="7"/>
        <v>23.694000000000006</v>
      </c>
      <c r="G10" s="191">
        <f t="shared" si="7"/>
        <v>3.7520000000000002</v>
      </c>
      <c r="H10" s="191">
        <f t="shared" si="7"/>
        <v>14.144000000000002</v>
      </c>
      <c r="I10" s="191">
        <f t="shared" si="7"/>
        <v>4.9209999999999994</v>
      </c>
      <c r="J10" s="191">
        <f t="shared" si="7"/>
        <v>2.1139999999999999</v>
      </c>
      <c r="K10" s="191">
        <f t="shared" si="7"/>
        <v>8.7649999999999988</v>
      </c>
      <c r="N10" s="209" t="s">
        <v>75</v>
      </c>
      <c r="O10" s="191">
        <v>1.8979999999999999</v>
      </c>
      <c r="P10" s="191">
        <v>4.7249999999999996</v>
      </c>
      <c r="Q10" s="191">
        <v>18.247</v>
      </c>
      <c r="R10" s="191">
        <v>23.694000000000006</v>
      </c>
      <c r="S10" s="191">
        <v>3.7520000000000002</v>
      </c>
      <c r="T10" s="191">
        <v>14.144000000000002</v>
      </c>
      <c r="U10" s="191">
        <v>4.9209999999999994</v>
      </c>
      <c r="V10" s="191">
        <v>2.1139999999999999</v>
      </c>
      <c r="W10" s="191">
        <v>8.7649999999999988</v>
      </c>
    </row>
    <row r="11" spans="2:34" x14ac:dyDescent="0.3">
      <c r="O11" s="153">
        <f>SUM(O3:O9)</f>
        <v>1</v>
      </c>
      <c r="P11" s="153">
        <f t="shared" ref="P11:W11" si="8">SUM(P3:P9)</f>
        <v>1</v>
      </c>
      <c r="Q11" s="153">
        <f t="shared" si="8"/>
        <v>1</v>
      </c>
      <c r="R11" s="153">
        <f t="shared" si="8"/>
        <v>0.99999999999999956</v>
      </c>
      <c r="S11" s="153">
        <f t="shared" si="8"/>
        <v>0.99999999999999989</v>
      </c>
      <c r="T11" s="153">
        <f t="shared" si="8"/>
        <v>0.99999999999999989</v>
      </c>
      <c r="U11" s="153">
        <f t="shared" si="8"/>
        <v>1.0000000000000002</v>
      </c>
      <c r="V11" s="153">
        <f t="shared" si="8"/>
        <v>1</v>
      </c>
      <c r="W11" s="153">
        <f t="shared" si="8"/>
        <v>1</v>
      </c>
    </row>
    <row r="12" spans="2:34" ht="15" thickBot="1" x14ac:dyDescent="0.35"/>
    <row r="13" spans="2:34" x14ac:dyDescent="0.3">
      <c r="N13" s="207" t="s">
        <v>220</v>
      </c>
      <c r="O13" s="97">
        <v>0.01</v>
      </c>
      <c r="P13" s="97">
        <v>0.29899999999999999</v>
      </c>
      <c r="Q13" s="97">
        <v>5.0940000000000003</v>
      </c>
      <c r="R13" s="97">
        <v>1.0760000000000001</v>
      </c>
      <c r="S13" s="97">
        <v>0.26800000000000002</v>
      </c>
      <c r="T13" s="97">
        <v>1.7969999999999999</v>
      </c>
      <c r="U13" s="97">
        <v>8.8999999999999996E-2</v>
      </c>
      <c r="V13" s="97">
        <v>8.0000000000000002E-3</v>
      </c>
      <c r="W13" s="97">
        <v>2.2440000000000002</v>
      </c>
    </row>
    <row r="14" spans="2:34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N14" s="208" t="s">
        <v>52</v>
      </c>
      <c r="O14" s="97">
        <v>0.224</v>
      </c>
      <c r="P14" s="97">
        <v>0.99</v>
      </c>
      <c r="Q14" s="97">
        <v>3.0539999999999998</v>
      </c>
      <c r="R14" s="97">
        <v>13.634</v>
      </c>
      <c r="S14" s="97">
        <v>0.67400000000000004</v>
      </c>
      <c r="T14" s="97">
        <v>5.681</v>
      </c>
      <c r="U14" s="97">
        <v>0.98099999999999998</v>
      </c>
      <c r="V14" s="97">
        <v>0.315</v>
      </c>
      <c r="W14" s="97">
        <v>0.51800000000000002</v>
      </c>
    </row>
    <row r="15" spans="2:34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N15" s="208" t="s">
        <v>48</v>
      </c>
      <c r="O15" s="97">
        <v>0.94599999999999995</v>
      </c>
      <c r="P15" s="97">
        <v>1.7090000000000001</v>
      </c>
      <c r="Q15" s="97">
        <v>5.18</v>
      </c>
      <c r="R15" s="97">
        <v>4.431</v>
      </c>
      <c r="S15" s="97">
        <v>1.5189999999999999</v>
      </c>
      <c r="T15" s="97">
        <v>3.5739999999999998</v>
      </c>
      <c r="U15" s="97">
        <v>1.988</v>
      </c>
      <c r="V15" s="97">
        <v>0.98199999999999998</v>
      </c>
      <c r="W15" s="97">
        <v>3.3519999999999999</v>
      </c>
    </row>
    <row r="16" spans="2:34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N16" s="208" t="s">
        <v>221</v>
      </c>
      <c r="O16">
        <v>0.33</v>
      </c>
      <c r="P16">
        <v>0.44800000000000001</v>
      </c>
      <c r="Q16">
        <v>1.7529999999999999</v>
      </c>
      <c r="R16">
        <v>1.405</v>
      </c>
      <c r="S16">
        <v>0.47699999999999998</v>
      </c>
      <c r="T16">
        <v>1.044</v>
      </c>
      <c r="U16">
        <v>0.91100000000000003</v>
      </c>
      <c r="V16">
        <v>0.42699999999999999</v>
      </c>
      <c r="W16">
        <v>1.552</v>
      </c>
    </row>
    <row r="17" spans="2:23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N17" s="208" t="s">
        <v>162</v>
      </c>
      <c r="O17" s="97">
        <v>8.1000000000000003E-2</v>
      </c>
      <c r="P17" s="97">
        <v>0.16200000000000001</v>
      </c>
      <c r="Q17" s="97">
        <v>0.64500000000000002</v>
      </c>
      <c r="R17" s="97">
        <v>0.60599999999999998</v>
      </c>
      <c r="S17" s="97">
        <v>0.10299999999999999</v>
      </c>
      <c r="T17" s="97">
        <v>0.38</v>
      </c>
      <c r="U17" s="97">
        <v>0.13600000000000001</v>
      </c>
      <c r="V17" s="97">
        <v>6.3E-2</v>
      </c>
      <c r="W17" s="97">
        <v>0.68</v>
      </c>
    </row>
    <row r="18" spans="2:23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N18" s="208" t="s">
        <v>222</v>
      </c>
      <c r="O18" s="97">
        <v>0.246</v>
      </c>
      <c r="P18" s="97">
        <v>0.68100000000000005</v>
      </c>
      <c r="Q18" s="97">
        <v>2.173</v>
      </c>
      <c r="R18" s="97">
        <v>2.2189999999999999</v>
      </c>
      <c r="S18" s="97">
        <v>0.59599999999999997</v>
      </c>
      <c r="T18" s="97">
        <v>1.4</v>
      </c>
      <c r="U18" s="97">
        <v>0.66</v>
      </c>
      <c r="V18" s="97">
        <v>0.23799999999999999</v>
      </c>
      <c r="W18" s="97">
        <v>2.7E-2</v>
      </c>
    </row>
    <row r="19" spans="2:23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N19" s="208" t="s">
        <v>223</v>
      </c>
      <c r="O19" s="97">
        <v>6.0999999999999999E-2</v>
      </c>
      <c r="P19" s="97">
        <v>0.436</v>
      </c>
      <c r="Q19" s="97">
        <v>0.34799999999999998</v>
      </c>
      <c r="R19" s="97">
        <v>0.32300000000000001</v>
      </c>
      <c r="S19" s="97">
        <v>0.115</v>
      </c>
      <c r="T19" s="97">
        <v>0.26800000000000002</v>
      </c>
      <c r="U19" s="97">
        <v>0.156</v>
      </c>
      <c r="V19" s="97">
        <v>8.1000000000000003E-2</v>
      </c>
      <c r="W19" s="97">
        <v>0.39200000000000002</v>
      </c>
    </row>
    <row r="20" spans="2:23" ht="15" thickBot="1" x14ac:dyDescent="0.35">
      <c r="B20" s="2"/>
      <c r="C20" s="2"/>
      <c r="D20" s="2"/>
      <c r="E20" s="2"/>
      <c r="F20" s="2"/>
      <c r="G20" s="2"/>
      <c r="H20" s="2"/>
      <c r="I20" s="2"/>
      <c r="J20" s="2"/>
      <c r="K20" s="2"/>
      <c r="N20" s="209" t="s">
        <v>75</v>
      </c>
      <c r="O20" s="191">
        <f>SUM(O13:O19)</f>
        <v>1.8979999999999999</v>
      </c>
      <c r="P20" s="191">
        <f t="shared" ref="P20" si="9">SUM(P13:P19)</f>
        <v>4.7249999999999996</v>
      </c>
      <c r="Q20" s="191">
        <f t="shared" ref="Q20" si="10">SUM(Q13:Q19)</f>
        <v>18.247</v>
      </c>
      <c r="R20" s="191">
        <f t="shared" ref="R20" si="11">SUM(R13:R19)</f>
        <v>23.694000000000006</v>
      </c>
      <c r="S20" s="191">
        <f t="shared" ref="S20" si="12">SUM(S13:S19)</f>
        <v>3.7520000000000002</v>
      </c>
      <c r="T20" s="191">
        <f t="shared" ref="T20" si="13">SUM(T13:T19)</f>
        <v>14.144000000000002</v>
      </c>
      <c r="U20" s="191">
        <f t="shared" ref="U20" si="14">SUM(U13:U19)</f>
        <v>4.9209999999999994</v>
      </c>
      <c r="V20" s="191">
        <f t="shared" ref="V20" si="15">SUM(V13:V19)</f>
        <v>2.1139999999999999</v>
      </c>
      <c r="W20" s="191">
        <f t="shared" ref="W20" si="16">SUM(W13:W19)</f>
        <v>8.7649999999999988</v>
      </c>
    </row>
    <row r="21" spans="2:23" x14ac:dyDescent="0.3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23" x14ac:dyDescent="0.3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23" x14ac:dyDescent="0.3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23" x14ac:dyDescent="0.3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23" x14ac:dyDescent="0.3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23" x14ac:dyDescent="0.3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23" x14ac:dyDescent="0.3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23" x14ac:dyDescent="0.3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23" x14ac:dyDescent="0.3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23" x14ac:dyDescent="0.3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23" x14ac:dyDescent="0.3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23" x14ac:dyDescent="0.3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3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3">
      <c r="B34" s="2"/>
      <c r="C34" s="2"/>
      <c r="D34" s="2"/>
      <c r="E34" s="2"/>
      <c r="F34" s="2"/>
      <c r="G34" s="2"/>
      <c r="H34" s="2"/>
      <c r="I34" s="2"/>
      <c r="J34" s="2"/>
      <c r="K34" s="2"/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21"/>
  <dimension ref="B1:AH34"/>
  <sheetViews>
    <sheetView topLeftCell="A2" workbookViewId="0">
      <selection activeCell="M19" sqref="A1:XFD1048576"/>
    </sheetView>
  </sheetViews>
  <sheetFormatPr defaultColWidth="11.5546875" defaultRowHeight="14.4" x14ac:dyDescent="0.3"/>
  <cols>
    <col min="2" max="2" width="38" bestFit="1" customWidth="1"/>
    <col min="14" max="14" width="39.44140625" bestFit="1" customWidth="1"/>
  </cols>
  <sheetData>
    <row r="1" spans="2:34" ht="15" thickBot="1" x14ac:dyDescent="0.35"/>
    <row r="2" spans="2:34" ht="18" x14ac:dyDescent="0.3">
      <c r="B2" s="141">
        <v>2018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10" t="s">
        <v>11</v>
      </c>
      <c r="L2" s="142" t="s">
        <v>1</v>
      </c>
      <c r="N2" s="141">
        <v>2018</v>
      </c>
      <c r="O2" s="9" t="s">
        <v>3</v>
      </c>
      <c r="P2" s="9" t="s">
        <v>4</v>
      </c>
      <c r="Q2" s="9" t="s">
        <v>5</v>
      </c>
      <c r="R2" s="9" t="s">
        <v>6</v>
      </c>
      <c r="S2" s="9" t="s">
        <v>7</v>
      </c>
      <c r="T2" s="9" t="s">
        <v>8</v>
      </c>
      <c r="U2" s="9" t="s">
        <v>9</v>
      </c>
      <c r="V2" s="9" t="s">
        <v>10</v>
      </c>
      <c r="W2" s="10" t="s">
        <v>11</v>
      </c>
      <c r="Y2" s="143"/>
      <c r="Z2" s="143"/>
      <c r="AA2" s="143"/>
      <c r="AB2" s="143"/>
      <c r="AC2" s="143"/>
      <c r="AD2" s="143"/>
      <c r="AE2" s="143"/>
      <c r="AF2" s="143"/>
      <c r="AG2" s="143"/>
      <c r="AH2" s="143"/>
    </row>
    <row r="3" spans="2:34" x14ac:dyDescent="0.3">
      <c r="B3" s="144" t="s">
        <v>158</v>
      </c>
      <c r="C3" s="17">
        <v>5.8862006653338534</v>
      </c>
      <c r="D3" s="145">
        <v>27.948254238311769</v>
      </c>
      <c r="E3" s="145">
        <v>61.511469164415288</v>
      </c>
      <c r="F3" s="17">
        <v>97.848849033371508</v>
      </c>
      <c r="G3" s="17">
        <v>17.03333722881592</v>
      </c>
      <c r="H3" s="17">
        <v>72.480671846376339</v>
      </c>
      <c r="I3" s="17">
        <v>22.108445381204227</v>
      </c>
      <c r="J3" s="17">
        <v>10.623551907078024</v>
      </c>
      <c r="K3" s="146">
        <v>8.213057505458405</v>
      </c>
      <c r="L3" s="147"/>
      <c r="N3" s="144" t="s">
        <v>158</v>
      </c>
      <c r="O3" s="156">
        <f>O11/O$8</f>
        <v>0.16901323856266554</v>
      </c>
      <c r="P3" s="156">
        <f t="shared" ref="P3:W3" si="0">P11/P$8</f>
        <v>0.32259265688341993</v>
      </c>
      <c r="Q3" s="156">
        <f t="shared" si="0"/>
        <v>0.24244661855229577</v>
      </c>
      <c r="R3" s="156">
        <f t="shared" si="0"/>
        <v>0.41546432563267371</v>
      </c>
      <c r="S3" s="156">
        <f t="shared" si="0"/>
        <v>0.26011809369433669</v>
      </c>
      <c r="T3" s="156">
        <f t="shared" si="0"/>
        <v>0.3857546628346516</v>
      </c>
      <c r="U3" s="156">
        <f t="shared" si="0"/>
        <v>0.25355284917715809</v>
      </c>
      <c r="V3" s="156">
        <f t="shared" si="0"/>
        <v>0.25948431664926042</v>
      </c>
      <c r="W3" s="156">
        <f t="shared" si="0"/>
        <v>6.1408843043927783E-2</v>
      </c>
      <c r="Y3" s="143"/>
      <c r="Z3" s="143"/>
      <c r="AA3" s="143"/>
      <c r="AB3" s="143"/>
      <c r="AC3" s="143"/>
      <c r="AD3" s="143"/>
      <c r="AE3" s="143"/>
      <c r="AF3" s="143"/>
      <c r="AG3" s="143"/>
      <c r="AH3" s="143"/>
    </row>
    <row r="4" spans="2:34" x14ac:dyDescent="0.3">
      <c r="B4" s="148" t="s">
        <v>159</v>
      </c>
      <c r="C4" s="17">
        <v>13.893072526089343</v>
      </c>
      <c r="D4" s="145">
        <v>29.087358602970642</v>
      </c>
      <c r="E4" s="145">
        <v>110.28838848199754</v>
      </c>
      <c r="F4" s="17">
        <v>68.991305545401701</v>
      </c>
      <c r="G4" s="17">
        <v>24.807830990823366</v>
      </c>
      <c r="H4" s="17">
        <v>58.978377370334911</v>
      </c>
      <c r="I4" s="17">
        <v>31.610076585539819</v>
      </c>
      <c r="J4" s="17">
        <v>14.720631366613111</v>
      </c>
      <c r="K4" s="146">
        <v>50.075253399578216</v>
      </c>
      <c r="L4" s="147"/>
      <c r="N4" s="148" t="s">
        <v>159</v>
      </c>
      <c r="O4" s="156">
        <f t="shared" ref="O4:W4" si="1">O12/O$8</f>
        <v>0.39891830311686671</v>
      </c>
      <c r="P4" s="156">
        <f t="shared" si="1"/>
        <v>0.33574076625474086</v>
      </c>
      <c r="Q4" s="156">
        <f t="shared" si="1"/>
        <v>0.43470018219806966</v>
      </c>
      <c r="R4" s="156">
        <f t="shared" si="1"/>
        <v>0.29293575260310267</v>
      </c>
      <c r="S4" s="156">
        <f t="shared" si="1"/>
        <v>0.37884330118865628</v>
      </c>
      <c r="T4" s="156">
        <f t="shared" si="1"/>
        <v>0.3138931179508076</v>
      </c>
      <c r="U4" s="156">
        <f t="shared" si="1"/>
        <v>0.36252322778813284</v>
      </c>
      <c r="V4" s="156">
        <f t="shared" si="1"/>
        <v>0.35955704873680883</v>
      </c>
      <c r="W4" s="156">
        <f t="shared" si="1"/>
        <v>0.37441152388814031</v>
      </c>
      <c r="Y4" s="143"/>
      <c r="Z4" s="143"/>
      <c r="AA4" s="143"/>
      <c r="AB4" s="143"/>
      <c r="AC4" s="143"/>
      <c r="AD4" s="143"/>
      <c r="AE4" s="143"/>
      <c r="AF4" s="143"/>
      <c r="AG4" s="143"/>
      <c r="AH4" s="143"/>
    </row>
    <row r="5" spans="2:34" x14ac:dyDescent="0.3">
      <c r="B5" s="149" t="s">
        <v>160</v>
      </c>
      <c r="C5" s="17">
        <v>2.5143616145266132</v>
      </c>
      <c r="D5" s="17">
        <v>7.9590903477794575</v>
      </c>
      <c r="E5" s="17">
        <v>17.547423026592291</v>
      </c>
      <c r="F5" s="17">
        <v>15.776650146349798</v>
      </c>
      <c r="G5" s="17">
        <v>5.7183163005273894</v>
      </c>
      <c r="H5" s="17">
        <v>11.154872953676032</v>
      </c>
      <c r="I5" s="17">
        <v>8.9167017063701657</v>
      </c>
      <c r="J5" s="17">
        <v>3.1689976741941819</v>
      </c>
      <c r="K5" s="146">
        <v>32.570203961627328</v>
      </c>
      <c r="L5" s="147"/>
      <c r="N5" s="149" t="s">
        <v>160</v>
      </c>
      <c r="O5" s="156">
        <f t="shared" ref="O5:W5" si="2">O13/O$8</f>
        <v>7.219604351777438E-2</v>
      </c>
      <c r="P5" s="156">
        <f t="shared" si="2"/>
        <v>9.1867781070409077E-2</v>
      </c>
      <c r="Q5" s="156">
        <f t="shared" si="2"/>
        <v>6.9162929042266078E-2</v>
      </c>
      <c r="R5" s="156">
        <f t="shared" si="2"/>
        <v>6.6987352212598564E-2</v>
      </c>
      <c r="S5" s="156">
        <f t="shared" si="2"/>
        <v>8.7325079944879133E-2</v>
      </c>
      <c r="T5" s="156">
        <f t="shared" si="2"/>
        <v>5.9368161822906745E-2</v>
      </c>
      <c r="U5" s="156">
        <f t="shared" si="2"/>
        <v>0.10226205795705008</v>
      </c>
      <c r="V5" s="156">
        <f t="shared" si="2"/>
        <v>7.7403979680609983E-2</v>
      </c>
      <c r="W5" s="156">
        <f t="shared" si="2"/>
        <v>0.24352666977663559</v>
      </c>
      <c r="Y5" s="143"/>
      <c r="Z5" s="143"/>
      <c r="AA5" s="143"/>
      <c r="AB5" s="143"/>
      <c r="AC5" s="143"/>
      <c r="AD5" s="143"/>
      <c r="AE5" s="143"/>
      <c r="AF5" s="143"/>
      <c r="AG5" s="143"/>
      <c r="AH5" s="143"/>
    </row>
    <row r="6" spans="2:34" x14ac:dyDescent="0.3">
      <c r="B6" s="149" t="s">
        <v>161</v>
      </c>
      <c r="C6" s="17">
        <v>11.295729862640032</v>
      </c>
      <c r="D6" s="17">
        <v>19.850960038062034</v>
      </c>
      <c r="E6" s="17">
        <v>57.731022909539092</v>
      </c>
      <c r="F6" s="17">
        <v>47.919853197434939</v>
      </c>
      <c r="G6" s="17">
        <v>16.688709174193114</v>
      </c>
      <c r="H6" s="17">
        <v>41.359912297419868</v>
      </c>
      <c r="I6" s="17">
        <v>23.147160320013981</v>
      </c>
      <c r="J6" s="17">
        <v>11.855916086366452</v>
      </c>
      <c r="K6" s="146">
        <v>42.26180797993343</v>
      </c>
      <c r="L6" s="147"/>
      <c r="N6" s="149" t="s">
        <v>161</v>
      </c>
      <c r="O6" s="156">
        <f t="shared" ref="O6:W6" si="3">O14/O$8</f>
        <v>0.34022916996306912</v>
      </c>
      <c r="P6" s="156">
        <f t="shared" si="3"/>
        <v>0.23776833073034886</v>
      </c>
      <c r="Q6" s="156">
        <f t="shared" si="3"/>
        <v>0.24584107176045758</v>
      </c>
      <c r="R6" s="156">
        <f t="shared" si="3"/>
        <v>0.21953019688806835</v>
      </c>
      <c r="S6" s="156">
        <f t="shared" si="3"/>
        <v>0.27932982507204301</v>
      </c>
      <c r="T6" s="156">
        <f t="shared" si="3"/>
        <v>0.23616630016905074</v>
      </c>
      <c r="U6" s="156">
        <f t="shared" si="3"/>
        <v>0.29049301677017508</v>
      </c>
      <c r="V6" s="156">
        <f t="shared" si="3"/>
        <v>0.31647286194460111</v>
      </c>
      <c r="W6" s="156">
        <f t="shared" si="3"/>
        <v>0.32712805293123037</v>
      </c>
      <c r="Y6" s="143"/>
      <c r="Z6" s="143"/>
      <c r="AA6" s="143"/>
      <c r="AB6" s="143"/>
      <c r="AC6" s="143"/>
      <c r="AD6" s="143"/>
      <c r="AE6" s="143"/>
      <c r="AF6" s="143"/>
      <c r="AG6" s="143"/>
      <c r="AH6" s="143"/>
    </row>
    <row r="7" spans="2:34" ht="15" thickBot="1" x14ac:dyDescent="0.35">
      <c r="B7" s="150" t="s">
        <v>162</v>
      </c>
      <c r="C7" s="21">
        <v>1.2374969156961066</v>
      </c>
      <c r="D7" s="21">
        <v>1.7906988907275323</v>
      </c>
      <c r="E7" s="21">
        <v>6.6330887714277464</v>
      </c>
      <c r="F7" s="21">
        <v>4.9801915310412053</v>
      </c>
      <c r="G7" s="21">
        <v>1.2348989536729822</v>
      </c>
      <c r="H7" s="21">
        <v>3.9193495413364241</v>
      </c>
      <c r="I7" s="21">
        <v>1.4122401373109585</v>
      </c>
      <c r="J7" s="21">
        <v>0.57192030452505216</v>
      </c>
      <c r="K7" s="151">
        <v>0.62356644282191298</v>
      </c>
      <c r="L7" s="147"/>
      <c r="N7" s="150" t="s">
        <v>162</v>
      </c>
      <c r="O7" s="156">
        <f t="shared" ref="O7:W7" si="4">O15/O$8</f>
        <v>3.5532828954489296E-2</v>
      </c>
      <c r="P7" s="156">
        <f t="shared" si="4"/>
        <v>2.0669137610968068E-2</v>
      </c>
      <c r="Q7" s="156">
        <f t="shared" si="4"/>
        <v>2.6144229117521938E-2</v>
      </c>
      <c r="R7" s="156">
        <f t="shared" si="4"/>
        <v>2.1145797180096824E-2</v>
      </c>
      <c r="S7" s="156">
        <f t="shared" si="4"/>
        <v>1.885828698272516E-2</v>
      </c>
      <c r="T7" s="156">
        <f t="shared" si="4"/>
        <v>2.0859455663626913E-2</v>
      </c>
      <c r="U7" s="156">
        <f t="shared" si="4"/>
        <v>1.6196412925621562E-2</v>
      </c>
      <c r="V7" s="156">
        <f t="shared" si="4"/>
        <v>1.3969372079656759E-2</v>
      </c>
      <c r="W7" s="156">
        <f t="shared" si="4"/>
        <v>4.6623920250481628E-3</v>
      </c>
      <c r="Y7" s="143"/>
      <c r="Z7" s="143"/>
      <c r="AA7" s="143"/>
      <c r="AB7" s="143"/>
      <c r="AC7" s="143"/>
      <c r="AD7" s="143"/>
      <c r="AE7" s="143"/>
      <c r="AF7" s="143"/>
      <c r="AG7" s="143"/>
      <c r="AH7" s="143"/>
    </row>
    <row r="8" spans="2:34" x14ac:dyDescent="0.3">
      <c r="C8" s="152">
        <f t="shared" ref="C8:K8" si="5">SUM(C3:C7)</f>
        <v>34.82686158428595</v>
      </c>
      <c r="D8" s="152">
        <f t="shared" si="5"/>
        <v>86.636362117851434</v>
      </c>
      <c r="E8" s="152">
        <f t="shared" si="5"/>
        <v>253.71139235397195</v>
      </c>
      <c r="F8" s="152">
        <f t="shared" si="5"/>
        <v>235.51684945359915</v>
      </c>
      <c r="G8" s="152">
        <f t="shared" si="5"/>
        <v>65.48309264803278</v>
      </c>
      <c r="H8" s="152">
        <f t="shared" si="5"/>
        <v>187.8931840091436</v>
      </c>
      <c r="I8" s="152">
        <f t="shared" si="5"/>
        <v>87.194624130439152</v>
      </c>
      <c r="J8" s="152">
        <f t="shared" si="5"/>
        <v>40.941017338776817</v>
      </c>
      <c r="K8" s="152">
        <f t="shared" si="5"/>
        <v>133.74388928941931</v>
      </c>
      <c r="O8" s="152">
        <f>C8</f>
        <v>34.82686158428595</v>
      </c>
      <c r="P8" s="152">
        <f t="shared" ref="P8:W8" si="6">D8</f>
        <v>86.636362117851434</v>
      </c>
      <c r="Q8" s="152">
        <f t="shared" si="6"/>
        <v>253.71139235397195</v>
      </c>
      <c r="R8" s="152">
        <f t="shared" si="6"/>
        <v>235.51684945359915</v>
      </c>
      <c r="S8" s="152">
        <f t="shared" si="6"/>
        <v>65.48309264803278</v>
      </c>
      <c r="T8" s="152">
        <f t="shared" si="6"/>
        <v>187.8931840091436</v>
      </c>
      <c r="U8" s="152">
        <f t="shared" si="6"/>
        <v>87.194624130439152</v>
      </c>
      <c r="V8" s="152">
        <f t="shared" si="6"/>
        <v>40.941017338776817</v>
      </c>
      <c r="W8" s="152">
        <f t="shared" si="6"/>
        <v>133.74388928941931</v>
      </c>
    </row>
    <row r="9" spans="2:34" x14ac:dyDescent="0.3">
      <c r="O9" s="153">
        <f>SUM(O3:O7)</f>
        <v>1.0158895841148652</v>
      </c>
      <c r="P9" s="153">
        <f t="shared" ref="P9:W9" si="7">SUM(P3:P7)</f>
        <v>1.0086386725498868</v>
      </c>
      <c r="Q9" s="153">
        <f t="shared" si="7"/>
        <v>1.0182950306706109</v>
      </c>
      <c r="R9" s="153">
        <f t="shared" si="7"/>
        <v>1.0160634245165401</v>
      </c>
      <c r="S9" s="153">
        <f t="shared" si="7"/>
        <v>1.0244745868826404</v>
      </c>
      <c r="T9" s="153">
        <f t="shared" si="7"/>
        <v>1.0160416984410436</v>
      </c>
      <c r="U9" s="153">
        <f t="shared" si="7"/>
        <v>1.0250275646181377</v>
      </c>
      <c r="V9" s="153">
        <f t="shared" si="7"/>
        <v>1.0268875790909371</v>
      </c>
      <c r="W9" s="153">
        <f t="shared" si="7"/>
        <v>1.0111374816649823</v>
      </c>
    </row>
    <row r="11" spans="2:34" x14ac:dyDescent="0.3">
      <c r="O11" s="17">
        <v>5.8862006653338534</v>
      </c>
      <c r="P11" s="145">
        <v>27.948254238311769</v>
      </c>
      <c r="Q11" s="145">
        <v>61.511469164415288</v>
      </c>
      <c r="R11" s="17">
        <v>97.848849033371508</v>
      </c>
      <c r="S11" s="17">
        <v>17.03333722881592</v>
      </c>
      <c r="T11" s="17">
        <v>72.480671846376339</v>
      </c>
      <c r="U11" s="17">
        <v>22.108445381204227</v>
      </c>
      <c r="V11" s="17">
        <v>10.623551907078024</v>
      </c>
      <c r="W11" s="146">
        <v>8.213057505458405</v>
      </c>
    </row>
    <row r="12" spans="2:34" x14ac:dyDescent="0.3">
      <c r="O12" s="17">
        <v>13.893072526089343</v>
      </c>
      <c r="P12" s="145">
        <v>29.087358602970642</v>
      </c>
      <c r="Q12" s="145">
        <v>110.28838848199754</v>
      </c>
      <c r="R12" s="17">
        <v>68.991305545401701</v>
      </c>
      <c r="S12" s="17">
        <v>24.807830990823366</v>
      </c>
      <c r="T12" s="17">
        <v>58.978377370334911</v>
      </c>
      <c r="U12" s="17">
        <v>31.610076585539819</v>
      </c>
      <c r="V12" s="17">
        <v>14.720631366613111</v>
      </c>
      <c r="W12" s="146">
        <v>50.075253399578216</v>
      </c>
    </row>
    <row r="13" spans="2:34" x14ac:dyDescent="0.3">
      <c r="O13" s="17">
        <v>2.5143616145266132</v>
      </c>
      <c r="P13" s="17">
        <v>7.9590903477794575</v>
      </c>
      <c r="Q13" s="17">
        <v>17.547423026592291</v>
      </c>
      <c r="R13" s="17">
        <v>15.776650146349798</v>
      </c>
      <c r="S13" s="17">
        <v>5.7183163005273894</v>
      </c>
      <c r="T13" s="17">
        <v>11.154872953676032</v>
      </c>
      <c r="U13" s="17">
        <v>8.9167017063701657</v>
      </c>
      <c r="V13" s="17">
        <v>3.1689976741941819</v>
      </c>
      <c r="W13" s="146">
        <v>32.570203961627328</v>
      </c>
    </row>
    <row r="14" spans="2:34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O14" s="17">
        <v>11.849114209240307</v>
      </c>
      <c r="P14" s="17">
        <v>20.599383201311568</v>
      </c>
      <c r="Q14" s="17">
        <v>62.372680614138424</v>
      </c>
      <c r="R14" s="17">
        <v>51.703060331006178</v>
      </c>
      <c r="S14" s="17">
        <v>18.291380814551381</v>
      </c>
      <c r="T14" s="17">
        <v>44.37403809442209</v>
      </c>
      <c r="U14" s="17">
        <v>25.329429409792773</v>
      </c>
      <c r="V14" s="17">
        <v>12.956720928126236</v>
      </c>
      <c r="W14" s="146">
        <v>43.751378094697777</v>
      </c>
    </row>
    <row r="15" spans="2:34" ht="15" thickBot="1" x14ac:dyDescent="0.35">
      <c r="B15" s="2"/>
      <c r="C15" s="2"/>
      <c r="D15" s="2"/>
      <c r="E15" s="2"/>
      <c r="F15" s="2"/>
      <c r="G15" s="2"/>
      <c r="H15" s="2"/>
      <c r="I15" s="2"/>
      <c r="J15" s="2"/>
      <c r="K15" s="2"/>
      <c r="O15" s="21">
        <v>1.2374969156961066</v>
      </c>
      <c r="P15" s="21">
        <v>1.7906988907275323</v>
      </c>
      <c r="Q15" s="21">
        <v>6.6330887714277464</v>
      </c>
      <c r="R15" s="21">
        <v>4.9801915310412053</v>
      </c>
      <c r="S15" s="21">
        <v>1.2348989536729822</v>
      </c>
      <c r="T15" s="21">
        <v>3.9193495413364241</v>
      </c>
      <c r="U15" s="21">
        <v>1.4122401373109585</v>
      </c>
      <c r="V15" s="21">
        <v>0.57192030452505216</v>
      </c>
      <c r="W15" s="151">
        <v>0.62356644282191298</v>
      </c>
    </row>
    <row r="16" spans="2:34" x14ac:dyDescent="0.3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3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3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3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3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3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3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3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3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3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3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3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3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3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3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3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3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3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3">
      <c r="B34" s="2"/>
      <c r="C34" s="2"/>
      <c r="D34" s="2"/>
      <c r="E34" s="2"/>
      <c r="F34" s="2"/>
      <c r="G34" s="2"/>
      <c r="H34" s="2"/>
      <c r="I34" s="2"/>
      <c r="J34" s="2"/>
      <c r="K34" s="2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5"/>
  <dimension ref="B2:AH47"/>
  <sheetViews>
    <sheetView topLeftCell="B1" zoomScale="115" zoomScaleNormal="115" workbookViewId="0">
      <selection activeCell="L19" sqref="L19"/>
    </sheetView>
  </sheetViews>
  <sheetFormatPr defaultColWidth="11.5546875" defaultRowHeight="14.4" x14ac:dyDescent="0.3"/>
  <cols>
    <col min="2" max="2" width="38" bestFit="1" customWidth="1"/>
    <col min="14" max="14" width="39.44140625" bestFit="1" customWidth="1"/>
  </cols>
  <sheetData>
    <row r="2" spans="2:34" ht="15" thickBot="1" x14ac:dyDescent="0.35">
      <c r="B2" t="s">
        <v>253</v>
      </c>
      <c r="E2" t="s">
        <v>1</v>
      </c>
      <c r="G2" t="s">
        <v>175</v>
      </c>
      <c r="H2" t="s">
        <v>252</v>
      </c>
      <c r="N2" t="s">
        <v>253</v>
      </c>
      <c r="Q2" t="s">
        <v>1</v>
      </c>
      <c r="S2" t="s">
        <v>175</v>
      </c>
      <c r="T2" t="s">
        <v>252</v>
      </c>
      <c r="Y2" s="143"/>
      <c r="Z2" s="143"/>
      <c r="AA2" s="143"/>
      <c r="AB2" s="143"/>
      <c r="AC2" s="143"/>
      <c r="AD2" s="143"/>
      <c r="AE2" s="143"/>
      <c r="AF2" s="143"/>
      <c r="AG2" s="143"/>
      <c r="AH2" s="143"/>
    </row>
    <row r="3" spans="2:34" ht="18.600000000000001" thickBot="1" x14ac:dyDescent="0.35">
      <c r="B3" s="25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0" t="s">
        <v>11</v>
      </c>
      <c r="L3" s="147" t="s">
        <v>28</v>
      </c>
      <c r="N3" s="25" t="s">
        <v>2</v>
      </c>
      <c r="O3" s="9" t="s">
        <v>3</v>
      </c>
      <c r="P3" s="9" t="s">
        <v>4</v>
      </c>
      <c r="Q3" s="9" t="s">
        <v>5</v>
      </c>
      <c r="R3" s="9" t="s">
        <v>6</v>
      </c>
      <c r="S3" s="9" t="s">
        <v>7</v>
      </c>
      <c r="T3" s="9" t="s">
        <v>8</v>
      </c>
      <c r="U3" s="9" t="s">
        <v>9</v>
      </c>
      <c r="V3" s="9" t="s">
        <v>10</v>
      </c>
      <c r="W3" s="10" t="s">
        <v>11</v>
      </c>
      <c r="X3" s="142" t="s">
        <v>1</v>
      </c>
      <c r="Y3" s="143"/>
      <c r="Z3" s="143"/>
      <c r="AA3" s="143"/>
      <c r="AB3" s="143"/>
      <c r="AC3" s="143"/>
      <c r="AD3" s="143"/>
      <c r="AE3" s="143"/>
      <c r="AF3" s="143"/>
      <c r="AG3" s="143"/>
      <c r="AH3" s="143"/>
    </row>
    <row r="4" spans="2:34" x14ac:dyDescent="0.3">
      <c r="B4" s="235" t="s">
        <v>236</v>
      </c>
      <c r="C4" s="147">
        <v>1.6910668574266319</v>
      </c>
      <c r="D4" s="147">
        <v>1436.0823180735092</v>
      </c>
      <c r="E4" s="147">
        <v>1809.1018298047641</v>
      </c>
      <c r="F4" s="147">
        <v>2417.0405554021081</v>
      </c>
      <c r="G4" s="147">
        <v>1066.4248344052507</v>
      </c>
      <c r="H4" s="147">
        <v>1071.031617542646</v>
      </c>
      <c r="I4" s="147">
        <v>1750.4734666069814</v>
      </c>
      <c r="J4" s="147">
        <v>618.21431272673601</v>
      </c>
      <c r="K4" s="147">
        <v>285.83513966877547</v>
      </c>
      <c r="L4" s="147">
        <v>1000</v>
      </c>
      <c r="N4" s="235" t="s">
        <v>236</v>
      </c>
      <c r="O4" s="238">
        <f>O18/O$13</f>
        <v>5.8546437037720802E-4</v>
      </c>
      <c r="P4" s="238">
        <f t="shared" ref="P4:W4" si="0">P18/P$13</f>
        <v>0.14407783969855903</v>
      </c>
      <c r="Q4" s="238">
        <f t="shared" si="0"/>
        <v>0.10832755702924934</v>
      </c>
      <c r="R4" s="238">
        <f t="shared" si="0"/>
        <v>0.15940707500342419</v>
      </c>
      <c r="S4" s="238">
        <f t="shared" si="0"/>
        <v>0.19020786957862393</v>
      </c>
      <c r="T4" s="238">
        <f t="shared" si="0"/>
        <v>8.0808806961589458E-2</v>
      </c>
      <c r="U4" s="238">
        <f t="shared" si="0"/>
        <v>0.2698625986319273</v>
      </c>
      <c r="V4" s="238">
        <f t="shared" si="0"/>
        <v>0.27217522072104738</v>
      </c>
      <c r="W4" s="238">
        <f t="shared" si="0"/>
        <v>0.12200425610096481</v>
      </c>
      <c r="X4" s="147">
        <v>1000</v>
      </c>
      <c r="Y4" s="143"/>
      <c r="Z4" s="143"/>
      <c r="AA4" s="143"/>
      <c r="AB4" s="143"/>
      <c r="AC4" s="143"/>
      <c r="AD4" s="143"/>
      <c r="AE4" s="143"/>
      <c r="AF4" s="143"/>
      <c r="AG4" s="143"/>
      <c r="AH4" s="143"/>
    </row>
    <row r="5" spans="2:34" x14ac:dyDescent="0.3">
      <c r="B5" s="236" t="s">
        <v>235</v>
      </c>
      <c r="C5" s="147">
        <v>2.0216776050955225</v>
      </c>
      <c r="D5" s="147">
        <v>6.7974243789600006E-4</v>
      </c>
      <c r="E5" s="147">
        <v>3.4909699375360801</v>
      </c>
      <c r="F5" s="147">
        <v>8.3890105115472027E-2</v>
      </c>
      <c r="G5" s="147">
        <v>5.9300474400000003E-7</v>
      </c>
      <c r="H5" s="147">
        <v>0.42308143762442407</v>
      </c>
      <c r="I5" s="147">
        <v>0</v>
      </c>
      <c r="J5" s="147">
        <v>2.0000160000000003E-9</v>
      </c>
      <c r="K5" s="147">
        <v>1.0178269425504004E-2</v>
      </c>
      <c r="L5" s="147" t="s">
        <v>28</v>
      </c>
      <c r="N5" s="236" t="s">
        <v>235</v>
      </c>
      <c r="O5" s="238">
        <f t="shared" ref="O5:W5" si="1">O19/O$13</f>
        <v>6.9992513955013989E-4</v>
      </c>
      <c r="P5" s="238">
        <f t="shared" si="1"/>
        <v>6.8196523814085803E-8</v>
      </c>
      <c r="Q5" s="238">
        <f t="shared" si="1"/>
        <v>2.0903646150015012E-4</v>
      </c>
      <c r="R5" s="238">
        <f t="shared" si="1"/>
        <v>5.5326652456447755E-6</v>
      </c>
      <c r="S5" s="238">
        <f t="shared" si="1"/>
        <v>1.0576851304214329E-10</v>
      </c>
      <c r="T5" s="238">
        <f t="shared" si="1"/>
        <v>3.1921285667052237E-5</v>
      </c>
      <c r="U5" s="238">
        <f t="shared" si="1"/>
        <v>0</v>
      </c>
      <c r="V5" s="238">
        <f t="shared" si="1"/>
        <v>8.8052765042701759E-13</v>
      </c>
      <c r="W5" s="238">
        <f t="shared" si="1"/>
        <v>4.3444350162572526E-6</v>
      </c>
      <c r="X5" s="147"/>
      <c r="Y5" s="143"/>
      <c r="Z5" s="143"/>
      <c r="AA5" s="143"/>
      <c r="AB5" s="143"/>
      <c r="AC5" s="143"/>
      <c r="AD5" s="143"/>
      <c r="AE5" s="143"/>
      <c r="AF5" s="143"/>
      <c r="AG5" s="143"/>
      <c r="AH5" s="143"/>
    </row>
    <row r="6" spans="2:34" x14ac:dyDescent="0.3">
      <c r="B6" s="236" t="s">
        <v>234</v>
      </c>
      <c r="C6" s="147">
        <v>4.9780794886264156E-2</v>
      </c>
      <c r="D6" s="147">
        <v>0.11283781027141096</v>
      </c>
      <c r="E6" s="147">
        <v>0.34085370246990299</v>
      </c>
      <c r="F6" s="147">
        <v>0.29670537854451989</v>
      </c>
      <c r="G6" s="147">
        <v>6.9304639894655115E-2</v>
      </c>
      <c r="H6" s="147">
        <v>0.34247399341260326</v>
      </c>
      <c r="I6" s="147">
        <v>9.4676203417158697E-2</v>
      </c>
      <c r="J6" s="147">
        <v>9.4038336047725116E-2</v>
      </c>
      <c r="K6" s="147">
        <v>3.6981611524970731E-2</v>
      </c>
      <c r="L6" s="147">
        <v>0.27778000000000003</v>
      </c>
      <c r="N6" s="236" t="s">
        <v>234</v>
      </c>
      <c r="O6" s="238">
        <f t="shared" ref="O6:W6" si="2">O20/O$13</f>
        <v>1.7234612343662499E-5</v>
      </c>
      <c r="P6" s="238">
        <f t="shared" si="2"/>
        <v>1.1320679696154156E-5</v>
      </c>
      <c r="Q6" s="238">
        <f t="shared" si="2"/>
        <v>2.0410044522990715E-5</v>
      </c>
      <c r="R6" s="238">
        <f t="shared" si="2"/>
        <v>1.9568118716856681E-5</v>
      </c>
      <c r="S6" s="238">
        <f t="shared" si="2"/>
        <v>1.2361197414938174E-5</v>
      </c>
      <c r="T6" s="238">
        <f t="shared" si="2"/>
        <v>2.5839493783143867E-5</v>
      </c>
      <c r="U6" s="238">
        <f t="shared" si="2"/>
        <v>1.4595803232758066E-5</v>
      </c>
      <c r="V6" s="238">
        <f t="shared" si="2"/>
        <v>4.1401346334314179E-5</v>
      </c>
      <c r="W6" s="238">
        <f t="shared" si="2"/>
        <v>1.57850221241073E-5</v>
      </c>
      <c r="X6" s="147"/>
      <c r="Y6" s="143"/>
      <c r="Z6" s="143"/>
      <c r="AA6" s="143"/>
      <c r="AB6" s="143"/>
      <c r="AC6" s="143"/>
      <c r="AD6" s="143"/>
      <c r="AE6" s="143"/>
      <c r="AF6" s="143"/>
      <c r="AG6" s="143"/>
      <c r="AH6" s="143"/>
    </row>
    <row r="7" spans="2:34" x14ac:dyDescent="0.3">
      <c r="B7" s="236" t="s">
        <v>233</v>
      </c>
      <c r="C7" s="147">
        <v>4.4614524441882525E-3</v>
      </c>
      <c r="D7" s="147">
        <v>0.1620860150102745</v>
      </c>
      <c r="E7" s="147">
        <v>2.7070151079822176</v>
      </c>
      <c r="F7" s="147">
        <v>19.242646916458149</v>
      </c>
      <c r="G7" s="147">
        <v>0.12454830693393336</v>
      </c>
      <c r="H7" s="147">
        <v>9.3788186330231635</v>
      </c>
      <c r="I7" s="147">
        <v>0.4647024242961364</v>
      </c>
      <c r="J7" s="147">
        <v>7.3337719460260763E-3</v>
      </c>
      <c r="K7" s="147">
        <v>2.9663536668279311E-3</v>
      </c>
      <c r="L7" s="147"/>
      <c r="N7" s="236" t="s">
        <v>233</v>
      </c>
      <c r="O7" s="238">
        <f t="shared" ref="O7:W7" si="3">O21/O$13</f>
        <v>1.5445997505854704E-6</v>
      </c>
      <c r="P7" s="238">
        <f t="shared" si="3"/>
        <v>1.6261604640711962E-5</v>
      </c>
      <c r="Q7" s="238">
        <f t="shared" si="3"/>
        <v>1.6209387921553857E-4</v>
      </c>
      <c r="R7" s="238">
        <f t="shared" si="3"/>
        <v>1.2690784411625014E-3</v>
      </c>
      <c r="S7" s="238">
        <f t="shared" si="3"/>
        <v>2.2214475279676002E-5</v>
      </c>
      <c r="T7" s="238">
        <f t="shared" si="3"/>
        <v>7.0762723717028803E-4</v>
      </c>
      <c r="U7" s="238">
        <f t="shared" si="3"/>
        <v>7.1641076659214567E-5</v>
      </c>
      <c r="V7" s="238">
        <f t="shared" si="3"/>
        <v>3.228768660051678E-6</v>
      </c>
      <c r="W7" s="238">
        <f t="shared" si="3"/>
        <v>1.266141639803588E-6</v>
      </c>
      <c r="X7" s="147"/>
      <c r="Y7" s="143"/>
      <c r="Z7" s="143"/>
      <c r="AA7" s="143"/>
      <c r="AB7" s="143"/>
      <c r="AC7" s="143"/>
      <c r="AD7" s="143"/>
      <c r="AE7" s="143"/>
      <c r="AF7" s="143"/>
      <c r="AG7" s="143"/>
      <c r="AH7" s="143"/>
    </row>
    <row r="8" spans="2:34" x14ac:dyDescent="0.3">
      <c r="B8" s="236" t="s">
        <v>232</v>
      </c>
      <c r="C8" s="147">
        <v>4.6759977152888261</v>
      </c>
      <c r="D8" s="147">
        <v>9.3788590342110467</v>
      </c>
      <c r="E8" s="147">
        <v>51.572076197877735</v>
      </c>
      <c r="F8" s="147">
        <v>21.991698453161099</v>
      </c>
      <c r="G8" s="147">
        <v>8.3200721647275682</v>
      </c>
      <c r="H8" s="147">
        <v>18.812046989949582</v>
      </c>
      <c r="I8" s="147">
        <v>11.482737623853588</v>
      </c>
      <c r="J8" s="147">
        <v>4.8606809408430429</v>
      </c>
      <c r="K8" s="147">
        <v>13.88054143744024</v>
      </c>
      <c r="L8" s="147"/>
      <c r="N8" s="236" t="s">
        <v>232</v>
      </c>
      <c r="O8" s="238">
        <f t="shared" ref="O8:W8" si="4">O22/O$13</f>
        <v>1.6188774833141744E-3</v>
      </c>
      <c r="P8" s="238">
        <f t="shared" si="4"/>
        <v>9.4095284892803258E-4</v>
      </c>
      <c r="Q8" s="238">
        <f t="shared" si="4"/>
        <v>3.0880942871221902E-3</v>
      </c>
      <c r="R8" s="238">
        <f t="shared" si="4"/>
        <v>1.450382086862638E-3</v>
      </c>
      <c r="S8" s="238">
        <f t="shared" si="4"/>
        <v>1.4839706936080786E-3</v>
      </c>
      <c r="T8" s="238">
        <f t="shared" si="4"/>
        <v>1.4193596611564606E-3</v>
      </c>
      <c r="U8" s="238">
        <f t="shared" si="4"/>
        <v>1.7702418652412908E-3</v>
      </c>
      <c r="V8" s="238">
        <f t="shared" si="4"/>
        <v>2.1399648644390393E-3</v>
      </c>
      <c r="W8" s="238">
        <f t="shared" si="4"/>
        <v>5.924691884685405E-3</v>
      </c>
      <c r="X8" s="147"/>
    </row>
    <row r="9" spans="2:34" x14ac:dyDescent="0.3">
      <c r="B9" s="236" t="s">
        <v>231</v>
      </c>
      <c r="C9" s="147">
        <v>4.6759977152888261</v>
      </c>
      <c r="D9" s="147">
        <v>9.3788590342110467</v>
      </c>
      <c r="E9" s="147">
        <v>51.572076197877735</v>
      </c>
      <c r="F9" s="147">
        <v>21.991698453161099</v>
      </c>
      <c r="G9" s="147">
        <v>8.3200721647275682</v>
      </c>
      <c r="H9" s="147">
        <v>18.812046989949582</v>
      </c>
      <c r="I9" s="147">
        <v>11.482737623853588</v>
      </c>
      <c r="J9" s="147">
        <v>4.8606809408430429</v>
      </c>
      <c r="K9" s="147">
        <v>13.88054143744024</v>
      </c>
      <c r="N9" s="236" t="s">
        <v>231</v>
      </c>
      <c r="O9" s="238">
        <f t="shared" ref="O9:W9" si="5">O23/O$13</f>
        <v>1.6188774833141744E-3</v>
      </c>
      <c r="P9" s="238">
        <f t="shared" si="5"/>
        <v>9.4095284892803258E-4</v>
      </c>
      <c r="Q9" s="238">
        <f t="shared" si="5"/>
        <v>3.0880942871221902E-3</v>
      </c>
      <c r="R9" s="238">
        <f t="shared" si="5"/>
        <v>1.450382086862638E-3</v>
      </c>
      <c r="S9" s="238">
        <f t="shared" si="5"/>
        <v>1.4839706936080786E-3</v>
      </c>
      <c r="T9" s="238">
        <f t="shared" si="5"/>
        <v>1.4193596611564606E-3</v>
      </c>
      <c r="U9" s="238">
        <f t="shared" si="5"/>
        <v>1.7702418652412908E-3</v>
      </c>
      <c r="V9" s="238">
        <f t="shared" si="5"/>
        <v>2.1399648644390393E-3</v>
      </c>
      <c r="W9" s="238">
        <f t="shared" si="5"/>
        <v>5.924691884685405E-3</v>
      </c>
    </row>
    <row r="10" spans="2:34" x14ac:dyDescent="0.3">
      <c r="B10" s="220" t="s">
        <v>237</v>
      </c>
      <c r="C10" s="147">
        <v>2411.6859600000003</v>
      </c>
      <c r="D10" s="147">
        <v>7922.8411600000009</v>
      </c>
      <c r="E10" s="147">
        <v>10940.643080000002</v>
      </c>
      <c r="F10" s="147">
        <v>11130.366820000001</v>
      </c>
      <c r="G10" s="147">
        <v>3987.2541200000005</v>
      </c>
      <c r="H10" s="147">
        <v>10649.25186</v>
      </c>
      <c r="I10" s="147">
        <v>4092.5327400000006</v>
      </c>
      <c r="J10" s="147">
        <v>1342.5107400000002</v>
      </c>
      <c r="K10" s="147">
        <v>1195.5651200000002</v>
      </c>
      <c r="N10" s="220" t="s">
        <v>237</v>
      </c>
      <c r="O10" s="238">
        <f t="shared" ref="O10:W10" si="6">O24/O$13</f>
        <v>0.83494995831660157</v>
      </c>
      <c r="P10" s="238">
        <f t="shared" si="6"/>
        <v>0.7948749345642977</v>
      </c>
      <c r="Q10" s="238">
        <f t="shared" si="6"/>
        <v>0.65511687493747361</v>
      </c>
      <c r="R10" s="238">
        <f t="shared" si="6"/>
        <v>0.73406265961316974</v>
      </c>
      <c r="S10" s="238">
        <f t="shared" si="6"/>
        <v>0.71116790153968745</v>
      </c>
      <c r="T10" s="238">
        <f t="shared" si="6"/>
        <v>0.80348079715379883</v>
      </c>
      <c r="U10" s="238">
        <f t="shared" si="6"/>
        <v>0.63092731267923174</v>
      </c>
      <c r="V10" s="238">
        <f t="shared" si="6"/>
        <v>0.59105418534913556</v>
      </c>
      <c r="W10" s="238">
        <f t="shared" si="6"/>
        <v>0.51030826110074279</v>
      </c>
    </row>
    <row r="11" spans="2:34" x14ac:dyDescent="0.3">
      <c r="B11" s="220" t="s">
        <v>243</v>
      </c>
      <c r="C11" s="147">
        <v>228.33516000000003</v>
      </c>
      <c r="D11" s="147">
        <v>154.1679</v>
      </c>
      <c r="E11" s="147">
        <v>945.84090000000015</v>
      </c>
      <c r="F11" s="147">
        <v>435.00348000000002</v>
      </c>
      <c r="G11" s="147">
        <v>170.55692000000002</v>
      </c>
      <c r="H11" s="147">
        <v>530.5598</v>
      </c>
      <c r="I11" s="147">
        <v>133.05662000000001</v>
      </c>
      <c r="J11" s="147">
        <v>63.889400000000009</v>
      </c>
      <c r="K11" s="147">
        <v>55.278220000000005</v>
      </c>
      <c r="N11" s="220" t="s">
        <v>243</v>
      </c>
      <c r="O11" s="238">
        <f t="shared" ref="O11:W11" si="7">O25/O$13</f>
        <v>7.9051931091481967E-2</v>
      </c>
      <c r="P11" s="238">
        <f t="shared" si="7"/>
        <v>1.5467203866600705E-2</v>
      </c>
      <c r="Q11" s="238">
        <f t="shared" si="7"/>
        <v>5.6636189487688456E-2</v>
      </c>
      <c r="R11" s="238">
        <f t="shared" si="7"/>
        <v>2.8689064487614459E-2</v>
      </c>
      <c r="S11" s="238">
        <f t="shared" si="7"/>
        <v>3.0420586007062014E-2</v>
      </c>
      <c r="T11" s="238">
        <f t="shared" si="7"/>
        <v>4.0030475064917845E-2</v>
      </c>
      <c r="U11" s="238">
        <f t="shared" si="7"/>
        <v>2.0512738937986288E-2</v>
      </c>
      <c r="V11" s="238">
        <f t="shared" si="7"/>
        <v>2.8127966610863066E-2</v>
      </c>
      <c r="W11" s="238">
        <f t="shared" si="7"/>
        <v>2.3594643113161666E-2</v>
      </c>
    </row>
    <row r="12" spans="2:34" ht="15" thickBot="1" x14ac:dyDescent="0.35">
      <c r="B12" s="221" t="s">
        <v>239</v>
      </c>
      <c r="C12" s="147">
        <v>235.27966000000004</v>
      </c>
      <c r="D12" s="147">
        <v>435.28126000000003</v>
      </c>
      <c r="E12" s="147">
        <v>2895.0231600000002</v>
      </c>
      <c r="F12" s="147">
        <v>1116.6756</v>
      </c>
      <c r="G12" s="147">
        <v>365.55848000000003</v>
      </c>
      <c r="H12" s="147">
        <v>955.28542000000004</v>
      </c>
      <c r="I12" s="147">
        <v>486.94834000000003</v>
      </c>
      <c r="J12" s="147">
        <v>236.94634000000002</v>
      </c>
      <c r="K12" s="147">
        <v>778.33956000000012</v>
      </c>
      <c r="N12" s="221" t="s">
        <v>239</v>
      </c>
      <c r="O12" s="238">
        <f t="shared" ref="O12:W12" si="8">O26/O$13</f>
        <v>8.1456186903266697E-2</v>
      </c>
      <c r="P12" s="238">
        <f t="shared" si="8"/>
        <v>4.3670465691825769E-2</v>
      </c>
      <c r="Q12" s="238">
        <f t="shared" si="8"/>
        <v>0.17335164958610547</v>
      </c>
      <c r="R12" s="238">
        <f t="shared" si="8"/>
        <v>7.3646257496941328E-2</v>
      </c>
      <c r="S12" s="238">
        <f t="shared" si="8"/>
        <v>6.5201125708947247E-2</v>
      </c>
      <c r="T12" s="238">
        <f t="shared" si="8"/>
        <v>7.2075813480760462E-2</v>
      </c>
      <c r="U12" s="238">
        <f t="shared" si="8"/>
        <v>7.5070629140480086E-2</v>
      </c>
      <c r="V12" s="238">
        <f t="shared" si="8"/>
        <v>0.10431806747420083</v>
      </c>
      <c r="W12" s="238">
        <f t="shared" si="8"/>
        <v>0.33222206031697987</v>
      </c>
    </row>
    <row r="13" spans="2:34" x14ac:dyDescent="0.3">
      <c r="B13" s="237" t="s">
        <v>254</v>
      </c>
      <c r="C13" s="152">
        <f>SUM(C4:C12)</f>
        <v>2888.4197621404305</v>
      </c>
      <c r="D13" s="152">
        <f t="shared" ref="D13:K13" si="9">SUM(D4:D12)</f>
        <v>9967.4059597096511</v>
      </c>
      <c r="E13" s="152">
        <f t="shared" si="9"/>
        <v>16700.291960948511</v>
      </c>
      <c r="F13" s="152">
        <f t="shared" si="9"/>
        <v>15162.693094708549</v>
      </c>
      <c r="G13" s="152">
        <f t="shared" si="9"/>
        <v>5606.6283522745398</v>
      </c>
      <c r="H13" s="152">
        <f t="shared" si="9"/>
        <v>13253.897165586604</v>
      </c>
      <c r="I13" s="152">
        <f t="shared" si="9"/>
        <v>6486.5360204824028</v>
      </c>
      <c r="J13" s="152">
        <f t="shared" si="9"/>
        <v>2271.3835267184159</v>
      </c>
      <c r="K13" s="152">
        <f t="shared" si="9"/>
        <v>2342.8292487782737</v>
      </c>
      <c r="N13" s="237" t="s">
        <v>254</v>
      </c>
      <c r="O13" s="152">
        <v>10.398227957881884</v>
      </c>
      <c r="P13" s="152">
        <v>35.882374395959573</v>
      </c>
      <c r="Q13" s="152">
        <v>60.120570094853875</v>
      </c>
      <c r="R13" s="152">
        <v>54.585258458883104</v>
      </c>
      <c r="S13" s="152">
        <v>20.183700598583552</v>
      </c>
      <c r="T13" s="152">
        <v>47.713648086927087</v>
      </c>
      <c r="U13" s="152">
        <v>23.351342862993743</v>
      </c>
      <c r="V13" s="152">
        <v>8.1769152808640513</v>
      </c>
      <c r="W13" s="152">
        <v>8.4341178226592017</v>
      </c>
    </row>
    <row r="14" spans="2:34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O14" s="239">
        <f>SUM(O4:O12)</f>
        <v>1.0000000000000002</v>
      </c>
      <c r="P14" s="239">
        <f t="shared" ref="P14:W14" si="10">SUM(P4:P12)</f>
        <v>1</v>
      </c>
      <c r="Q14" s="239">
        <f t="shared" si="10"/>
        <v>1</v>
      </c>
      <c r="R14" s="239">
        <f t="shared" si="10"/>
        <v>1</v>
      </c>
      <c r="S14" s="239">
        <f t="shared" si="10"/>
        <v>0.99999999999999989</v>
      </c>
      <c r="T14" s="239">
        <f t="shared" si="10"/>
        <v>1</v>
      </c>
      <c r="U14" s="239">
        <f t="shared" si="10"/>
        <v>1</v>
      </c>
      <c r="V14" s="239">
        <f t="shared" si="10"/>
        <v>0.99999999999999967</v>
      </c>
      <c r="W14" s="239">
        <f t="shared" si="10"/>
        <v>1</v>
      </c>
    </row>
    <row r="15" spans="2:34" x14ac:dyDescent="0.3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34" ht="15" thickBot="1" x14ac:dyDescent="0.35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24" ht="18.600000000000001" thickBot="1" x14ac:dyDescent="0.35">
      <c r="B17" s="2"/>
      <c r="C17" s="2"/>
      <c r="D17" s="2"/>
      <c r="E17" s="2"/>
      <c r="F17" s="2"/>
      <c r="G17" s="2"/>
      <c r="H17" s="2"/>
      <c r="I17" s="2"/>
      <c r="J17" s="2"/>
      <c r="K17" s="2"/>
      <c r="N17" s="25" t="s">
        <v>2</v>
      </c>
      <c r="O17" s="9" t="s">
        <v>3</v>
      </c>
      <c r="P17" s="9" t="s">
        <v>4</v>
      </c>
      <c r="Q17" s="9" t="s">
        <v>5</v>
      </c>
      <c r="R17" s="9" t="s">
        <v>6</v>
      </c>
      <c r="S17" s="9" t="s">
        <v>7</v>
      </c>
      <c r="T17" s="9" t="s">
        <v>8</v>
      </c>
      <c r="U17" s="9" t="s">
        <v>9</v>
      </c>
      <c r="V17" s="9" t="s">
        <v>10</v>
      </c>
      <c r="W17" s="10" t="s">
        <v>11</v>
      </c>
      <c r="X17" s="142" t="s">
        <v>1</v>
      </c>
    </row>
    <row r="18" spans="2:24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N18" s="235" t="s">
        <v>236</v>
      </c>
      <c r="O18" s="147">
        <v>6.0877919843999994E-3</v>
      </c>
      <c r="P18" s="147">
        <v>5.1698549862247427</v>
      </c>
      <c r="Q18" s="147">
        <v>6.5127144855812658</v>
      </c>
      <c r="R18" s="147">
        <v>8.7012763892364742</v>
      </c>
      <c r="S18" s="147">
        <v>3.8390986910693741</v>
      </c>
      <c r="T18" s="147">
        <v>3.8556829776897033</v>
      </c>
      <c r="U18" s="147">
        <v>6.3016540665526</v>
      </c>
      <c r="V18" s="147">
        <v>2.2255537213864782</v>
      </c>
      <c r="W18" s="147">
        <v>1.0289982708214249</v>
      </c>
      <c r="X18" s="147">
        <v>1000</v>
      </c>
    </row>
    <row r="19" spans="2:24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N19" s="236" t="s">
        <v>235</v>
      </c>
      <c r="O19" s="147">
        <v>7.2779811544946438E-3</v>
      </c>
      <c r="P19" s="147">
        <v>2.4470531999999999E-6</v>
      </c>
      <c r="Q19" s="147">
        <v>1.2567391235999998E-2</v>
      </c>
      <c r="R19" s="147">
        <v>3.0200196240000006E-4</v>
      </c>
      <c r="S19" s="147">
        <v>2.1347999999999997E-9</v>
      </c>
      <c r="T19" s="147">
        <v>1.5230809908E-3</v>
      </c>
      <c r="U19" s="147">
        <v>0</v>
      </c>
      <c r="V19" s="147">
        <v>7.2E-12</v>
      </c>
      <c r="W19" s="147">
        <v>3.6641476800000012E-5</v>
      </c>
      <c r="X19" s="147"/>
    </row>
    <row r="20" spans="2:24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N20" s="236" t="s">
        <v>234</v>
      </c>
      <c r="O20" s="147">
        <v>1.7920942791512762E-4</v>
      </c>
      <c r="P20" s="147">
        <v>4.0621286727414126E-4</v>
      </c>
      <c r="Q20" s="147">
        <v>1.2270635123835516E-3</v>
      </c>
      <c r="R20" s="147">
        <v>1.0681308177137299E-3</v>
      </c>
      <c r="S20" s="147">
        <v>2.4949470766309707E-4</v>
      </c>
      <c r="T20" s="147">
        <v>1.2328965131132668E-3</v>
      </c>
      <c r="U20" s="147">
        <v>3.4083160564892607E-4</v>
      </c>
      <c r="V20" s="147">
        <v>3.3853530148939849E-4</v>
      </c>
      <c r="W20" s="147">
        <v>1.3313273642800319E-4</v>
      </c>
      <c r="X20" s="147"/>
    </row>
    <row r="21" spans="2:24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N21" s="236" t="s">
        <v>233</v>
      </c>
      <c r="O21" s="147">
        <v>1.6061100310275224E-5</v>
      </c>
      <c r="P21" s="147">
        <v>5.8350498599710025E-4</v>
      </c>
      <c r="Q21" s="147">
        <v>9.7451764273245641E-3</v>
      </c>
      <c r="R21" s="147">
        <v>6.9272974715451616E-2</v>
      </c>
      <c r="S21" s="147">
        <v>4.4837031799961608E-4</v>
      </c>
      <c r="T21" s="147">
        <v>3.3763476971067616E-2</v>
      </c>
      <c r="U21" s="147">
        <v>1.6729153441433378E-3</v>
      </c>
      <c r="V21" s="147">
        <v>2.6401367794751513E-5</v>
      </c>
      <c r="W21" s="147">
        <v>1.0678787770278389E-5</v>
      </c>
      <c r="X21" s="147"/>
    </row>
    <row r="22" spans="2:24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N22" s="236" t="s">
        <v>232</v>
      </c>
      <c r="O22" s="147">
        <v>1.6833457107382911E-2</v>
      </c>
      <c r="P22" s="147">
        <v>3.3763622414180454E-2</v>
      </c>
      <c r="Q22" s="147">
        <v>0.18565798904844744</v>
      </c>
      <c r="R22" s="147">
        <v>7.9169481075531345E-2</v>
      </c>
      <c r="S22" s="147">
        <v>2.9952020176857826E-2</v>
      </c>
      <c r="T22" s="147">
        <v>6.7722827381199432E-2</v>
      </c>
      <c r="U22" s="147">
        <v>4.1337524745674946E-2</v>
      </c>
      <c r="V22" s="147">
        <v>1.749831140054375E-2</v>
      </c>
      <c r="W22" s="147">
        <v>4.9969549418389513E-2</v>
      </c>
      <c r="X22" s="147"/>
    </row>
    <row r="23" spans="2:24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N23" s="236" t="s">
        <v>231</v>
      </c>
      <c r="O23" s="147">
        <v>1.6833457107382911E-2</v>
      </c>
      <c r="P23" s="147">
        <v>3.3763622414180454E-2</v>
      </c>
      <c r="Q23" s="147">
        <v>0.18565798904844744</v>
      </c>
      <c r="R23" s="147">
        <v>7.9169481075531345E-2</v>
      </c>
      <c r="S23" s="147">
        <v>2.9952020176857826E-2</v>
      </c>
      <c r="T23" s="147">
        <v>6.7722827381199432E-2</v>
      </c>
      <c r="U23" s="147">
        <v>4.1337524745674946E-2</v>
      </c>
      <c r="V23" s="147">
        <v>1.749831140054375E-2</v>
      </c>
      <c r="W23" s="147">
        <v>4.9969549418389513E-2</v>
      </c>
    </row>
    <row r="24" spans="2:24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N24" s="220" t="s">
        <v>237</v>
      </c>
      <c r="O24" s="147">
        <v>8.6820000000000004</v>
      </c>
      <c r="P24" s="147">
        <v>28.521999999999998</v>
      </c>
      <c r="Q24" s="147">
        <v>39.386000000000003</v>
      </c>
      <c r="R24" s="147">
        <v>40.069000000000003</v>
      </c>
      <c r="S24" s="147">
        <v>14.353999999999999</v>
      </c>
      <c r="T24" s="147">
        <v>38.337000000000003</v>
      </c>
      <c r="U24" s="147">
        <v>14.733000000000001</v>
      </c>
      <c r="V24" s="147">
        <v>4.8330000000000002</v>
      </c>
      <c r="W24" s="147">
        <v>4.3040000000000003</v>
      </c>
    </row>
    <row r="25" spans="2:24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N25" s="220" t="s">
        <v>243</v>
      </c>
      <c r="O25" s="147">
        <v>0.82199999999999995</v>
      </c>
      <c r="P25" s="147">
        <v>0.55500000000000005</v>
      </c>
      <c r="Q25" s="147">
        <v>3.4049999999999998</v>
      </c>
      <c r="R25" s="147">
        <v>1.5660000000000001</v>
      </c>
      <c r="S25" s="147">
        <v>0.61399999999999999</v>
      </c>
      <c r="T25" s="147">
        <v>1.91</v>
      </c>
      <c r="U25" s="147">
        <v>0.47899999999999998</v>
      </c>
      <c r="V25" s="147">
        <v>0.23</v>
      </c>
      <c r="W25" s="147">
        <v>0.19900000000000001</v>
      </c>
    </row>
    <row r="26" spans="2:24" ht="15" thickBot="1" x14ac:dyDescent="0.35">
      <c r="B26" s="2"/>
      <c r="C26" s="2"/>
      <c r="D26" s="2"/>
      <c r="E26" s="2"/>
      <c r="F26" s="2"/>
      <c r="G26" s="2"/>
      <c r="H26" s="2"/>
      <c r="I26" s="2"/>
      <c r="J26" s="2"/>
      <c r="K26" s="2"/>
      <c r="N26" s="221" t="s">
        <v>239</v>
      </c>
      <c r="O26" s="147">
        <v>0.84699999999999998</v>
      </c>
      <c r="P26" s="147">
        <v>1.5669999999999999</v>
      </c>
      <c r="Q26" s="147">
        <v>10.422000000000001</v>
      </c>
      <c r="R26" s="147">
        <v>4.0199999999999996</v>
      </c>
      <c r="S26" s="147">
        <v>1.3160000000000001</v>
      </c>
      <c r="T26" s="147">
        <v>3.4390000000000001</v>
      </c>
      <c r="U26" s="147">
        <v>1.7529999999999999</v>
      </c>
      <c r="V26" s="147">
        <v>0.85299999999999998</v>
      </c>
      <c r="W26" s="147">
        <v>2.802</v>
      </c>
    </row>
    <row r="27" spans="2:24" x14ac:dyDescent="0.3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24" x14ac:dyDescent="0.3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24" ht="15" thickBot="1" x14ac:dyDescent="0.35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24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N30" s="223" t="s">
        <v>238</v>
      </c>
      <c r="O30" s="215">
        <v>23</v>
      </c>
      <c r="P30" s="215">
        <v>726</v>
      </c>
      <c r="Q30" s="215">
        <v>1255</v>
      </c>
      <c r="R30" s="215">
        <v>3352</v>
      </c>
      <c r="S30" s="215">
        <v>377</v>
      </c>
      <c r="T30" s="215">
        <v>1675</v>
      </c>
      <c r="U30" s="215">
        <v>159</v>
      </c>
      <c r="V30" s="215">
        <v>48</v>
      </c>
      <c r="W30" s="216">
        <v>641</v>
      </c>
      <c r="X30" s="222" t="s">
        <v>237</v>
      </c>
    </row>
    <row r="31" spans="2:24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N31" s="219" t="s">
        <v>251</v>
      </c>
      <c r="O31" s="60">
        <v>3799</v>
      </c>
      <c r="P31" s="60">
        <v>5222</v>
      </c>
      <c r="Q31" s="60">
        <v>14953</v>
      </c>
      <c r="R31" s="60">
        <v>9898</v>
      </c>
      <c r="S31" s="60">
        <v>3056</v>
      </c>
      <c r="T31" s="60">
        <v>11228</v>
      </c>
      <c r="U31" s="60">
        <v>5589</v>
      </c>
      <c r="V31" s="60">
        <v>2266</v>
      </c>
      <c r="W31" s="187">
        <v>696</v>
      </c>
      <c r="X31" s="220" t="s">
        <v>237</v>
      </c>
    </row>
    <row r="32" spans="2:24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N32" s="219" t="s">
        <v>250</v>
      </c>
      <c r="O32" s="60">
        <v>408</v>
      </c>
      <c r="P32" s="60">
        <v>1395</v>
      </c>
      <c r="Q32" s="60">
        <v>3529</v>
      </c>
      <c r="R32" s="60">
        <v>3365</v>
      </c>
      <c r="S32" s="60">
        <v>890</v>
      </c>
      <c r="T32" s="60">
        <v>2587</v>
      </c>
      <c r="U32" s="60">
        <v>918</v>
      </c>
      <c r="V32" s="60">
        <v>290</v>
      </c>
      <c r="W32" s="187">
        <v>403</v>
      </c>
      <c r="X32" s="220" t="s">
        <v>237</v>
      </c>
    </row>
    <row r="33" spans="2:24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N33" s="219" t="s">
        <v>249</v>
      </c>
      <c r="O33" s="60">
        <v>4438</v>
      </c>
      <c r="P33" s="60">
        <v>14899</v>
      </c>
      <c r="Q33" s="60">
        <v>18835</v>
      </c>
      <c r="R33" s="60">
        <v>13406</v>
      </c>
      <c r="S33" s="60">
        <v>6719</v>
      </c>
      <c r="T33" s="60">
        <v>9426</v>
      </c>
      <c r="U33" s="60">
        <v>8031</v>
      </c>
      <c r="V33" s="60">
        <v>2211</v>
      </c>
      <c r="W33" s="187">
        <v>2464</v>
      </c>
      <c r="X33" s="220" t="s">
        <v>237</v>
      </c>
    </row>
    <row r="34" spans="2:24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N34" s="219" t="s">
        <v>248</v>
      </c>
      <c r="O34" s="60">
        <v>14</v>
      </c>
      <c r="P34" s="60">
        <v>24</v>
      </c>
      <c r="Q34" s="60">
        <v>68</v>
      </c>
      <c r="R34" s="60">
        <v>58</v>
      </c>
      <c r="S34" s="60">
        <v>26</v>
      </c>
      <c r="T34" s="60">
        <v>48</v>
      </c>
      <c r="U34" s="60">
        <v>36</v>
      </c>
      <c r="V34" s="60">
        <v>18</v>
      </c>
      <c r="W34" s="187">
        <v>100</v>
      </c>
      <c r="X34" s="220" t="s">
        <v>237</v>
      </c>
    </row>
    <row r="35" spans="2:24" x14ac:dyDescent="0.3">
      <c r="N35" s="219" t="s">
        <v>247</v>
      </c>
      <c r="O35" s="60">
        <v>0</v>
      </c>
      <c r="P35" s="60">
        <v>6256</v>
      </c>
      <c r="Q35" s="60">
        <v>746</v>
      </c>
      <c r="R35" s="60">
        <v>9990</v>
      </c>
      <c r="S35" s="60">
        <v>3286</v>
      </c>
      <c r="T35" s="60">
        <v>13373</v>
      </c>
      <c r="U35" s="60">
        <v>0</v>
      </c>
      <c r="V35" s="60">
        <v>0</v>
      </c>
      <c r="W35" s="187">
        <v>0</v>
      </c>
      <c r="X35" s="220" t="s">
        <v>237</v>
      </c>
    </row>
    <row r="36" spans="2:24" ht="15" thickBot="1" x14ac:dyDescent="0.35">
      <c r="N36" s="224" t="s">
        <v>254</v>
      </c>
      <c r="O36" s="188">
        <f t="shared" ref="O36:W36" si="11">SUMIF(O30:O35,"&gt;0")</f>
        <v>8682</v>
      </c>
      <c r="P36" s="188">
        <f t="shared" si="11"/>
        <v>28522</v>
      </c>
      <c r="Q36" s="188">
        <f t="shared" si="11"/>
        <v>39386</v>
      </c>
      <c r="R36" s="188">
        <f t="shared" si="11"/>
        <v>40069</v>
      </c>
      <c r="S36" s="188">
        <f t="shared" si="11"/>
        <v>14354</v>
      </c>
      <c r="T36" s="188">
        <f t="shared" si="11"/>
        <v>38337</v>
      </c>
      <c r="U36" s="188">
        <f t="shared" si="11"/>
        <v>14733</v>
      </c>
      <c r="V36" s="188">
        <f t="shared" si="11"/>
        <v>4833</v>
      </c>
      <c r="W36" s="189">
        <f t="shared" si="11"/>
        <v>4304</v>
      </c>
      <c r="X36" s="124"/>
    </row>
    <row r="38" spans="2:24" ht="15" thickBot="1" x14ac:dyDescent="0.35"/>
    <row r="39" spans="2:24" x14ac:dyDescent="0.3">
      <c r="N39" s="227" t="s">
        <v>246</v>
      </c>
      <c r="O39" s="133">
        <v>0</v>
      </c>
      <c r="P39" s="133">
        <v>0</v>
      </c>
      <c r="Q39" s="133">
        <v>0</v>
      </c>
      <c r="R39" s="133">
        <v>21</v>
      </c>
      <c r="S39" s="133">
        <v>0</v>
      </c>
      <c r="T39" s="133">
        <v>0</v>
      </c>
      <c r="U39" s="133">
        <v>29</v>
      </c>
      <c r="V39" s="133">
        <v>0</v>
      </c>
      <c r="W39" s="228">
        <v>40</v>
      </c>
      <c r="X39" s="226" t="s">
        <v>243</v>
      </c>
    </row>
    <row r="40" spans="2:24" x14ac:dyDescent="0.3">
      <c r="N40" s="225" t="s">
        <v>245</v>
      </c>
      <c r="O40" s="134">
        <v>1</v>
      </c>
      <c r="P40" s="134">
        <v>195</v>
      </c>
      <c r="Q40" s="134">
        <v>439</v>
      </c>
      <c r="R40" s="134">
        <v>105</v>
      </c>
      <c r="S40" s="134">
        <v>26</v>
      </c>
      <c r="T40" s="134">
        <v>156</v>
      </c>
      <c r="U40" s="134">
        <v>145</v>
      </c>
      <c r="V40" s="134">
        <v>11</v>
      </c>
      <c r="W40" s="230">
        <v>0</v>
      </c>
      <c r="X40" s="229" t="s">
        <v>243</v>
      </c>
    </row>
    <row r="41" spans="2:24" x14ac:dyDescent="0.3">
      <c r="N41" s="225" t="s">
        <v>244</v>
      </c>
      <c r="O41" s="134">
        <v>821</v>
      </c>
      <c r="P41" s="134">
        <v>360</v>
      </c>
      <c r="Q41" s="134">
        <v>2966</v>
      </c>
      <c r="R41" s="134">
        <v>1440</v>
      </c>
      <c r="S41" s="134">
        <v>588</v>
      </c>
      <c r="T41" s="134">
        <v>1754</v>
      </c>
      <c r="U41" s="134">
        <v>305</v>
      </c>
      <c r="V41" s="134">
        <v>219</v>
      </c>
      <c r="W41" s="230">
        <v>159</v>
      </c>
      <c r="X41" s="229" t="s">
        <v>243</v>
      </c>
    </row>
    <row r="42" spans="2:24" ht="15" thickBot="1" x14ac:dyDescent="0.35">
      <c r="N42" s="232" t="s">
        <v>254</v>
      </c>
      <c r="O42" s="233">
        <f t="shared" ref="O42:W42" si="12">SUMIF(O39:O41,"&gt;0")</f>
        <v>822</v>
      </c>
      <c r="P42" s="233">
        <f t="shared" si="12"/>
        <v>555</v>
      </c>
      <c r="Q42" s="233">
        <f t="shared" si="12"/>
        <v>3405</v>
      </c>
      <c r="R42" s="233">
        <f t="shared" si="12"/>
        <v>1566</v>
      </c>
      <c r="S42" s="233">
        <f t="shared" si="12"/>
        <v>614</v>
      </c>
      <c r="T42" s="233">
        <f t="shared" si="12"/>
        <v>1910</v>
      </c>
      <c r="U42" s="233">
        <f t="shared" si="12"/>
        <v>479</v>
      </c>
      <c r="V42" s="233">
        <f t="shared" si="12"/>
        <v>230</v>
      </c>
      <c r="W42" s="234">
        <f t="shared" si="12"/>
        <v>199</v>
      </c>
      <c r="X42" s="231"/>
    </row>
    <row r="43" spans="2:24" ht="15" thickBot="1" x14ac:dyDescent="0.35"/>
    <row r="44" spans="2:24" x14ac:dyDescent="0.3">
      <c r="N44" s="223" t="s">
        <v>242</v>
      </c>
      <c r="O44" s="215">
        <v>92</v>
      </c>
      <c r="P44" s="215">
        <v>168</v>
      </c>
      <c r="Q44" s="215">
        <v>-2233</v>
      </c>
      <c r="R44" s="215">
        <v>438</v>
      </c>
      <c r="S44" s="215">
        <v>148</v>
      </c>
      <c r="T44" s="215">
        <v>365</v>
      </c>
      <c r="U44" s="215">
        <v>187</v>
      </c>
      <c r="V44" s="215">
        <v>110</v>
      </c>
      <c r="W44" s="216">
        <v>361</v>
      </c>
      <c r="X44" s="222" t="s">
        <v>239</v>
      </c>
    </row>
    <row r="45" spans="2:24" x14ac:dyDescent="0.3">
      <c r="N45" s="219" t="s">
        <v>241</v>
      </c>
      <c r="O45" s="60">
        <v>669</v>
      </c>
      <c r="P45" s="60">
        <v>1233</v>
      </c>
      <c r="Q45" s="60">
        <v>-3647</v>
      </c>
      <c r="R45" s="60">
        <v>3178</v>
      </c>
      <c r="S45" s="60">
        <v>1035</v>
      </c>
      <c r="T45" s="60">
        <v>2507</v>
      </c>
      <c r="U45" s="60">
        <v>1387</v>
      </c>
      <c r="V45" s="60">
        <v>658</v>
      </c>
      <c r="W45" s="187">
        <v>2159</v>
      </c>
      <c r="X45" s="220" t="s">
        <v>239</v>
      </c>
    </row>
    <row r="46" spans="2:24" x14ac:dyDescent="0.3">
      <c r="N46" s="219" t="s">
        <v>240</v>
      </c>
      <c r="O46" s="60">
        <v>86</v>
      </c>
      <c r="P46" s="60">
        <v>166</v>
      </c>
      <c r="Q46" s="60">
        <v>10422</v>
      </c>
      <c r="R46" s="60">
        <v>404</v>
      </c>
      <c r="S46" s="60">
        <v>133</v>
      </c>
      <c r="T46" s="60">
        <v>567</v>
      </c>
      <c r="U46" s="60">
        <v>179</v>
      </c>
      <c r="V46" s="60">
        <v>85</v>
      </c>
      <c r="W46" s="187">
        <v>282</v>
      </c>
      <c r="X46" s="220" t="s">
        <v>239</v>
      </c>
    </row>
    <row r="47" spans="2:24" ht="15" thickBot="1" x14ac:dyDescent="0.35">
      <c r="N47" s="224" t="s">
        <v>254</v>
      </c>
      <c r="O47" s="188">
        <f t="shared" ref="O47:W47" si="13">SUMIF(O44:O46,"&gt;0")</f>
        <v>847</v>
      </c>
      <c r="P47" s="188">
        <f t="shared" si="13"/>
        <v>1567</v>
      </c>
      <c r="Q47" s="188">
        <f t="shared" si="13"/>
        <v>10422</v>
      </c>
      <c r="R47" s="188">
        <f t="shared" si="13"/>
        <v>4020</v>
      </c>
      <c r="S47" s="188">
        <f t="shared" si="13"/>
        <v>1316</v>
      </c>
      <c r="T47" s="188">
        <f t="shared" si="13"/>
        <v>3439</v>
      </c>
      <c r="U47" s="188">
        <f t="shared" si="13"/>
        <v>1753</v>
      </c>
      <c r="V47" s="188">
        <f t="shared" si="13"/>
        <v>853</v>
      </c>
      <c r="W47" s="189">
        <f t="shared" si="13"/>
        <v>2802</v>
      </c>
      <c r="X47" s="124"/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6"/>
  <dimension ref="B1:AH34"/>
  <sheetViews>
    <sheetView workbookViewId="0">
      <selection activeCell="L14" sqref="L14"/>
    </sheetView>
  </sheetViews>
  <sheetFormatPr defaultColWidth="11.5546875" defaultRowHeight="14.4" x14ac:dyDescent="0.3"/>
  <cols>
    <col min="2" max="2" width="38" bestFit="1" customWidth="1"/>
    <col min="14" max="14" width="39.44140625" bestFit="1" customWidth="1"/>
  </cols>
  <sheetData>
    <row r="1" spans="2:34" ht="15" thickBot="1" x14ac:dyDescent="0.35"/>
    <row r="2" spans="2:34" ht="18" x14ac:dyDescent="0.3">
      <c r="B2" s="141">
        <v>2018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10" t="s">
        <v>11</v>
      </c>
      <c r="L2" s="142" t="s">
        <v>28</v>
      </c>
      <c r="N2" s="141">
        <v>2018</v>
      </c>
      <c r="O2" s="9" t="s">
        <v>3</v>
      </c>
      <c r="P2" s="9" t="s">
        <v>4</v>
      </c>
      <c r="Q2" s="9" t="s">
        <v>5</v>
      </c>
      <c r="R2" s="9" t="s">
        <v>6</v>
      </c>
      <c r="S2" s="9" t="s">
        <v>7</v>
      </c>
      <c r="T2" s="9" t="s">
        <v>8</v>
      </c>
      <c r="U2" s="9" t="s">
        <v>9</v>
      </c>
      <c r="V2" s="9" t="s">
        <v>10</v>
      </c>
      <c r="W2" s="10" t="s">
        <v>11</v>
      </c>
      <c r="Y2" s="143"/>
      <c r="Z2" s="143"/>
      <c r="AA2" s="143"/>
      <c r="AB2" s="143"/>
      <c r="AC2" s="143"/>
      <c r="AD2" s="143"/>
      <c r="AE2" s="143"/>
      <c r="AF2" s="143"/>
      <c r="AG2" s="143"/>
      <c r="AH2" s="143"/>
    </row>
    <row r="3" spans="2:34" ht="15" thickBot="1" x14ac:dyDescent="0.35">
      <c r="B3" s="144" t="s">
        <v>158</v>
      </c>
      <c r="C3" s="20">
        <v>591.25274392772235</v>
      </c>
      <c r="D3" s="21">
        <v>2422.3010081831271</v>
      </c>
      <c r="E3" s="21">
        <v>5704.826295339456</v>
      </c>
      <c r="F3" s="21">
        <v>8566.3489481274773</v>
      </c>
      <c r="G3" s="21">
        <v>1436.8842905414742</v>
      </c>
      <c r="H3" s="21">
        <v>5397.7116511102022</v>
      </c>
      <c r="I3" s="21">
        <v>2385.6044988345921</v>
      </c>
      <c r="J3" s="21">
        <v>1324.1923069268978</v>
      </c>
      <c r="K3" s="22">
        <v>843.25670427138061</v>
      </c>
      <c r="L3" s="147"/>
      <c r="N3" s="144" t="s">
        <v>158</v>
      </c>
      <c r="O3" s="156">
        <f>O11/O$8</f>
        <v>0.36453481968223156</v>
      </c>
      <c r="P3" s="156">
        <f t="shared" ref="P3:W3" si="0">P11/P$8</f>
        <v>0.48772256652464929</v>
      </c>
      <c r="Q3" s="156">
        <f t="shared" si="0"/>
        <v>0.48354307673677993</v>
      </c>
      <c r="R3" s="156">
        <f t="shared" si="0"/>
        <v>0.59679933822015729</v>
      </c>
      <c r="S3" s="156">
        <f t="shared" si="0"/>
        <v>0.40930634037238972</v>
      </c>
      <c r="T3" s="156">
        <f t="shared" si="0"/>
        <v>0.52487249609459341</v>
      </c>
      <c r="U3" s="156">
        <f t="shared" si="0"/>
        <v>0.43029451277020137</v>
      </c>
      <c r="V3" s="156">
        <f t="shared" si="0"/>
        <v>0.50430512126394722</v>
      </c>
      <c r="W3" s="156">
        <f t="shared" si="0"/>
        <v>0.10068861814400766</v>
      </c>
      <c r="Y3" s="143"/>
      <c r="Z3" s="143"/>
      <c r="AA3" s="143"/>
      <c r="AB3" s="143"/>
      <c r="AC3" s="143"/>
      <c r="AD3" s="143"/>
      <c r="AE3" s="143"/>
      <c r="AF3" s="143"/>
      <c r="AG3" s="143"/>
      <c r="AH3" s="143"/>
    </row>
    <row r="4" spans="2:34" ht="15" thickBot="1" x14ac:dyDescent="0.35">
      <c r="B4" s="148" t="s">
        <v>159</v>
      </c>
      <c r="C4" s="20">
        <v>14.532228429351003</v>
      </c>
      <c r="D4" s="21">
        <v>371.58050895893666</v>
      </c>
      <c r="E4" s="21">
        <v>445.1039203840499</v>
      </c>
      <c r="F4" s="21">
        <v>546.57959047112922</v>
      </c>
      <c r="G4" s="21">
        <v>268.11374402506243</v>
      </c>
      <c r="H4" s="21">
        <v>414.12631057131392</v>
      </c>
      <c r="I4" s="21">
        <v>437.9048027170515</v>
      </c>
      <c r="J4" s="21">
        <v>131.03702341424491</v>
      </c>
      <c r="K4" s="22">
        <v>644.3309854174579</v>
      </c>
      <c r="L4" s="147"/>
      <c r="N4" s="148" t="s">
        <v>159</v>
      </c>
      <c r="O4" s="156">
        <f t="shared" ref="O4:W7" si="1">O12/O$8</f>
        <v>8.959794816143906E-3</v>
      </c>
      <c r="P4" s="156">
        <f t="shared" si="1"/>
        <v>7.4816547938408445E-2</v>
      </c>
      <c r="Q4" s="156">
        <f t="shared" si="1"/>
        <v>3.7727164332056057E-2</v>
      </c>
      <c r="R4" s="156">
        <f t="shared" si="1"/>
        <v>3.8079039256172072E-2</v>
      </c>
      <c r="S4" s="156">
        <f t="shared" si="1"/>
        <v>7.6374037974264022E-2</v>
      </c>
      <c r="T4" s="156">
        <f t="shared" si="1"/>
        <v>4.0269566879013063E-2</v>
      </c>
      <c r="U4" s="156">
        <f t="shared" si="1"/>
        <v>7.8985445331325912E-2</v>
      </c>
      <c r="V4" s="156">
        <f t="shared" si="1"/>
        <v>4.9904112595509566E-2</v>
      </c>
      <c r="W4" s="156">
        <f t="shared" si="1"/>
        <v>7.6935998516735951E-2</v>
      </c>
      <c r="Y4" s="143"/>
      <c r="Z4" s="143"/>
      <c r="AA4" s="143"/>
      <c r="AB4" s="143"/>
      <c r="AC4" s="143"/>
      <c r="AD4" s="143"/>
      <c r="AE4" s="143"/>
      <c r="AF4" s="143"/>
      <c r="AG4" s="143"/>
      <c r="AH4" s="143"/>
    </row>
    <row r="5" spans="2:34" ht="15" thickBot="1" x14ac:dyDescent="0.35">
      <c r="B5" s="149" t="s">
        <v>160</v>
      </c>
      <c r="C5" s="20">
        <v>276.02115367035293</v>
      </c>
      <c r="D5" s="21">
        <v>756.2325405211617</v>
      </c>
      <c r="E5" s="21">
        <v>1988.3383999492107</v>
      </c>
      <c r="F5" s="21">
        <v>2033.7333404150952</v>
      </c>
      <c r="G5" s="21">
        <v>578.41910452121499</v>
      </c>
      <c r="H5" s="21">
        <v>1531.9330671811858</v>
      </c>
      <c r="I5" s="21">
        <v>1003.0442193925267</v>
      </c>
      <c r="J5" s="21">
        <v>238.13907975386371</v>
      </c>
      <c r="K5" s="22">
        <v>3849.04737645872</v>
      </c>
      <c r="L5" s="147"/>
      <c r="N5" s="149" t="s">
        <v>160</v>
      </c>
      <c r="O5" s="156">
        <f t="shared" si="1"/>
        <v>0.17017988079562102</v>
      </c>
      <c r="P5" s="156">
        <f t="shared" si="1"/>
        <v>0.15226500517748742</v>
      </c>
      <c r="Q5" s="156">
        <f t="shared" si="1"/>
        <v>0.16853225983248246</v>
      </c>
      <c r="R5" s="156">
        <f t="shared" si="1"/>
        <v>0.14168588263513462</v>
      </c>
      <c r="S5" s="156">
        <f t="shared" si="1"/>
        <v>0.16476664713470865</v>
      </c>
      <c r="T5" s="156">
        <f t="shared" si="1"/>
        <v>0.14896489193820761</v>
      </c>
      <c r="U5" s="156">
        <f t="shared" si="1"/>
        <v>0.18092035954883565</v>
      </c>
      <c r="V5" s="156">
        <f t="shared" si="1"/>
        <v>9.0692837335436108E-2</v>
      </c>
      <c r="W5" s="156">
        <f t="shared" si="1"/>
        <v>0.45959345421548148</v>
      </c>
      <c r="Y5" s="143"/>
      <c r="Z5" s="143"/>
      <c r="AA5" s="143"/>
      <c r="AB5" s="143"/>
      <c r="AC5" s="143"/>
      <c r="AD5" s="143"/>
      <c r="AE5" s="143"/>
      <c r="AF5" s="143"/>
      <c r="AG5" s="143"/>
      <c r="AH5" s="143"/>
    </row>
    <row r="6" spans="2:34" ht="15" thickBot="1" x14ac:dyDescent="0.35">
      <c r="B6" s="149" t="s">
        <v>161</v>
      </c>
      <c r="C6" s="20">
        <v>686.97174503166684</v>
      </c>
      <c r="D6" s="21">
        <v>1324.6889812332968</v>
      </c>
      <c r="E6" s="21">
        <v>3339.2717384824164</v>
      </c>
      <c r="F6" s="21">
        <v>2948.0687726877045</v>
      </c>
      <c r="G6" s="21">
        <v>1155.3485029558578</v>
      </c>
      <c r="H6" s="21">
        <v>2713.4094502374746</v>
      </c>
      <c r="I6" s="21">
        <v>1644.8549139277827</v>
      </c>
      <c r="J6" s="21">
        <v>895.49774376926428</v>
      </c>
      <c r="K6" s="22">
        <v>3004.6377023048613</v>
      </c>
      <c r="L6" s="147"/>
      <c r="N6" s="149" t="s">
        <v>161</v>
      </c>
      <c r="O6" s="156">
        <f t="shared" si="1"/>
        <v>0.42355003638261313</v>
      </c>
      <c r="P6" s="156">
        <f t="shared" si="1"/>
        <v>0.26672189277526093</v>
      </c>
      <c r="Q6" s="156">
        <f t="shared" si="1"/>
        <v>0.2830378432039331</v>
      </c>
      <c r="R6" s="156">
        <f t="shared" si="1"/>
        <v>0.20538569035903245</v>
      </c>
      <c r="S6" s="156">
        <f t="shared" si="1"/>
        <v>0.32910894127833856</v>
      </c>
      <c r="T6" s="156">
        <f t="shared" si="1"/>
        <v>0.26385143985597548</v>
      </c>
      <c r="U6" s="156">
        <f t="shared" si="1"/>
        <v>0.29668456951350708</v>
      </c>
      <c r="V6" s="156">
        <f t="shared" si="1"/>
        <v>0.34104117347668655</v>
      </c>
      <c r="W6" s="156">
        <f t="shared" si="1"/>
        <v>0.35876716631605965</v>
      </c>
      <c r="Y6" s="143"/>
      <c r="Z6" s="143"/>
      <c r="AA6" s="143"/>
      <c r="AB6" s="143"/>
      <c r="AC6" s="143"/>
      <c r="AD6" s="143"/>
      <c r="AE6" s="143"/>
      <c r="AF6" s="143"/>
      <c r="AG6" s="143"/>
      <c r="AH6" s="143"/>
    </row>
    <row r="7" spans="2:34" ht="15" thickBot="1" x14ac:dyDescent="0.35">
      <c r="B7" s="150" t="s">
        <v>162</v>
      </c>
      <c r="C7" s="20">
        <v>53.159765633947373</v>
      </c>
      <c r="D7" s="21">
        <v>91.75207755758781</v>
      </c>
      <c r="E7" s="21">
        <v>320.42878199469124</v>
      </c>
      <c r="F7" s="21">
        <v>259.08712174823415</v>
      </c>
      <c r="G7" s="21">
        <v>71.769497075386596</v>
      </c>
      <c r="H7" s="21">
        <v>226.67263050802239</v>
      </c>
      <c r="I7" s="21">
        <v>72.711761958497476</v>
      </c>
      <c r="J7" s="21">
        <v>36.909891415728751</v>
      </c>
      <c r="K7" s="22">
        <v>33.623220936683346</v>
      </c>
      <c r="L7" s="147"/>
      <c r="N7" s="150" t="s">
        <v>162</v>
      </c>
      <c r="O7" s="156">
        <f t="shared" si="1"/>
        <v>3.2775468323390358E-2</v>
      </c>
      <c r="P7" s="156">
        <f t="shared" si="1"/>
        <v>1.8473987584193878E-2</v>
      </c>
      <c r="Q7" s="156">
        <f t="shared" si="1"/>
        <v>2.7159655894748398E-2</v>
      </c>
      <c r="R7" s="156">
        <f t="shared" si="1"/>
        <v>1.8050049529503533E-2</v>
      </c>
      <c r="S7" s="156">
        <f t="shared" si="1"/>
        <v>2.0444033240299048E-2</v>
      </c>
      <c r="T7" s="156">
        <f t="shared" si="1"/>
        <v>2.2041605232210312E-2</v>
      </c>
      <c r="U7" s="156">
        <f t="shared" si="1"/>
        <v>1.311511283612979E-2</v>
      </c>
      <c r="V7" s="156">
        <f t="shared" si="1"/>
        <v>1.4056755328420581E-2</v>
      </c>
      <c r="W7" s="156">
        <f t="shared" si="1"/>
        <v>4.0147628077152938E-3</v>
      </c>
      <c r="Y7" s="143"/>
      <c r="Z7" s="143"/>
      <c r="AA7" s="143"/>
      <c r="AB7" s="143"/>
      <c r="AC7" s="143"/>
      <c r="AD7" s="143"/>
      <c r="AE7" s="143"/>
      <c r="AF7" s="143"/>
      <c r="AG7" s="143"/>
      <c r="AH7" s="143"/>
    </row>
    <row r="8" spans="2:34" x14ac:dyDescent="0.3">
      <c r="C8" s="152">
        <f t="shared" ref="C8:K8" si="2">SUM(C3:C7)</f>
        <v>1621.9376366930405</v>
      </c>
      <c r="D8" s="152">
        <f t="shared" si="2"/>
        <v>4966.5551164541102</v>
      </c>
      <c r="E8" s="152">
        <f t="shared" si="2"/>
        <v>11797.969136149824</v>
      </c>
      <c r="F8" s="152">
        <f t="shared" si="2"/>
        <v>14353.81777344964</v>
      </c>
      <c r="G8" s="152">
        <f t="shared" si="2"/>
        <v>3510.5351391189961</v>
      </c>
      <c r="H8" s="152">
        <f t="shared" si="2"/>
        <v>10283.853109608201</v>
      </c>
      <c r="I8" s="152">
        <f t="shared" si="2"/>
        <v>5544.1201968304513</v>
      </c>
      <c r="J8" s="152">
        <f t="shared" si="2"/>
        <v>2625.7760452799994</v>
      </c>
      <c r="K8" s="152">
        <f t="shared" si="2"/>
        <v>8374.8959893891024</v>
      </c>
      <c r="O8" s="152">
        <f>C8</f>
        <v>1621.9376366930405</v>
      </c>
      <c r="P8" s="152">
        <f t="shared" ref="P8:W8" si="3">D8</f>
        <v>4966.5551164541102</v>
      </c>
      <c r="Q8" s="152">
        <f t="shared" si="3"/>
        <v>11797.969136149824</v>
      </c>
      <c r="R8" s="152">
        <f t="shared" si="3"/>
        <v>14353.81777344964</v>
      </c>
      <c r="S8" s="152">
        <f t="shared" si="3"/>
        <v>3510.5351391189961</v>
      </c>
      <c r="T8" s="152">
        <f t="shared" si="3"/>
        <v>10283.853109608201</v>
      </c>
      <c r="U8" s="152">
        <f t="shared" si="3"/>
        <v>5544.1201968304513</v>
      </c>
      <c r="V8" s="152">
        <f t="shared" si="3"/>
        <v>2625.7760452799994</v>
      </c>
      <c r="W8" s="152">
        <f t="shared" si="3"/>
        <v>8374.8959893891024</v>
      </c>
    </row>
    <row r="9" spans="2:34" x14ac:dyDescent="0.3">
      <c r="O9" s="153">
        <f>SUM(O3:O7)</f>
        <v>1</v>
      </c>
      <c r="P9" s="153">
        <f t="shared" ref="P9:W9" si="4">SUM(P3:P7)</f>
        <v>0.99999999999999989</v>
      </c>
      <c r="Q9" s="153">
        <f t="shared" si="4"/>
        <v>1</v>
      </c>
      <c r="R9" s="153">
        <f t="shared" si="4"/>
        <v>0.99999999999999989</v>
      </c>
      <c r="S9" s="153">
        <f t="shared" si="4"/>
        <v>1</v>
      </c>
      <c r="T9" s="153">
        <f t="shared" si="4"/>
        <v>0.99999999999999989</v>
      </c>
      <c r="U9" s="153">
        <f t="shared" si="4"/>
        <v>0.99999999999999978</v>
      </c>
      <c r="V9" s="153">
        <f t="shared" si="4"/>
        <v>1</v>
      </c>
      <c r="W9" s="153">
        <f t="shared" si="4"/>
        <v>1</v>
      </c>
    </row>
    <row r="11" spans="2:34" x14ac:dyDescent="0.3">
      <c r="O11" s="17">
        <v>591.25274392772235</v>
      </c>
      <c r="P11" s="145">
        <v>2422.3010081831271</v>
      </c>
      <c r="Q11" s="145">
        <v>5704.826295339456</v>
      </c>
      <c r="R11" s="17">
        <v>8566.3489481274773</v>
      </c>
      <c r="S11" s="17">
        <v>1436.8842905414742</v>
      </c>
      <c r="T11" s="17">
        <v>5397.7116511102022</v>
      </c>
      <c r="U11" s="17">
        <v>2385.6044988345921</v>
      </c>
      <c r="V11" s="17">
        <v>1324.1923069268978</v>
      </c>
      <c r="W11" s="146">
        <v>843.25670427138061</v>
      </c>
    </row>
    <row r="12" spans="2:34" x14ac:dyDescent="0.3">
      <c r="O12" s="17">
        <v>14.532228429351003</v>
      </c>
      <c r="P12" s="145">
        <v>371.58050895893666</v>
      </c>
      <c r="Q12" s="145">
        <v>445.1039203840499</v>
      </c>
      <c r="R12" s="17">
        <v>546.57959047112922</v>
      </c>
      <c r="S12" s="17">
        <v>268.11374402506243</v>
      </c>
      <c r="T12" s="17">
        <v>414.12631057131392</v>
      </c>
      <c r="U12" s="17">
        <v>437.9048027170515</v>
      </c>
      <c r="V12" s="17">
        <v>131.03702341424491</v>
      </c>
      <c r="W12" s="146">
        <v>644.3309854174579</v>
      </c>
    </row>
    <row r="13" spans="2:34" x14ac:dyDescent="0.3">
      <c r="O13" s="17">
        <v>276.02115367035293</v>
      </c>
      <c r="P13" s="17">
        <v>756.2325405211617</v>
      </c>
      <c r="Q13" s="17">
        <v>1988.3383999492107</v>
      </c>
      <c r="R13" s="17">
        <v>2033.7333404150952</v>
      </c>
      <c r="S13" s="17">
        <v>578.41910452121499</v>
      </c>
      <c r="T13" s="17">
        <v>1531.9330671811858</v>
      </c>
      <c r="U13" s="17">
        <v>1003.0442193925267</v>
      </c>
      <c r="V13" s="17">
        <v>238.13907975386371</v>
      </c>
      <c r="W13" s="146">
        <v>3849.04737645872</v>
      </c>
    </row>
    <row r="14" spans="2:34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O14" s="17">
        <v>686.97174503166684</v>
      </c>
      <c r="P14" s="17">
        <v>1324.6889812332968</v>
      </c>
      <c r="Q14" s="17">
        <v>3339.2717384824164</v>
      </c>
      <c r="R14" s="17">
        <v>2948.0687726877045</v>
      </c>
      <c r="S14" s="17">
        <v>1155.3485029558578</v>
      </c>
      <c r="T14" s="17">
        <v>2713.4094502374746</v>
      </c>
      <c r="U14" s="17">
        <v>1644.8549139277827</v>
      </c>
      <c r="V14" s="17">
        <v>895.49774376926428</v>
      </c>
      <c r="W14" s="146">
        <v>3004.6377023048613</v>
      </c>
    </row>
    <row r="15" spans="2:34" ht="15" thickBot="1" x14ac:dyDescent="0.35">
      <c r="B15" s="2"/>
      <c r="C15" s="2"/>
      <c r="D15" s="2"/>
      <c r="E15" s="2"/>
      <c r="F15" s="2"/>
      <c r="G15" s="2"/>
      <c r="H15" s="2"/>
      <c r="I15" s="2"/>
      <c r="J15" s="2"/>
      <c r="K15" s="2"/>
      <c r="O15" s="21">
        <v>53.159765633947373</v>
      </c>
      <c r="P15" s="21">
        <v>91.75207755758781</v>
      </c>
      <c r="Q15" s="21">
        <v>320.42878199469124</v>
      </c>
      <c r="R15" s="21">
        <v>259.08712174823415</v>
      </c>
      <c r="S15" s="21">
        <v>71.769497075386596</v>
      </c>
      <c r="T15" s="21">
        <v>226.67263050802239</v>
      </c>
      <c r="U15" s="21">
        <v>72.711761958497476</v>
      </c>
      <c r="V15" s="21">
        <v>36.909891415728751</v>
      </c>
      <c r="W15" s="151">
        <v>33.623220936683346</v>
      </c>
    </row>
    <row r="16" spans="2:34" x14ac:dyDescent="0.3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3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3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3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3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3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3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3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3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3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3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3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3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3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3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3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3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3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3">
      <c r="B34" s="2"/>
      <c r="C34" s="2"/>
      <c r="D34" s="2"/>
      <c r="E34" s="2"/>
      <c r="F34" s="2"/>
      <c r="G34" s="2"/>
      <c r="H34" s="2"/>
      <c r="I34" s="2"/>
      <c r="J34" s="2"/>
      <c r="K34" s="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Plots</vt:lpstr>
      <vt:lpstr>Übersicht</vt:lpstr>
      <vt:lpstr>EEV_ET_2018</vt:lpstr>
      <vt:lpstr>EEV_nach_Nutzenergiekat_2018</vt:lpstr>
      <vt:lpstr>THG_nach_Emittent_2017</vt:lpstr>
      <vt:lpstr>EEV_nach_Sektoren_2018</vt:lpstr>
      <vt:lpstr>Stromaufbr_ET_2018</vt:lpstr>
      <vt:lpstr>Stromverbr_Sektoren_2018</vt:lpstr>
    </vt:vector>
  </TitlesOfParts>
  <Company>Bundesrechenzentrum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Goritschnig Wolfgang</dc:creator>
  <cp:lastModifiedBy>W. G.</cp:lastModifiedBy>
  <dcterms:created xsi:type="dcterms:W3CDTF">2020-07-17T13:22:11Z</dcterms:created>
  <dcterms:modified xsi:type="dcterms:W3CDTF">2020-07-27T22:09:15Z</dcterms:modified>
</cp:coreProperties>
</file>