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westminster-my.sharepoint.com/personal/w1836905_westminster_ac_uk/Documents/year 3/TERM 2/computatuinal methods for finance/assiegment/"/>
    </mc:Choice>
  </mc:AlternateContent>
  <xr:revisionPtr revIDLastSave="0" documentId="8_{0B241E8E-945C-4D49-A409-55F7DED5917D}" xr6:coauthVersionLast="47" xr6:coauthVersionMax="47" xr10:uidLastSave="{00000000-0000-0000-0000-000000000000}"/>
  <bookViews>
    <workbookView xWindow="0" yWindow="740" windowWidth="30240" windowHeight="18900" xr2:uid="{0263349D-DBD1-9C4D-91B3-5DBF28D540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0" i="1" l="1"/>
  <c r="E190" i="1"/>
  <c r="D190" i="1"/>
  <c r="F189" i="1"/>
  <c r="E189" i="1"/>
  <c r="D189" i="1"/>
  <c r="F188" i="1"/>
  <c r="E188" i="1"/>
  <c r="D188" i="1"/>
  <c r="F187" i="1"/>
  <c r="D2" i="1" s="1"/>
  <c r="D3" i="1" s="1"/>
  <c r="D7" i="1" s="1"/>
  <c r="E187" i="1"/>
  <c r="D187" i="1"/>
  <c r="F186" i="1"/>
  <c r="E186" i="1"/>
  <c r="D186" i="1"/>
  <c r="F185" i="1"/>
  <c r="E185" i="1"/>
  <c r="D185" i="1"/>
  <c r="F184" i="1"/>
  <c r="E184" i="1"/>
  <c r="D184" i="1"/>
  <c r="F183" i="1"/>
  <c r="E183" i="1"/>
  <c r="D183" i="1"/>
  <c r="F182" i="1"/>
  <c r="E182" i="1"/>
  <c r="D182" i="1"/>
  <c r="F181" i="1"/>
  <c r="E181" i="1"/>
  <c r="D181" i="1"/>
  <c r="F180" i="1"/>
  <c r="E180" i="1"/>
  <c r="D180" i="1"/>
  <c r="F179" i="1"/>
  <c r="E179" i="1"/>
  <c r="D179" i="1"/>
  <c r="F178" i="1"/>
  <c r="E178" i="1"/>
  <c r="D178" i="1"/>
  <c r="F177" i="1"/>
  <c r="E177" i="1"/>
  <c r="D177" i="1"/>
  <c r="F176" i="1"/>
  <c r="E176" i="1"/>
  <c r="D176" i="1"/>
  <c r="F175" i="1"/>
  <c r="E175" i="1"/>
  <c r="D175" i="1"/>
  <c r="F174" i="1"/>
  <c r="E174" i="1"/>
  <c r="D174" i="1"/>
  <c r="F173" i="1"/>
  <c r="E173" i="1"/>
  <c r="D173" i="1"/>
  <c r="F172" i="1"/>
  <c r="E172" i="1"/>
  <c r="D172" i="1"/>
  <c r="F171" i="1"/>
  <c r="E171" i="1"/>
  <c r="D171" i="1"/>
  <c r="F170" i="1"/>
  <c r="E170" i="1"/>
  <c r="D170" i="1"/>
  <c r="F169" i="1"/>
  <c r="E169" i="1"/>
  <c r="D169" i="1"/>
  <c r="F168" i="1"/>
  <c r="E168" i="1"/>
  <c r="D168" i="1"/>
  <c r="F167" i="1"/>
  <c r="E167" i="1"/>
  <c r="D167" i="1"/>
  <c r="F166" i="1"/>
  <c r="E166" i="1"/>
  <c r="D166" i="1"/>
  <c r="F165" i="1"/>
  <c r="E165" i="1"/>
  <c r="D165" i="1"/>
  <c r="F164" i="1"/>
  <c r="E164" i="1"/>
  <c r="D164" i="1"/>
  <c r="F163" i="1"/>
  <c r="E163" i="1"/>
  <c r="D163" i="1"/>
  <c r="F162" i="1"/>
  <c r="E162" i="1"/>
  <c r="D162" i="1"/>
  <c r="F161" i="1"/>
  <c r="E161" i="1"/>
  <c r="D161" i="1"/>
  <c r="F160" i="1"/>
  <c r="E160" i="1"/>
  <c r="D160" i="1"/>
  <c r="F159" i="1"/>
  <c r="E159" i="1"/>
  <c r="D159" i="1"/>
  <c r="F158" i="1"/>
  <c r="E158" i="1"/>
  <c r="D158" i="1"/>
  <c r="F157" i="1"/>
  <c r="E157" i="1"/>
  <c r="D157" i="1"/>
  <c r="F156" i="1"/>
  <c r="E156" i="1"/>
  <c r="D156" i="1"/>
  <c r="F155" i="1"/>
  <c r="E155" i="1"/>
  <c r="D155" i="1"/>
  <c r="F154" i="1"/>
  <c r="E154" i="1"/>
  <c r="D154" i="1"/>
  <c r="F153" i="1"/>
  <c r="E153" i="1"/>
  <c r="D153" i="1"/>
  <c r="F152" i="1"/>
  <c r="E152" i="1"/>
  <c r="D152" i="1"/>
  <c r="F151" i="1"/>
  <c r="E151" i="1"/>
  <c r="D151" i="1"/>
  <c r="F150" i="1"/>
  <c r="E150" i="1"/>
  <c r="D150" i="1"/>
  <c r="F149" i="1"/>
  <c r="E149" i="1"/>
  <c r="D149" i="1"/>
  <c r="F148" i="1"/>
  <c r="E148" i="1"/>
  <c r="D148" i="1"/>
  <c r="F147" i="1"/>
  <c r="E147" i="1"/>
  <c r="D147" i="1"/>
  <c r="F146" i="1"/>
  <c r="E146" i="1"/>
  <c r="D146" i="1"/>
  <c r="F145" i="1"/>
  <c r="E145" i="1"/>
  <c r="D145" i="1"/>
  <c r="F144" i="1"/>
  <c r="E144" i="1"/>
  <c r="D144" i="1"/>
  <c r="F143" i="1"/>
  <c r="E143" i="1"/>
  <c r="D143" i="1"/>
  <c r="F142" i="1"/>
  <c r="E142" i="1"/>
  <c r="D142" i="1"/>
  <c r="F141" i="1"/>
  <c r="E141" i="1"/>
  <c r="D141" i="1"/>
  <c r="F140" i="1"/>
  <c r="E140" i="1"/>
  <c r="D140" i="1"/>
  <c r="F139" i="1"/>
  <c r="E139" i="1"/>
  <c r="D139" i="1"/>
  <c r="F138" i="1"/>
  <c r="E138" i="1"/>
  <c r="D138" i="1"/>
  <c r="F137" i="1"/>
  <c r="E137" i="1"/>
  <c r="D137" i="1"/>
  <c r="F136" i="1"/>
  <c r="E136" i="1"/>
  <c r="D136" i="1"/>
  <c r="F135" i="1"/>
  <c r="E135" i="1"/>
  <c r="D135" i="1"/>
  <c r="F134" i="1"/>
  <c r="E134" i="1"/>
  <c r="D134" i="1"/>
  <c r="F133" i="1"/>
  <c r="E133" i="1"/>
  <c r="D133" i="1"/>
  <c r="F132" i="1"/>
  <c r="E132" i="1"/>
  <c r="D132" i="1"/>
  <c r="F131" i="1"/>
  <c r="E131" i="1"/>
  <c r="D131" i="1"/>
  <c r="F130" i="1"/>
  <c r="E130" i="1"/>
  <c r="D130" i="1"/>
  <c r="F129" i="1"/>
  <c r="E129" i="1"/>
  <c r="D129" i="1"/>
  <c r="F128" i="1"/>
  <c r="E128" i="1"/>
  <c r="D128" i="1"/>
  <c r="F127" i="1"/>
  <c r="E127" i="1"/>
  <c r="D127" i="1"/>
  <c r="F126" i="1"/>
  <c r="E126" i="1"/>
  <c r="D126" i="1"/>
  <c r="F125" i="1"/>
  <c r="E125" i="1"/>
  <c r="D125" i="1"/>
  <c r="F124" i="1"/>
  <c r="E124" i="1"/>
  <c r="D124" i="1"/>
  <c r="F123" i="1"/>
  <c r="E123" i="1"/>
  <c r="D123" i="1"/>
  <c r="F122" i="1"/>
  <c r="E122" i="1"/>
  <c r="D122" i="1"/>
  <c r="F121" i="1"/>
  <c r="E121" i="1"/>
  <c r="D121" i="1"/>
  <c r="F120" i="1"/>
  <c r="E120" i="1"/>
  <c r="D120" i="1"/>
  <c r="F119" i="1"/>
  <c r="E119" i="1"/>
  <c r="D119" i="1"/>
  <c r="F118" i="1"/>
  <c r="E118" i="1"/>
  <c r="D118" i="1"/>
  <c r="F117" i="1"/>
  <c r="E117" i="1"/>
  <c r="D117" i="1"/>
  <c r="F116" i="1"/>
  <c r="E116" i="1"/>
  <c r="D116" i="1"/>
  <c r="F115" i="1"/>
  <c r="E115" i="1"/>
  <c r="D115" i="1"/>
  <c r="F114" i="1"/>
  <c r="E114" i="1"/>
  <c r="D114" i="1"/>
  <c r="F113" i="1"/>
  <c r="E113" i="1"/>
  <c r="D113" i="1"/>
  <c r="F112" i="1"/>
  <c r="E112" i="1"/>
  <c r="D112" i="1"/>
  <c r="F111" i="1"/>
  <c r="E111" i="1"/>
  <c r="D111" i="1"/>
  <c r="F110" i="1"/>
  <c r="E110" i="1"/>
  <c r="D110" i="1"/>
  <c r="F109" i="1"/>
  <c r="E109" i="1"/>
  <c r="D109" i="1"/>
  <c r="F108" i="1"/>
  <c r="E108" i="1"/>
  <c r="D108" i="1"/>
  <c r="F107" i="1"/>
  <c r="E107" i="1"/>
  <c r="D107" i="1"/>
  <c r="F106" i="1"/>
  <c r="E106" i="1"/>
  <c r="D106" i="1"/>
  <c r="F105" i="1"/>
  <c r="E105" i="1"/>
  <c r="D105" i="1"/>
  <c r="F104" i="1"/>
  <c r="E104" i="1"/>
  <c r="D104" i="1"/>
  <c r="F103" i="1"/>
  <c r="E103" i="1"/>
  <c r="D103" i="1"/>
  <c r="F102" i="1"/>
  <c r="E102" i="1"/>
  <c r="D102" i="1"/>
  <c r="F101" i="1"/>
  <c r="E101" i="1"/>
  <c r="D101" i="1"/>
  <c r="F100" i="1"/>
  <c r="E100" i="1"/>
  <c r="D100" i="1"/>
  <c r="F99" i="1"/>
  <c r="E99" i="1"/>
  <c r="D99" i="1"/>
  <c r="F98" i="1"/>
  <c r="E98" i="1"/>
  <c r="D98" i="1"/>
  <c r="F97" i="1"/>
  <c r="E97" i="1"/>
  <c r="D97" i="1"/>
  <c r="F96" i="1"/>
  <c r="E96" i="1"/>
  <c r="D96" i="1"/>
  <c r="F95" i="1"/>
  <c r="E95" i="1"/>
  <c r="D95" i="1"/>
  <c r="F94" i="1"/>
  <c r="E94" i="1"/>
  <c r="D94" i="1"/>
  <c r="F93" i="1"/>
  <c r="E93" i="1"/>
  <c r="D93" i="1"/>
  <c r="F92" i="1"/>
  <c r="E92" i="1"/>
  <c r="D92" i="1"/>
  <c r="F91" i="1"/>
  <c r="E91" i="1"/>
  <c r="D91" i="1"/>
  <c r="F90" i="1"/>
  <c r="E90" i="1"/>
  <c r="D90" i="1"/>
  <c r="F89" i="1"/>
  <c r="E89" i="1"/>
  <c r="D89" i="1"/>
  <c r="F88" i="1"/>
  <c r="E88" i="1"/>
  <c r="D88" i="1"/>
  <c r="F87" i="1"/>
  <c r="E87" i="1"/>
  <c r="D87" i="1"/>
  <c r="F86" i="1"/>
  <c r="E86" i="1"/>
  <c r="D86" i="1"/>
  <c r="F85" i="1"/>
  <c r="E85" i="1"/>
  <c r="D85" i="1"/>
  <c r="F84" i="1"/>
  <c r="E84" i="1"/>
  <c r="D84" i="1"/>
  <c r="F83" i="1"/>
  <c r="E83" i="1"/>
  <c r="D83" i="1"/>
  <c r="F82" i="1"/>
  <c r="E82" i="1"/>
  <c r="D82" i="1"/>
  <c r="F81" i="1"/>
  <c r="E81" i="1"/>
  <c r="D81" i="1"/>
  <c r="F80" i="1"/>
  <c r="E80" i="1"/>
  <c r="D80" i="1"/>
  <c r="F79" i="1"/>
  <c r="E79" i="1"/>
  <c r="D79" i="1"/>
  <c r="F78" i="1"/>
  <c r="E78" i="1"/>
  <c r="D78" i="1"/>
  <c r="F77" i="1"/>
  <c r="E77" i="1"/>
  <c r="D77" i="1"/>
  <c r="F76" i="1"/>
  <c r="E76" i="1"/>
  <c r="D76" i="1"/>
  <c r="F75" i="1"/>
  <c r="E75" i="1"/>
  <c r="D75" i="1"/>
  <c r="F74" i="1"/>
  <c r="E74" i="1"/>
  <c r="D74" i="1"/>
  <c r="F73" i="1"/>
  <c r="E73" i="1"/>
  <c r="D73" i="1"/>
  <c r="F72" i="1"/>
  <c r="E72" i="1"/>
  <c r="D72" i="1"/>
  <c r="F71" i="1"/>
  <c r="E71" i="1"/>
  <c r="D71" i="1"/>
  <c r="F70" i="1"/>
  <c r="E70" i="1"/>
  <c r="D70" i="1"/>
  <c r="F69" i="1"/>
  <c r="E69" i="1"/>
  <c r="D69" i="1"/>
  <c r="F68" i="1"/>
  <c r="E68" i="1"/>
  <c r="D68" i="1"/>
  <c r="F67" i="1"/>
  <c r="E67" i="1"/>
  <c r="D67" i="1"/>
  <c r="B2" i="1" s="1"/>
  <c r="B3" i="1" s="1"/>
  <c r="B7" i="1" s="1"/>
  <c r="F66" i="1"/>
  <c r="D4" i="1" s="1"/>
  <c r="D5" i="1" s="1"/>
  <c r="E66" i="1"/>
  <c r="C2" i="1" s="1"/>
  <c r="C3" i="1" s="1"/>
  <c r="C7" i="1" s="1"/>
  <c r="D66" i="1"/>
  <c r="D50" i="1"/>
  <c r="C48" i="1"/>
  <c r="B48" i="1"/>
  <c r="C47" i="1"/>
  <c r="B47" i="1"/>
  <c r="B54" i="1" s="1" a="1"/>
  <c r="B54" i="1" s="1"/>
  <c r="B55" i="1" s="1"/>
  <c r="B57" i="1" s="1"/>
  <c r="B35" i="1" a="1"/>
  <c r="B36" i="1" s="1"/>
  <c r="B22" i="1" a="1"/>
  <c r="B23" i="1" s="1"/>
  <c r="C35" i="1" l="1"/>
  <c r="B22" i="1"/>
  <c r="C36" i="1"/>
  <c r="B4" i="1"/>
  <c r="B5" i="1" s="1"/>
  <c r="C4" i="1"/>
  <c r="C5" i="1" s="1"/>
  <c r="B24" i="1"/>
  <c r="B35" i="1"/>
  <c r="B38" i="1" s="1" a="1"/>
  <c r="B38" i="1" l="1"/>
  <c r="B39" i="1"/>
  <c r="B25" i="1"/>
  <c r="C23" i="1" s="1"/>
  <c r="C22" i="1" l="1"/>
  <c r="C24" i="1"/>
  <c r="B40" i="1"/>
  <c r="C39" i="1" s="1"/>
  <c r="C38" i="1"/>
  <c r="C40" i="1" l="1"/>
  <c r="C25" i="1"/>
</calcChain>
</file>

<file path=xl/sharedStrings.xml><?xml version="1.0" encoding="utf-8"?>
<sst xmlns="http://schemas.openxmlformats.org/spreadsheetml/2006/main" count="61" uniqueCount="28">
  <si>
    <t xml:space="preserve">APPLE </t>
  </si>
  <si>
    <t xml:space="preserve">MICROSOFT </t>
  </si>
  <si>
    <t xml:space="preserve">META </t>
  </si>
  <si>
    <t>Return_Daily</t>
  </si>
  <si>
    <t>Annual_Return</t>
  </si>
  <si>
    <t>Vol_Daily</t>
  </si>
  <si>
    <t>Annual_Vol</t>
  </si>
  <si>
    <t xml:space="preserve">Annual_risk-free rate </t>
  </si>
  <si>
    <t>Excess_Return</t>
  </si>
  <si>
    <t>COVARIANCE</t>
  </si>
  <si>
    <t>Daily Return APP</t>
  </si>
  <si>
    <t>Daily Return MIC</t>
  </si>
  <si>
    <t>Daily Return MET</t>
  </si>
  <si>
    <t>INVERSE</t>
  </si>
  <si>
    <t>INVERSE*Excess_Return</t>
  </si>
  <si>
    <t>SUM</t>
  </si>
  <si>
    <t>Short Selling</t>
  </si>
  <si>
    <t>COVARIANCE*252</t>
  </si>
  <si>
    <t>WIGHTT</t>
  </si>
  <si>
    <t>VAR</t>
  </si>
  <si>
    <t>Portfolio Std Dev</t>
  </si>
  <si>
    <t>SHARPE</t>
  </si>
  <si>
    <t>AFTER</t>
  </si>
  <si>
    <t>SOLVER</t>
  </si>
  <si>
    <t>BEFORE</t>
  </si>
  <si>
    <t>APPLE Close</t>
  </si>
  <si>
    <t>MICROSOFT Close</t>
  </si>
  <si>
    <t>META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</si>
</sst>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1"/>
      <color rgb="FF000000"/>
      <name val="Calibri"/>
      <family val="2"/>
    </font>
    <font>
      <b/>
      <sz val="9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1" fillId="0" borderId="2" xfId="0" applyFont="1" applyBorder="1"/>
    <xf numFmtId="0" fontId="0" fillId="2" borderId="1" xfId="0" applyFill="1" applyBorder="1"/>
    <xf numFmtId="0" fontId="1" fillId="2" borderId="0" xfId="0" applyFont="1" applyFill="1"/>
    <xf numFmtId="0" fontId="3" fillId="0" borderId="1" xfId="0" applyFont="1" applyBorder="1"/>
    <xf numFmtId="0" fontId="4" fillId="0" borderId="0" xfId="0" applyFont="1" applyAlignment="1">
      <alignment vertical="center"/>
    </xf>
    <xf numFmtId="0" fontId="1" fillId="2" borderId="1" xfId="0" applyFont="1" applyFill="1" applyBorder="1"/>
    <xf numFmtId="0" fontId="1" fillId="2" borderId="3" xfId="0" applyFont="1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6AC2-BB41-EC43-BC60-82B42D3B0D8B}">
  <dimension ref="A1:G190"/>
  <sheetViews>
    <sheetView tabSelected="1" workbookViewId="0">
      <selection activeCell="B10" sqref="B10"/>
    </sheetView>
  </sheetViews>
  <sheetFormatPr baseColWidth="10" defaultRowHeight="16" x14ac:dyDescent="0.2"/>
  <cols>
    <col min="1" max="1" width="25.6640625" customWidth="1"/>
    <col min="2" max="2" width="23.1640625" customWidth="1"/>
    <col min="3" max="3" width="24.1640625" customWidth="1"/>
    <col min="4" max="4" width="23.33203125" customWidth="1"/>
    <col min="5" max="5" width="24.5" customWidth="1"/>
    <col min="6" max="6" width="21.83203125" customWidth="1"/>
  </cols>
  <sheetData>
    <row r="1" spans="1:7" x14ac:dyDescent="0.2">
      <c r="A1" s="1"/>
      <c r="B1" s="1" t="s">
        <v>0</v>
      </c>
      <c r="C1" s="1" t="s">
        <v>1</v>
      </c>
      <c r="D1" s="1" t="s">
        <v>2</v>
      </c>
      <c r="E1" s="2"/>
      <c r="F1" s="2"/>
      <c r="G1" s="2"/>
    </row>
    <row r="2" spans="1:7" x14ac:dyDescent="0.2">
      <c r="A2" s="1" t="s">
        <v>3</v>
      </c>
      <c r="B2" s="1">
        <f>AVERAGE(D66:D190)</f>
        <v>6.5480916858420954E-4</v>
      </c>
      <c r="C2" s="1">
        <f>AVERAGE(E66:E190)</f>
        <v>-1.6496606787536476E-4</v>
      </c>
      <c r="D2" s="1">
        <f>AVERAGE(F66:F190)</f>
        <v>2.2159481595687672E-3</v>
      </c>
      <c r="E2" s="2"/>
      <c r="F2" s="2"/>
      <c r="G2" s="2"/>
    </row>
    <row r="3" spans="1:7" x14ac:dyDescent="0.2">
      <c r="A3" s="3" t="s">
        <v>4</v>
      </c>
      <c r="B3" s="1">
        <f>B2*252</f>
        <v>0.16501191048322081</v>
      </c>
      <c r="C3" s="1">
        <f>C2*252</f>
        <v>-4.1571449104591922E-2</v>
      </c>
      <c r="D3" s="1">
        <f t="shared" ref="D3" si="0">D2*252</f>
        <v>0.55841893621132932</v>
      </c>
      <c r="E3" s="2"/>
      <c r="F3" s="2"/>
      <c r="G3" s="2"/>
    </row>
    <row r="4" spans="1:7" x14ac:dyDescent="0.2">
      <c r="A4" s="1" t="s">
        <v>5</v>
      </c>
      <c r="B4" s="1">
        <f>_xlfn.STDEV.S(D66:D190)</f>
        <v>1.3725982956387797E-2</v>
      </c>
      <c r="C4" s="1">
        <f>_xlfn.STDEV.S(E66:E190)</f>
        <v>1.3968252499237804E-2</v>
      </c>
      <c r="D4" s="1">
        <f>_xlfn.STDEV.S(F66:F190)</f>
        <v>1.5658951207363273E-2</v>
      </c>
    </row>
    <row r="5" spans="1:7" x14ac:dyDescent="0.2">
      <c r="A5" s="3" t="s">
        <v>6</v>
      </c>
      <c r="B5" s="1">
        <f>B4*SQRT(252)</f>
        <v>0.21789322441507944</v>
      </c>
      <c r="C5" s="1">
        <f t="shared" ref="C5:D5" si="1">C4*SQRT(252)</f>
        <v>0.221739134178838</v>
      </c>
      <c r="D5" s="1">
        <f t="shared" si="1"/>
        <v>0.24857814412066701</v>
      </c>
    </row>
    <row r="6" spans="1:7" x14ac:dyDescent="0.2">
      <c r="A6" s="4" t="s">
        <v>7</v>
      </c>
      <c r="B6">
        <v>4.1700000000000001E-2</v>
      </c>
      <c r="C6">
        <v>4.1700000000000001E-2</v>
      </c>
      <c r="D6">
        <v>4.1700000000000001E-2</v>
      </c>
    </row>
    <row r="7" spans="1:7" x14ac:dyDescent="0.2">
      <c r="A7" s="2" t="s">
        <v>8</v>
      </c>
      <c r="B7">
        <f>B3-B6</f>
        <v>0.12331191048322081</v>
      </c>
      <c r="C7">
        <f t="shared" ref="C7:D7" si="2">C3-C6</f>
        <v>-8.3271449104591916E-2</v>
      </c>
      <c r="D7">
        <f t="shared" si="2"/>
        <v>0.51671893621132936</v>
      </c>
    </row>
    <row r="13" spans="1:7" x14ac:dyDescent="0.2">
      <c r="A13" t="s">
        <v>9</v>
      </c>
      <c r="B13" t="s">
        <v>10</v>
      </c>
      <c r="C13" t="s">
        <v>11</v>
      </c>
      <c r="D13" t="s">
        <v>12</v>
      </c>
    </row>
    <row r="14" spans="1:7" x14ac:dyDescent="0.2">
      <c r="A14" t="s">
        <v>10</v>
      </c>
      <c r="B14">
        <v>1.8689538725409589E-4</v>
      </c>
      <c r="C14">
        <v>8.4258495715502506E-5</v>
      </c>
      <c r="D14">
        <v>7.4531221538359403E-5</v>
      </c>
    </row>
    <row r="15" spans="1:7" x14ac:dyDescent="0.2">
      <c r="A15" t="s">
        <v>11</v>
      </c>
      <c r="B15">
        <v>8.4258495715502506E-5</v>
      </c>
      <c r="C15">
        <v>1.9355118125940332E-4</v>
      </c>
      <c r="D15">
        <v>9.7227111889894427E-5</v>
      </c>
    </row>
    <row r="16" spans="1:7" x14ac:dyDescent="0.2">
      <c r="A16" t="s">
        <v>12</v>
      </c>
      <c r="B16">
        <v>7.4531221538359403E-5</v>
      </c>
      <c r="C16">
        <v>9.7227111889894427E-5</v>
      </c>
      <c r="D16">
        <v>2.4324113089126712E-4</v>
      </c>
    </row>
    <row r="18" spans="1:6" x14ac:dyDescent="0.2">
      <c r="A18" s="2" t="s">
        <v>13</v>
      </c>
      <c r="B18">
        <v>6.9022693913293077E-9</v>
      </c>
      <c r="C18">
        <v>-2.4303600080801139E-9</v>
      </c>
      <c r="D18">
        <v>-1.1434648559030255E-9</v>
      </c>
      <c r="E18" s="2" t="s">
        <v>8</v>
      </c>
      <c r="F18">
        <v>0.12331191048322081</v>
      </c>
    </row>
    <row r="19" spans="1:6" x14ac:dyDescent="0.2">
      <c r="A19" s="2"/>
      <c r="B19">
        <v>-2.4303600080801135E-9</v>
      </c>
      <c r="C19">
        <v>7.3203781001188527E-9</v>
      </c>
      <c r="D19">
        <v>-2.1813807495969438E-9</v>
      </c>
      <c r="F19">
        <v>-8.3271449104591916E-2</v>
      </c>
    </row>
    <row r="20" spans="1:6" x14ac:dyDescent="0.2">
      <c r="A20" s="2"/>
      <c r="B20">
        <v>-1.1434648559030257E-9</v>
      </c>
      <c r="C20">
        <v>-2.1813807495969438E-9</v>
      </c>
      <c r="D20">
        <v>5.3334449562811861E-9</v>
      </c>
      <c r="F20">
        <v>0.51671893621132936</v>
      </c>
    </row>
    <row r="21" spans="1:6" x14ac:dyDescent="0.2">
      <c r="A21" s="2"/>
    </row>
    <row r="22" spans="1:6" x14ac:dyDescent="0.2">
      <c r="A22" s="2" t="s">
        <v>14</v>
      </c>
      <c r="B22">
        <f t="array" ref="B22:B24">MMULT(B18:D20,F18:F20)</f>
        <v>4.6266168109610093E-10</v>
      </c>
      <c r="C22">
        <f>B22/B25</f>
        <v>0.37837302863776162</v>
      </c>
    </row>
    <row r="23" spans="1:6" x14ac:dyDescent="0.2">
      <c r="A23" s="2"/>
      <c r="B23">
        <v>-2.0364315685523958E-9</v>
      </c>
      <c r="C23">
        <f>B23/B25</f>
        <v>-1.6654302953753113</v>
      </c>
    </row>
    <row r="24" spans="1:6" x14ac:dyDescent="0.2">
      <c r="A24" s="2"/>
      <c r="B24">
        <v>2.7965359042672704E-9</v>
      </c>
      <c r="C24">
        <f>B24/B25</f>
        <v>2.2870572667375497</v>
      </c>
    </row>
    <row r="25" spans="1:6" x14ac:dyDescent="0.2">
      <c r="A25" s="2" t="s">
        <v>15</v>
      </c>
      <c r="B25">
        <f>SUM(B22:B24)</f>
        <v>1.2227660168109755E-9</v>
      </c>
      <c r="C25">
        <f>SUM(C22:C24)</f>
        <v>1</v>
      </c>
    </row>
    <row r="26" spans="1:6" x14ac:dyDescent="0.2">
      <c r="A26" s="2"/>
    </row>
    <row r="27" spans="1:6" x14ac:dyDescent="0.2">
      <c r="A27" s="1"/>
      <c r="B27" s="1" t="s">
        <v>0</v>
      </c>
      <c r="C27" s="1" t="s">
        <v>2</v>
      </c>
    </row>
    <row r="28" spans="1:6" x14ac:dyDescent="0.2">
      <c r="A28" s="3" t="s">
        <v>4</v>
      </c>
      <c r="B28" s="1">
        <v>0.16501191048322081</v>
      </c>
      <c r="C28" s="1">
        <v>0.55841893621132932</v>
      </c>
    </row>
    <row r="29" spans="1:6" x14ac:dyDescent="0.2">
      <c r="A29" s="3" t="s">
        <v>8</v>
      </c>
      <c r="B29" s="1">
        <v>0.123311910483221</v>
      </c>
      <c r="C29" s="1">
        <v>0.51671893621132936</v>
      </c>
    </row>
    <row r="30" spans="1:6" x14ac:dyDescent="0.2">
      <c r="A30" s="2"/>
    </row>
    <row r="31" spans="1:6" x14ac:dyDescent="0.2">
      <c r="A31" s="1" t="s">
        <v>9</v>
      </c>
      <c r="B31" s="1" t="s">
        <v>10</v>
      </c>
      <c r="C31" s="1" t="s">
        <v>12</v>
      </c>
    </row>
    <row r="32" spans="1:6" x14ac:dyDescent="0.2">
      <c r="A32" s="1" t="s">
        <v>10</v>
      </c>
      <c r="B32" s="1">
        <v>1.8689538725409589E-4</v>
      </c>
      <c r="C32" s="1">
        <v>7.4531221538359403E-5</v>
      </c>
    </row>
    <row r="33" spans="1:5" x14ac:dyDescent="0.2">
      <c r="A33" s="1" t="s">
        <v>12</v>
      </c>
      <c r="B33" s="1">
        <v>7.4531221538359403E-5</v>
      </c>
      <c r="C33" s="1">
        <v>2.4324113089126712E-4</v>
      </c>
    </row>
    <row r="34" spans="1:5" x14ac:dyDescent="0.2">
      <c r="A34" s="2"/>
    </row>
    <row r="35" spans="1:5" x14ac:dyDescent="0.2">
      <c r="A35" s="3" t="s">
        <v>13</v>
      </c>
      <c r="B35" s="1">
        <f t="array" ref="B35:C36">MINVERSE(B32:C33)</f>
        <v>6095.3917016674477</v>
      </c>
      <c r="C35" s="1">
        <v>-1867.6816195330571</v>
      </c>
      <c r="D35" s="5" t="s">
        <v>8</v>
      </c>
      <c r="E35" s="1">
        <v>0.12331191048322081</v>
      </c>
    </row>
    <row r="36" spans="1:5" x14ac:dyDescent="0.2">
      <c r="A36" s="3"/>
      <c r="B36" s="1">
        <v>-1867.6816195330568</v>
      </c>
      <c r="C36" s="1">
        <v>4683.4208851700414</v>
      </c>
      <c r="E36" s="1">
        <v>0.51671893621132936</v>
      </c>
    </row>
    <row r="37" spans="1:5" x14ac:dyDescent="0.2">
      <c r="A37" s="2"/>
    </row>
    <row r="38" spans="1:5" x14ac:dyDescent="0.2">
      <c r="A38" s="2" t="s">
        <v>14</v>
      </c>
      <c r="B38">
        <f t="array" ref="B38:B39">MMULT(B35:C36,E35:E36)</f>
        <v>-213.43206375039074</v>
      </c>
      <c r="C38" s="6">
        <f>B38/B40</f>
        <v>-0.10799726798363181</v>
      </c>
      <c r="D38" s="7" t="s">
        <v>16</v>
      </c>
    </row>
    <row r="39" spans="1:5" x14ac:dyDescent="0.2">
      <c r="A39" s="2"/>
      <c r="B39">
        <v>2189.7048689359694</v>
      </c>
      <c r="C39" s="1">
        <f>B39/B40</f>
        <v>1.1079972679836319</v>
      </c>
    </row>
    <row r="40" spans="1:5" x14ac:dyDescent="0.2">
      <c r="A40" s="2" t="s">
        <v>15</v>
      </c>
      <c r="B40">
        <f>SUM(B38:B39)</f>
        <v>1976.2728051855788</v>
      </c>
      <c r="C40" s="1">
        <f>SUM(C38:C39)</f>
        <v>1</v>
      </c>
    </row>
    <row r="41" spans="1:5" x14ac:dyDescent="0.2">
      <c r="A41" s="2"/>
    </row>
    <row r="42" spans="1:5" x14ac:dyDescent="0.2">
      <c r="A42" s="1"/>
      <c r="B42" s="1" t="s">
        <v>0</v>
      </c>
      <c r="C42" s="1" t="s">
        <v>2</v>
      </c>
    </row>
    <row r="43" spans="1:5" x14ac:dyDescent="0.2">
      <c r="A43" s="3" t="s">
        <v>4</v>
      </c>
      <c r="B43" s="1">
        <v>0.16501191048322081</v>
      </c>
      <c r="C43" s="1">
        <v>0.55841893621132932</v>
      </c>
    </row>
    <row r="44" spans="1:5" x14ac:dyDescent="0.2">
      <c r="A44" s="4" t="s">
        <v>7</v>
      </c>
      <c r="B44">
        <v>4.1700000000000001E-2</v>
      </c>
      <c r="C44">
        <v>4.1700000000000001E-2</v>
      </c>
    </row>
    <row r="45" spans="1:5" x14ac:dyDescent="0.2">
      <c r="A45" s="2"/>
    </row>
    <row r="46" spans="1:5" x14ac:dyDescent="0.2">
      <c r="A46" s="8" t="s">
        <v>17</v>
      </c>
      <c r="B46" s="1" t="s">
        <v>10</v>
      </c>
      <c r="C46" s="1" t="s">
        <v>12</v>
      </c>
      <c r="D46" s="3" t="s">
        <v>18</v>
      </c>
    </row>
    <row r="47" spans="1:5" x14ac:dyDescent="0.2">
      <c r="A47" s="1" t="s">
        <v>10</v>
      </c>
      <c r="B47" s="1">
        <f>B32*252</f>
        <v>4.7097637588032162E-2</v>
      </c>
      <c r="C47" s="1">
        <f>C32*252</f>
        <v>1.8781867827666568E-2</v>
      </c>
      <c r="D47">
        <v>0.5</v>
      </c>
    </row>
    <row r="48" spans="1:5" x14ac:dyDescent="0.2">
      <c r="A48" s="1" t="s">
        <v>12</v>
      </c>
      <c r="B48" s="1">
        <f>B33*252</f>
        <v>1.8781867827666568E-2</v>
      </c>
      <c r="C48" s="1">
        <f>C33*252</f>
        <v>6.1296764984599315E-2</v>
      </c>
      <c r="D48">
        <v>0.5</v>
      </c>
    </row>
    <row r="49" spans="1:6" x14ac:dyDescent="0.2">
      <c r="A49" s="2"/>
    </row>
    <row r="50" spans="1:6" x14ac:dyDescent="0.2">
      <c r="A50" s="3" t="s">
        <v>18</v>
      </c>
      <c r="B50" s="1">
        <v>0</v>
      </c>
      <c r="C50" s="1">
        <v>1</v>
      </c>
      <c r="D50" s="5">
        <f>SUM(B50:C50)</f>
        <v>1</v>
      </c>
    </row>
    <row r="51" spans="1:6" x14ac:dyDescent="0.2">
      <c r="A51" s="3"/>
      <c r="B51" s="1"/>
      <c r="C51" s="1"/>
    </row>
    <row r="52" spans="1:6" x14ac:dyDescent="0.2">
      <c r="A52" s="2"/>
    </row>
    <row r="53" spans="1:6" x14ac:dyDescent="0.2">
      <c r="A53" s="2"/>
    </row>
    <row r="54" spans="1:6" x14ac:dyDescent="0.2">
      <c r="A54" s="2" t="s">
        <v>19</v>
      </c>
      <c r="B54">
        <f t="array" ref="B54">MMULT(MMULT(TRANSPOSE(D47:D48), B47:C48), D47:D48)</f>
        <v>3.6489534556991152E-2</v>
      </c>
    </row>
    <row r="55" spans="1:6" x14ac:dyDescent="0.2">
      <c r="A55" s="9" t="s">
        <v>20</v>
      </c>
      <c r="B55">
        <f>SQRT(B54)</f>
        <v>0.19102234046569305</v>
      </c>
    </row>
    <row r="57" spans="1:6" x14ac:dyDescent="0.2">
      <c r="A57" s="3" t="s">
        <v>21</v>
      </c>
      <c r="B57" s="10">
        <f>(B43*B50+C43*C50)/B55</f>
        <v>2.9233174237628998</v>
      </c>
      <c r="C57" s="10" t="s">
        <v>22</v>
      </c>
      <c r="D57" s="11" t="s">
        <v>23</v>
      </c>
      <c r="E57" s="1"/>
    </row>
    <row r="58" spans="1:6" x14ac:dyDescent="0.2">
      <c r="A58" s="3" t="s">
        <v>21</v>
      </c>
      <c r="B58" s="3">
        <v>1.8935765443217252</v>
      </c>
      <c r="C58" s="3" t="s">
        <v>24</v>
      </c>
    </row>
    <row r="59" spans="1:6" x14ac:dyDescent="0.2">
      <c r="A59" s="2"/>
    </row>
    <row r="60" spans="1:6" x14ac:dyDescent="0.2">
      <c r="A60" s="12"/>
      <c r="B60" s="13" t="s">
        <v>0</v>
      </c>
      <c r="C60" s="13" t="s">
        <v>2</v>
      </c>
    </row>
    <row r="61" spans="1:6" x14ac:dyDescent="0.2">
      <c r="A61" s="12" t="s">
        <v>18</v>
      </c>
      <c r="B61" s="13">
        <v>0</v>
      </c>
      <c r="C61" s="13">
        <v>1</v>
      </c>
    </row>
    <row r="64" spans="1:6" ht="28" x14ac:dyDescent="0.2">
      <c r="A64" s="14" t="s">
        <v>25</v>
      </c>
      <c r="B64" s="14" t="s">
        <v>26</v>
      </c>
      <c r="C64" s="14" t="s">
        <v>27</v>
      </c>
      <c r="D64" s="14" t="s">
        <v>10</v>
      </c>
      <c r="E64" s="14" t="s">
        <v>11</v>
      </c>
      <c r="F64" s="14" t="s">
        <v>12</v>
      </c>
    </row>
    <row r="65" spans="1:6" x14ac:dyDescent="0.2">
      <c r="A65" s="15">
        <v>226.51</v>
      </c>
      <c r="B65" s="15">
        <v>424.8</v>
      </c>
      <c r="C65" s="15">
        <v>526.73</v>
      </c>
      <c r="D65" s="15"/>
      <c r="E65" s="15"/>
      <c r="F65" s="15"/>
    </row>
    <row r="66" spans="1:6" x14ac:dyDescent="0.2">
      <c r="A66" s="15">
        <v>226.4</v>
      </c>
      <c r="B66" s="15">
        <v>424.14</v>
      </c>
      <c r="C66" s="15">
        <v>535.16</v>
      </c>
      <c r="D66" s="15">
        <f>LN(A66/A65)</f>
        <v>-4.8574772984859386E-4</v>
      </c>
      <c r="E66" s="15">
        <f>LN(B66/B65)</f>
        <v>-1.5548805168114723E-3</v>
      </c>
      <c r="F66" s="15">
        <f>LN(C66/C65)</f>
        <v>1.5877684317790797E-2</v>
      </c>
    </row>
    <row r="67" spans="1:6" x14ac:dyDescent="0.2">
      <c r="A67" s="15">
        <v>224.53</v>
      </c>
      <c r="B67" s="15">
        <v>415.55</v>
      </c>
      <c r="C67" s="15">
        <v>531.92999999999995</v>
      </c>
      <c r="D67" s="15">
        <f t="shared" ref="D67:F130" si="3">LN(A67/A66)</f>
        <v>-8.2940177849183654E-3</v>
      </c>
      <c r="E67" s="15">
        <f t="shared" si="3"/>
        <v>-2.0460645411882226E-2</v>
      </c>
      <c r="F67" s="15">
        <f t="shared" si="3"/>
        <v>-6.0538658684117256E-3</v>
      </c>
    </row>
    <row r="68" spans="1:6" x14ac:dyDescent="0.2">
      <c r="A68" s="15">
        <v>226.84</v>
      </c>
      <c r="B68" s="15">
        <v>416.79</v>
      </c>
      <c r="C68" s="15">
        <v>528</v>
      </c>
      <c r="D68" s="15">
        <f t="shared" si="3"/>
        <v>1.0235594601717834E-2</v>
      </c>
      <c r="E68" s="15">
        <f t="shared" si="3"/>
        <v>2.9795538298447027E-3</v>
      </c>
      <c r="F68" s="15">
        <f t="shared" si="3"/>
        <v>-7.4156180307452914E-3</v>
      </c>
    </row>
    <row r="69" spans="1:6" x14ac:dyDescent="0.2">
      <c r="A69" s="15">
        <v>227.18</v>
      </c>
      <c r="B69" s="15">
        <v>413.49</v>
      </c>
      <c r="C69" s="15">
        <v>521.12</v>
      </c>
      <c r="D69" s="15">
        <f t="shared" si="3"/>
        <v>1.497731657448228E-3</v>
      </c>
      <c r="E69" s="15">
        <f t="shared" si="3"/>
        <v>-7.9491674544228709E-3</v>
      </c>
      <c r="F69" s="15">
        <f t="shared" si="3"/>
        <v>-1.3115942178338141E-2</v>
      </c>
    </row>
    <row r="70" spans="1:6" x14ac:dyDescent="0.2">
      <c r="A70" s="15">
        <v>228.03</v>
      </c>
      <c r="B70" s="15">
        <v>413.84</v>
      </c>
      <c r="C70" s="15">
        <v>519.1</v>
      </c>
      <c r="D70" s="15">
        <f t="shared" si="3"/>
        <v>3.7345444427833042E-3</v>
      </c>
      <c r="E70" s="15">
        <f t="shared" si="3"/>
        <v>8.4609532080240444E-4</v>
      </c>
      <c r="F70" s="15">
        <f t="shared" si="3"/>
        <v>-3.8837986947399517E-3</v>
      </c>
    </row>
    <row r="71" spans="1:6" x14ac:dyDescent="0.2">
      <c r="A71" s="15">
        <v>226.49</v>
      </c>
      <c r="B71" s="15">
        <v>410.6</v>
      </c>
      <c r="C71" s="15">
        <v>516.78</v>
      </c>
      <c r="D71" s="15">
        <f t="shared" si="3"/>
        <v>-6.7764054079900871E-3</v>
      </c>
      <c r="E71" s="15">
        <f t="shared" si="3"/>
        <v>-7.8599211104263648E-3</v>
      </c>
      <c r="F71" s="15">
        <f t="shared" si="3"/>
        <v>-4.4792908040461677E-3</v>
      </c>
    </row>
    <row r="72" spans="1:6" x14ac:dyDescent="0.2">
      <c r="A72" s="15">
        <v>229.79</v>
      </c>
      <c r="B72" s="15">
        <v>413.12</v>
      </c>
      <c r="C72" s="15">
        <v>518.22</v>
      </c>
      <c r="D72" s="15">
        <f t="shared" si="3"/>
        <v>1.4465054528776243E-2</v>
      </c>
      <c r="E72" s="15">
        <f t="shared" si="3"/>
        <v>6.1186030734444426E-3</v>
      </c>
      <c r="F72" s="15">
        <f t="shared" si="3"/>
        <v>2.7826104911119818E-3</v>
      </c>
    </row>
    <row r="73" spans="1:6" x14ac:dyDescent="0.2">
      <c r="A73" s="15">
        <v>229</v>
      </c>
      <c r="B73" s="15">
        <v>417.14</v>
      </c>
      <c r="C73" s="15">
        <v>521.30999999999995</v>
      </c>
      <c r="D73" s="15">
        <f t="shared" si="3"/>
        <v>-3.4438448126052909E-3</v>
      </c>
      <c r="E73" s="15">
        <f t="shared" si="3"/>
        <v>9.6837892102111817E-3</v>
      </c>
      <c r="F73" s="15">
        <f t="shared" si="3"/>
        <v>5.9450118820233789E-3</v>
      </c>
    </row>
    <row r="74" spans="1:6" x14ac:dyDescent="0.2">
      <c r="A74" s="15">
        <v>222.77</v>
      </c>
      <c r="B74" s="15">
        <v>409.44</v>
      </c>
      <c r="C74" s="15">
        <v>511.76</v>
      </c>
      <c r="D74" s="15">
        <f t="shared" si="3"/>
        <v>-2.7582154477457006E-2</v>
      </c>
      <c r="E74" s="15">
        <f t="shared" si="3"/>
        <v>-1.8631524457010256E-2</v>
      </c>
      <c r="F74" s="15">
        <f t="shared" si="3"/>
        <v>-1.8489109260390428E-2</v>
      </c>
    </row>
    <row r="75" spans="1:6" x14ac:dyDescent="0.2">
      <c r="A75" s="15">
        <v>220.85</v>
      </c>
      <c r="B75" s="15">
        <v>408.9</v>
      </c>
      <c r="C75" s="15">
        <v>512.74</v>
      </c>
      <c r="D75" s="15">
        <f t="shared" si="3"/>
        <v>-8.6561110342471426E-3</v>
      </c>
      <c r="E75" s="15">
        <f t="shared" si="3"/>
        <v>-1.3197450408820716E-3</v>
      </c>
      <c r="F75" s="15">
        <f t="shared" si="3"/>
        <v>1.9131289388093699E-3</v>
      </c>
    </row>
    <row r="76" spans="1:6" x14ac:dyDescent="0.2">
      <c r="A76" s="15">
        <v>222.38</v>
      </c>
      <c r="B76" s="15">
        <v>408.39</v>
      </c>
      <c r="C76" s="15">
        <v>516.86</v>
      </c>
      <c r="D76" s="15">
        <f t="shared" si="3"/>
        <v>6.9038922325676197E-3</v>
      </c>
      <c r="E76" s="15">
        <f t="shared" si="3"/>
        <v>-1.2480271781052238E-3</v>
      </c>
      <c r="F76" s="15">
        <f t="shared" si="3"/>
        <v>8.0031507199325464E-3</v>
      </c>
    </row>
    <row r="77" spans="1:6" x14ac:dyDescent="0.2">
      <c r="A77" s="15">
        <v>220.82</v>
      </c>
      <c r="B77" s="15">
        <v>401.7</v>
      </c>
      <c r="C77" s="15">
        <v>500.27</v>
      </c>
      <c r="D77" s="15">
        <f t="shared" si="3"/>
        <v>-7.0397402641122122E-3</v>
      </c>
      <c r="E77" s="15">
        <f t="shared" si="3"/>
        <v>-1.6517058827254908E-2</v>
      </c>
      <c r="F77" s="15">
        <f t="shared" si="3"/>
        <v>-3.2624092125965537E-2</v>
      </c>
    </row>
    <row r="78" spans="1:6" x14ac:dyDescent="0.2">
      <c r="A78" s="15">
        <v>220.91</v>
      </c>
      <c r="B78" s="15">
        <v>405.72</v>
      </c>
      <c r="C78" s="15">
        <v>504.79</v>
      </c>
      <c r="D78" s="15">
        <f t="shared" si="3"/>
        <v>4.0748874310253498E-4</v>
      </c>
      <c r="E78" s="15">
        <f t="shared" si="3"/>
        <v>9.9577251425585992E-3</v>
      </c>
      <c r="F78" s="15">
        <f t="shared" si="3"/>
        <v>8.9945485304542168E-3</v>
      </c>
    </row>
    <row r="79" spans="1:6" x14ac:dyDescent="0.2">
      <c r="A79" s="15">
        <v>220.11</v>
      </c>
      <c r="B79" s="15">
        <v>414.2</v>
      </c>
      <c r="C79" s="15">
        <v>504.79</v>
      </c>
      <c r="D79" s="15">
        <f t="shared" si="3"/>
        <v>-3.6279573600808664E-3</v>
      </c>
      <c r="E79" s="15">
        <f t="shared" si="3"/>
        <v>2.0685682453688709E-2</v>
      </c>
      <c r="F79" s="15">
        <f t="shared" si="3"/>
        <v>0</v>
      </c>
    </row>
    <row r="80" spans="1:6" x14ac:dyDescent="0.2">
      <c r="A80" s="15">
        <v>222.66</v>
      </c>
      <c r="B80" s="15">
        <v>423.04</v>
      </c>
      <c r="C80" s="15">
        <v>511.83</v>
      </c>
      <c r="D80" s="15">
        <f t="shared" si="3"/>
        <v>1.1518522906548473E-2</v>
      </c>
      <c r="E80" s="15">
        <f t="shared" si="3"/>
        <v>2.1117788261783055E-2</v>
      </c>
      <c r="F80" s="15">
        <f t="shared" si="3"/>
        <v>1.3850037449815018E-2</v>
      </c>
    </row>
    <row r="81" spans="1:6" x14ac:dyDescent="0.2">
      <c r="A81" s="15">
        <v>222.77</v>
      </c>
      <c r="B81" s="15">
        <v>427</v>
      </c>
      <c r="C81" s="15">
        <v>525.6</v>
      </c>
      <c r="D81" s="15">
        <f t="shared" si="3"/>
        <v>4.9390477622147076E-4</v>
      </c>
      <c r="E81" s="15">
        <f t="shared" si="3"/>
        <v>9.317276005357816E-3</v>
      </c>
      <c r="F81" s="15">
        <f t="shared" si="3"/>
        <v>2.6547928515473072E-2</v>
      </c>
    </row>
    <row r="82" spans="1:6" x14ac:dyDescent="0.2">
      <c r="A82" s="15">
        <v>222.5</v>
      </c>
      <c r="B82" s="15">
        <v>430.59</v>
      </c>
      <c r="C82" s="15">
        <v>524.62</v>
      </c>
      <c r="D82" s="15">
        <f t="shared" si="3"/>
        <v>-1.2127474704876769E-3</v>
      </c>
      <c r="E82" s="15">
        <f t="shared" si="3"/>
        <v>8.3723480227740621E-3</v>
      </c>
      <c r="F82" s="15">
        <f t="shared" si="3"/>
        <v>-1.8662761791699632E-3</v>
      </c>
    </row>
    <row r="83" spans="1:6" x14ac:dyDescent="0.2">
      <c r="A83" s="15">
        <v>216.32</v>
      </c>
      <c r="B83" s="15">
        <v>431.34</v>
      </c>
      <c r="C83" s="15">
        <v>533.28</v>
      </c>
      <c r="D83" s="15">
        <f t="shared" si="3"/>
        <v>-2.8168308751695719E-2</v>
      </c>
      <c r="E83" s="15">
        <f t="shared" si="3"/>
        <v>1.7402809724365456E-3</v>
      </c>
      <c r="F83" s="15">
        <f t="shared" si="3"/>
        <v>1.6372423568198735E-2</v>
      </c>
    </row>
    <row r="84" spans="1:6" x14ac:dyDescent="0.2">
      <c r="A84" s="15">
        <v>216.79</v>
      </c>
      <c r="B84" s="15">
        <v>435.15</v>
      </c>
      <c r="C84" s="15">
        <v>536.32000000000005</v>
      </c>
      <c r="D84" s="15">
        <f t="shared" si="3"/>
        <v>2.1703501858254429E-3</v>
      </c>
      <c r="E84" s="15">
        <f t="shared" si="3"/>
        <v>8.7941570116875194E-3</v>
      </c>
      <c r="F84" s="15">
        <f t="shared" si="3"/>
        <v>5.6843832942341322E-3</v>
      </c>
    </row>
    <row r="85" spans="1:6" x14ac:dyDescent="0.2">
      <c r="A85" s="15">
        <v>220.69</v>
      </c>
      <c r="B85" s="15">
        <v>430.81</v>
      </c>
      <c r="C85" s="15">
        <v>537.95000000000005</v>
      </c>
      <c r="D85" s="15">
        <f t="shared" si="3"/>
        <v>1.7829858819643829E-2</v>
      </c>
      <c r="E85" s="15">
        <f t="shared" si="3"/>
        <v>-1.0023641595028616E-2</v>
      </c>
      <c r="F85" s="15">
        <f t="shared" si="3"/>
        <v>3.0346211862545451E-3</v>
      </c>
    </row>
    <row r="86" spans="1:6" x14ac:dyDescent="0.2">
      <c r="A86" s="15">
        <v>228.87</v>
      </c>
      <c r="B86" s="15">
        <v>438.69</v>
      </c>
      <c r="C86" s="15">
        <v>559.1</v>
      </c>
      <c r="D86" s="15">
        <f t="shared" si="3"/>
        <v>3.6395154910179209E-2</v>
      </c>
      <c r="E86" s="15">
        <f t="shared" si="3"/>
        <v>1.8125855651403351E-2</v>
      </c>
      <c r="F86" s="15">
        <f t="shared" si="3"/>
        <v>3.8562728992681407E-2</v>
      </c>
    </row>
    <row r="87" spans="1:6" x14ac:dyDescent="0.2">
      <c r="A87" s="15">
        <v>228.2</v>
      </c>
      <c r="B87" s="15">
        <v>435.27</v>
      </c>
      <c r="C87" s="15">
        <v>561.35</v>
      </c>
      <c r="D87" s="15">
        <f t="shared" si="3"/>
        <v>-2.9317193422724623E-3</v>
      </c>
      <c r="E87" s="15">
        <f t="shared" si="3"/>
        <v>-7.8264850961940139E-3</v>
      </c>
      <c r="F87" s="15">
        <f t="shared" si="3"/>
        <v>4.0162488721888915E-3</v>
      </c>
    </row>
    <row r="88" spans="1:6" x14ac:dyDescent="0.2">
      <c r="A88" s="15">
        <v>226.47</v>
      </c>
      <c r="B88" s="15">
        <v>433.51</v>
      </c>
      <c r="C88" s="15">
        <v>564.41</v>
      </c>
      <c r="D88" s="15">
        <f t="shared" si="3"/>
        <v>-7.6099516083320351E-3</v>
      </c>
      <c r="E88" s="15">
        <f t="shared" si="3"/>
        <v>-4.051664190420563E-3</v>
      </c>
      <c r="F88" s="15">
        <f t="shared" si="3"/>
        <v>5.4363408474554795E-3</v>
      </c>
    </row>
    <row r="89" spans="1:6" x14ac:dyDescent="0.2">
      <c r="A89" s="15">
        <v>227.37</v>
      </c>
      <c r="B89" s="15">
        <v>429.17</v>
      </c>
      <c r="C89" s="15">
        <v>563.33000000000004</v>
      </c>
      <c r="D89" s="15">
        <f t="shared" si="3"/>
        <v>3.9661606724042875E-3</v>
      </c>
      <c r="E89" s="15">
        <f t="shared" si="3"/>
        <v>-1.0061753175372987E-2</v>
      </c>
      <c r="F89" s="15">
        <f t="shared" si="3"/>
        <v>-1.915335680504168E-3</v>
      </c>
    </row>
    <row r="90" spans="1:6" x14ac:dyDescent="0.2">
      <c r="A90" s="15">
        <v>226.37</v>
      </c>
      <c r="B90" s="15">
        <v>432.11</v>
      </c>
      <c r="C90" s="15">
        <v>568.30999999999995</v>
      </c>
      <c r="D90" s="15">
        <f t="shared" si="3"/>
        <v>-4.407817777012997E-3</v>
      </c>
      <c r="E90" s="15">
        <f t="shared" si="3"/>
        <v>6.8270746312079078E-3</v>
      </c>
      <c r="F90" s="15">
        <f t="shared" si="3"/>
        <v>8.801442416483566E-3</v>
      </c>
    </row>
    <row r="91" spans="1:6" x14ac:dyDescent="0.2">
      <c r="A91" s="15">
        <v>227.52</v>
      </c>
      <c r="B91" s="15">
        <v>431.31</v>
      </c>
      <c r="C91" s="15">
        <v>567.84</v>
      </c>
      <c r="D91" s="15">
        <f t="shared" si="3"/>
        <v>5.0673178998415468E-3</v>
      </c>
      <c r="E91" s="15">
        <f t="shared" si="3"/>
        <v>-1.8530963585069932E-3</v>
      </c>
      <c r="F91" s="15">
        <f t="shared" si="3"/>
        <v>-8.2735559003679915E-4</v>
      </c>
    </row>
    <row r="92" spans="1:6" x14ac:dyDescent="0.2">
      <c r="A92" s="15">
        <v>227.79</v>
      </c>
      <c r="B92" s="15">
        <v>428.02</v>
      </c>
      <c r="C92" s="15">
        <v>567.36</v>
      </c>
      <c r="D92" s="15">
        <f t="shared" si="3"/>
        <v>1.1860052783758518E-3</v>
      </c>
      <c r="E92" s="15">
        <f t="shared" si="3"/>
        <v>-7.6571656406158482E-3</v>
      </c>
      <c r="F92" s="15">
        <f t="shared" si="3"/>
        <v>-8.4566601234325805E-4</v>
      </c>
    </row>
    <row r="93" spans="1:6" x14ac:dyDescent="0.2">
      <c r="A93" s="15">
        <v>233</v>
      </c>
      <c r="B93" s="15">
        <v>430.3</v>
      </c>
      <c r="C93" s="15">
        <v>572.44000000000005</v>
      </c>
      <c r="D93" s="15">
        <f t="shared" si="3"/>
        <v>2.2614301672448562E-2</v>
      </c>
      <c r="E93" s="15">
        <f t="shared" si="3"/>
        <v>5.3127163825590863E-3</v>
      </c>
      <c r="F93" s="15">
        <f t="shared" si="3"/>
        <v>8.9139035568321732E-3</v>
      </c>
    </row>
    <row r="94" spans="1:6" x14ac:dyDescent="0.2">
      <c r="A94" s="15">
        <v>226.21</v>
      </c>
      <c r="B94" s="15">
        <v>420.69</v>
      </c>
      <c r="C94" s="15">
        <v>576.47</v>
      </c>
      <c r="D94" s="15">
        <f t="shared" si="3"/>
        <v>-2.9574682195956357E-2</v>
      </c>
      <c r="E94" s="15">
        <f t="shared" si="3"/>
        <v>-2.2586419437884826E-2</v>
      </c>
      <c r="F94" s="15">
        <f t="shared" si="3"/>
        <v>7.0153737510882472E-3</v>
      </c>
    </row>
    <row r="95" spans="1:6" x14ac:dyDescent="0.2">
      <c r="A95" s="15">
        <v>226.78</v>
      </c>
      <c r="B95" s="15">
        <v>417.13</v>
      </c>
      <c r="C95" s="15">
        <v>572.80999999999995</v>
      </c>
      <c r="D95" s="15">
        <f t="shared" si="3"/>
        <v>2.5166131739495158E-3</v>
      </c>
      <c r="E95" s="15">
        <f t="shared" si="3"/>
        <v>-8.4982965924682314E-3</v>
      </c>
      <c r="F95" s="15">
        <f t="shared" si="3"/>
        <v>-6.3692265991598584E-3</v>
      </c>
    </row>
    <row r="96" spans="1:6" x14ac:dyDescent="0.2">
      <c r="A96" s="15">
        <v>225.67</v>
      </c>
      <c r="B96" s="15">
        <v>416.54</v>
      </c>
      <c r="C96" s="15">
        <v>582.77</v>
      </c>
      <c r="D96" s="15">
        <f t="shared" si="3"/>
        <v>-4.9066293598749146E-3</v>
      </c>
      <c r="E96" s="15">
        <f t="shared" si="3"/>
        <v>-1.415428403330617E-3</v>
      </c>
      <c r="F96" s="15">
        <f t="shared" si="3"/>
        <v>1.7238523766664158E-2</v>
      </c>
    </row>
    <row r="97" spans="1:6" x14ac:dyDescent="0.2">
      <c r="A97" s="15">
        <v>226.8</v>
      </c>
      <c r="B97" s="15">
        <v>416.06</v>
      </c>
      <c r="C97" s="15">
        <v>595.94000000000005</v>
      </c>
      <c r="D97" s="15">
        <f t="shared" si="3"/>
        <v>4.9948166697781288E-3</v>
      </c>
      <c r="E97" s="15">
        <f t="shared" si="3"/>
        <v>-1.1530147806335601E-3</v>
      </c>
      <c r="F97" s="15">
        <f t="shared" si="3"/>
        <v>2.2347393495463202E-2</v>
      </c>
    </row>
    <row r="98" spans="1:6" x14ac:dyDescent="0.2">
      <c r="A98" s="15">
        <v>221.69</v>
      </c>
      <c r="B98" s="15">
        <v>409.54</v>
      </c>
      <c r="C98" s="15">
        <v>584.78</v>
      </c>
      <c r="D98" s="15">
        <f t="shared" si="3"/>
        <v>-2.2788562247735331E-2</v>
      </c>
      <c r="E98" s="15">
        <f t="shared" si="3"/>
        <v>-1.5794902009822458E-2</v>
      </c>
      <c r="F98" s="15">
        <f t="shared" si="3"/>
        <v>-1.8904282732388328E-2</v>
      </c>
    </row>
    <row r="99" spans="1:6" x14ac:dyDescent="0.2">
      <c r="A99" s="15">
        <v>225.77</v>
      </c>
      <c r="B99" s="15">
        <v>414.71</v>
      </c>
      <c r="C99" s="15">
        <v>592.89</v>
      </c>
      <c r="D99" s="15">
        <f t="shared" si="3"/>
        <v>1.8236772344019592E-2</v>
      </c>
      <c r="E99" s="15">
        <f t="shared" si="3"/>
        <v>1.2544902158405345E-2</v>
      </c>
      <c r="F99" s="15">
        <f t="shared" si="3"/>
        <v>1.3773176196110088E-2</v>
      </c>
    </row>
    <row r="100" spans="1:6" x14ac:dyDescent="0.2">
      <c r="A100" s="15">
        <v>229.54</v>
      </c>
      <c r="B100" s="15">
        <v>417.46</v>
      </c>
      <c r="C100" s="15">
        <v>590.51</v>
      </c>
      <c r="D100" s="15">
        <f t="shared" si="3"/>
        <v>1.6560524302640989E-2</v>
      </c>
      <c r="E100" s="15">
        <f t="shared" si="3"/>
        <v>6.6092505389408794E-3</v>
      </c>
      <c r="F100" s="15">
        <f t="shared" si="3"/>
        <v>-4.0223140254117074E-3</v>
      </c>
    </row>
    <row r="101" spans="1:6" x14ac:dyDescent="0.2">
      <c r="A101" s="15">
        <v>229.04</v>
      </c>
      <c r="B101" s="15">
        <v>415.84</v>
      </c>
      <c r="C101" s="15">
        <v>583.83000000000004</v>
      </c>
      <c r="D101" s="15">
        <f t="shared" si="3"/>
        <v>-2.1806454626626935E-3</v>
      </c>
      <c r="E101" s="15">
        <f t="shared" si="3"/>
        <v>-3.8881604245801747E-3</v>
      </c>
      <c r="F101" s="15">
        <f t="shared" si="3"/>
        <v>-1.1376725733857463E-2</v>
      </c>
    </row>
    <row r="102" spans="1:6" x14ac:dyDescent="0.2">
      <c r="A102" s="15">
        <v>227.55</v>
      </c>
      <c r="B102" s="15">
        <v>416.32</v>
      </c>
      <c r="C102" s="15">
        <v>589.95000000000005</v>
      </c>
      <c r="D102" s="15">
        <f t="shared" si="3"/>
        <v>-6.5266663272085766E-3</v>
      </c>
      <c r="E102" s="15">
        <f t="shared" si="3"/>
        <v>1.1536244309604711E-3</v>
      </c>
      <c r="F102" s="15">
        <f t="shared" si="3"/>
        <v>1.0427942984744859E-2</v>
      </c>
    </row>
    <row r="103" spans="1:6" x14ac:dyDescent="0.2">
      <c r="A103" s="15">
        <v>231.3</v>
      </c>
      <c r="B103" s="15">
        <v>419.14</v>
      </c>
      <c r="C103" s="15">
        <v>590.41999999999996</v>
      </c>
      <c r="D103" s="15">
        <f t="shared" si="3"/>
        <v>1.6345574774742577E-2</v>
      </c>
      <c r="E103" s="15">
        <f t="shared" si="3"/>
        <v>6.7507976676563454E-3</v>
      </c>
      <c r="F103" s="15">
        <f t="shared" si="3"/>
        <v>7.9636050533141297E-4</v>
      </c>
    </row>
    <row r="104" spans="1:6" x14ac:dyDescent="0.2">
      <c r="A104" s="15">
        <v>233.85</v>
      </c>
      <c r="B104" s="15">
        <v>418.74</v>
      </c>
      <c r="C104" s="15">
        <v>586.27</v>
      </c>
      <c r="D104" s="15">
        <f t="shared" si="3"/>
        <v>1.0964314934501682E-2</v>
      </c>
      <c r="E104" s="15">
        <f t="shared" si="3"/>
        <v>-9.5479073468157682E-4</v>
      </c>
      <c r="F104" s="15">
        <f t="shared" si="3"/>
        <v>-7.0537137340859818E-3</v>
      </c>
    </row>
    <row r="105" spans="1:6" x14ac:dyDescent="0.2">
      <c r="A105" s="15">
        <v>231.78</v>
      </c>
      <c r="B105" s="15">
        <v>416.12</v>
      </c>
      <c r="C105" s="15">
        <v>576.79</v>
      </c>
      <c r="D105" s="15">
        <f t="shared" si="3"/>
        <v>-8.8912382656501972E-3</v>
      </c>
      <c r="E105" s="15">
        <f t="shared" si="3"/>
        <v>-6.2765220544207835E-3</v>
      </c>
      <c r="F105" s="15">
        <f t="shared" si="3"/>
        <v>-1.6302185528622715E-2</v>
      </c>
    </row>
    <row r="106" spans="1:6" x14ac:dyDescent="0.2">
      <c r="A106" s="15">
        <v>232.15</v>
      </c>
      <c r="B106" s="15">
        <v>416.72</v>
      </c>
      <c r="C106" s="15">
        <v>576.92999999999995</v>
      </c>
      <c r="D106" s="15">
        <f t="shared" si="3"/>
        <v>1.5950685596858294E-3</v>
      </c>
      <c r="E106" s="15">
        <f t="shared" si="3"/>
        <v>1.4408532342417256E-3</v>
      </c>
      <c r="F106" s="15">
        <f t="shared" si="3"/>
        <v>2.4269320231457711E-4</v>
      </c>
    </row>
    <row r="107" spans="1:6" x14ac:dyDescent="0.2">
      <c r="A107" s="15">
        <v>235</v>
      </c>
      <c r="B107" s="15">
        <v>418.16</v>
      </c>
      <c r="C107" s="15">
        <v>576.47</v>
      </c>
      <c r="D107" s="15">
        <f t="shared" si="3"/>
        <v>1.2201799678228265E-2</v>
      </c>
      <c r="E107" s="15">
        <f t="shared" si="3"/>
        <v>3.4496009677303843E-3</v>
      </c>
      <c r="F107" s="15">
        <f t="shared" si="3"/>
        <v>-7.976417971022299E-4</v>
      </c>
    </row>
    <row r="108" spans="1:6" x14ac:dyDescent="0.2">
      <c r="A108" s="15">
        <v>236.48</v>
      </c>
      <c r="B108" s="15">
        <v>418.78</v>
      </c>
      <c r="C108" s="15">
        <v>575.16</v>
      </c>
      <c r="D108" s="15">
        <f t="shared" si="3"/>
        <v>6.278123615677908E-3</v>
      </c>
      <c r="E108" s="15">
        <f t="shared" si="3"/>
        <v>1.4815879595039864E-3</v>
      </c>
      <c r="F108" s="15">
        <f t="shared" si="3"/>
        <v>-2.275037234223207E-3</v>
      </c>
    </row>
    <row r="109" spans="1:6" x14ac:dyDescent="0.2">
      <c r="A109" s="15">
        <v>235.86</v>
      </c>
      <c r="B109" s="15">
        <v>427.51</v>
      </c>
      <c r="C109" s="15">
        <v>582.01</v>
      </c>
      <c r="D109" s="15">
        <f t="shared" si="3"/>
        <v>-2.625229098012868E-3</v>
      </c>
      <c r="E109" s="15">
        <f t="shared" si="3"/>
        <v>2.0631957551925872E-2</v>
      </c>
      <c r="F109" s="15">
        <f t="shared" si="3"/>
        <v>1.1839366754870771E-2</v>
      </c>
    </row>
    <row r="110" spans="1:6" x14ac:dyDescent="0.2">
      <c r="A110" s="15">
        <v>230.76</v>
      </c>
      <c r="B110" s="15">
        <v>424.6</v>
      </c>
      <c r="C110" s="15">
        <v>563.69000000000005</v>
      </c>
      <c r="D110" s="15">
        <f t="shared" si="3"/>
        <v>-2.1860199273135369E-2</v>
      </c>
      <c r="E110" s="15">
        <f t="shared" si="3"/>
        <v>-6.8301306469403964E-3</v>
      </c>
      <c r="F110" s="15">
        <f t="shared" si="3"/>
        <v>-3.1983174716824138E-2</v>
      </c>
    </row>
    <row r="111" spans="1:6" x14ac:dyDescent="0.2">
      <c r="A111" s="15">
        <v>230.57</v>
      </c>
      <c r="B111" s="15">
        <v>424.73</v>
      </c>
      <c r="C111" s="15">
        <v>567.78</v>
      </c>
      <c r="D111" s="15">
        <f t="shared" si="3"/>
        <v>-8.2370542016678883E-4</v>
      </c>
      <c r="E111" s="15">
        <f t="shared" si="3"/>
        <v>3.0612365279741416E-4</v>
      </c>
      <c r="F111" s="15">
        <f t="shared" si="3"/>
        <v>7.2295647506094834E-3</v>
      </c>
    </row>
    <row r="112" spans="1:6" x14ac:dyDescent="0.2">
      <c r="A112" s="15">
        <v>231.41</v>
      </c>
      <c r="B112" s="15">
        <v>428.15</v>
      </c>
      <c r="C112" s="15">
        <v>573.25</v>
      </c>
      <c r="D112" s="15">
        <f t="shared" si="3"/>
        <v>3.6365250690583951E-3</v>
      </c>
      <c r="E112" s="15">
        <f t="shared" si="3"/>
        <v>8.0199285502477527E-3</v>
      </c>
      <c r="F112" s="15">
        <f t="shared" si="3"/>
        <v>9.5879019898175901E-3</v>
      </c>
    </row>
    <row r="113" spans="1:6" x14ac:dyDescent="0.2">
      <c r="A113" s="15">
        <v>233.4</v>
      </c>
      <c r="B113" s="15">
        <v>426.59</v>
      </c>
      <c r="C113" s="15">
        <v>578.16</v>
      </c>
      <c r="D113" s="15">
        <f t="shared" si="3"/>
        <v>8.5626908148752033E-3</v>
      </c>
      <c r="E113" s="15">
        <f t="shared" si="3"/>
        <v>-3.6502368723809321E-3</v>
      </c>
      <c r="F113" s="15">
        <f t="shared" si="3"/>
        <v>8.5287252367117952E-3</v>
      </c>
    </row>
    <row r="114" spans="1:6" x14ac:dyDescent="0.2">
      <c r="A114" s="15">
        <v>233.67</v>
      </c>
      <c r="B114" s="15">
        <v>431.95</v>
      </c>
      <c r="C114" s="15">
        <v>593.28</v>
      </c>
      <c r="D114" s="15">
        <f t="shared" si="3"/>
        <v>1.1561437475111353E-3</v>
      </c>
      <c r="E114" s="15">
        <f t="shared" si="3"/>
        <v>1.2486476205073024E-2</v>
      </c>
      <c r="F114" s="15">
        <f t="shared" si="3"/>
        <v>2.5815815962710129E-2</v>
      </c>
    </row>
    <row r="115" spans="1:6" x14ac:dyDescent="0.2">
      <c r="A115" s="15">
        <v>230.1</v>
      </c>
      <c r="B115" s="15">
        <v>432.53</v>
      </c>
      <c r="C115" s="15">
        <v>591.79999999999995</v>
      </c>
      <c r="D115" s="15">
        <f t="shared" si="3"/>
        <v>-1.5395866558646653E-2</v>
      </c>
      <c r="E115" s="15">
        <f t="shared" si="3"/>
        <v>1.3418473233082768E-3</v>
      </c>
      <c r="F115" s="15">
        <f t="shared" si="3"/>
        <v>-2.4977229713264363E-3</v>
      </c>
    </row>
    <row r="116" spans="1:6" x14ac:dyDescent="0.2">
      <c r="A116" s="15">
        <v>225.91</v>
      </c>
      <c r="B116" s="15">
        <v>406.35</v>
      </c>
      <c r="C116" s="15">
        <v>567.58000000000004</v>
      </c>
      <c r="D116" s="15">
        <f t="shared" si="3"/>
        <v>-1.8377307172189244E-2</v>
      </c>
      <c r="E116" s="15">
        <f t="shared" si="3"/>
        <v>-6.2436830928987566E-2</v>
      </c>
      <c r="F116" s="15">
        <f t="shared" si="3"/>
        <v>-4.1787031382774537E-2</v>
      </c>
    </row>
    <row r="117" spans="1:6" x14ac:dyDescent="0.2">
      <c r="A117" s="15">
        <v>222.91</v>
      </c>
      <c r="B117" s="15">
        <v>410.37</v>
      </c>
      <c r="C117" s="15">
        <v>567.16</v>
      </c>
      <c r="D117" s="15">
        <f t="shared" si="3"/>
        <v>-1.3368587316289905E-2</v>
      </c>
      <c r="E117" s="15">
        <f t="shared" si="3"/>
        <v>9.8443345702487126E-3</v>
      </c>
      <c r="F117" s="15">
        <f t="shared" si="3"/>
        <v>-7.4025771397754161E-4</v>
      </c>
    </row>
    <row r="118" spans="1:6" x14ac:dyDescent="0.2">
      <c r="A118" s="15">
        <v>222.01</v>
      </c>
      <c r="B118" s="15">
        <v>408.46</v>
      </c>
      <c r="C118" s="15">
        <v>560.67999999999995</v>
      </c>
      <c r="D118" s="15">
        <f t="shared" si="3"/>
        <v>-4.0456766500141109E-3</v>
      </c>
      <c r="E118" s="15">
        <f t="shared" si="3"/>
        <v>-4.6652014804508526E-3</v>
      </c>
      <c r="F118" s="15">
        <f t="shared" si="3"/>
        <v>-1.1491118074500286E-2</v>
      </c>
    </row>
    <row r="119" spans="1:6" x14ac:dyDescent="0.2">
      <c r="A119" s="15">
        <v>223.45</v>
      </c>
      <c r="B119" s="15">
        <v>411.46</v>
      </c>
      <c r="C119" s="15">
        <v>572.42999999999995</v>
      </c>
      <c r="D119" s="15">
        <f t="shared" si="3"/>
        <v>6.4652494766336294E-3</v>
      </c>
      <c r="E119" s="15">
        <f t="shared" si="3"/>
        <v>7.3178197570728321E-3</v>
      </c>
      <c r="F119" s="15">
        <f t="shared" si="3"/>
        <v>2.0740124415503054E-2</v>
      </c>
    </row>
    <row r="120" spans="1:6" x14ac:dyDescent="0.2">
      <c r="A120" s="15">
        <v>222.72</v>
      </c>
      <c r="B120" s="15">
        <v>420.18</v>
      </c>
      <c r="C120" s="15">
        <v>572.04999999999995</v>
      </c>
      <c r="D120" s="15">
        <f t="shared" si="3"/>
        <v>-3.2722982334056835E-3</v>
      </c>
      <c r="E120" s="15">
        <f t="shared" si="3"/>
        <v>2.0971380849396815E-2</v>
      </c>
      <c r="F120" s="15">
        <f t="shared" si="3"/>
        <v>-6.6405706340718002E-4</v>
      </c>
    </row>
    <row r="121" spans="1:6" x14ac:dyDescent="0.2">
      <c r="A121" s="15">
        <v>227.48</v>
      </c>
      <c r="B121" s="15">
        <v>425.43</v>
      </c>
      <c r="C121" s="15">
        <v>591.70000000000005</v>
      </c>
      <c r="D121" s="15">
        <f t="shared" si="3"/>
        <v>2.1146945292544149E-2</v>
      </c>
      <c r="E121" s="15">
        <f t="shared" si="3"/>
        <v>1.2417231245883099E-2</v>
      </c>
      <c r="F121" s="15">
        <f t="shared" si="3"/>
        <v>3.3773349535695593E-2</v>
      </c>
    </row>
    <row r="122" spans="1:6" x14ac:dyDescent="0.2">
      <c r="A122" s="15">
        <v>226.96</v>
      </c>
      <c r="B122" s="15">
        <v>422.54</v>
      </c>
      <c r="C122" s="15">
        <v>589.34</v>
      </c>
      <c r="D122" s="15">
        <f t="shared" si="3"/>
        <v>-2.2885319380029265E-3</v>
      </c>
      <c r="E122" s="15">
        <f t="shared" si="3"/>
        <v>-6.8163052692757501E-3</v>
      </c>
      <c r="F122" s="15">
        <f t="shared" si="3"/>
        <v>-3.9964829999573868E-3</v>
      </c>
    </row>
    <row r="123" spans="1:6" x14ac:dyDescent="0.2">
      <c r="A123" s="15">
        <v>224.23</v>
      </c>
      <c r="B123" s="15">
        <v>418.01</v>
      </c>
      <c r="C123" s="15">
        <v>583.16999999999996</v>
      </c>
      <c r="D123" s="15">
        <f t="shared" si="3"/>
        <v>-1.2101479715156712E-2</v>
      </c>
      <c r="E123" s="15">
        <f t="shared" si="3"/>
        <v>-1.0778761188517328E-2</v>
      </c>
      <c r="F123" s="15">
        <f t="shared" si="3"/>
        <v>-1.0524527640559894E-2</v>
      </c>
    </row>
    <row r="124" spans="1:6" x14ac:dyDescent="0.2">
      <c r="A124" s="15">
        <v>224.23</v>
      </c>
      <c r="B124" s="15">
        <v>423.03</v>
      </c>
      <c r="C124" s="15">
        <v>584.82000000000005</v>
      </c>
      <c r="D124" s="15">
        <f t="shared" si="3"/>
        <v>0</v>
      </c>
      <c r="E124" s="15">
        <f t="shared" si="3"/>
        <v>1.1937742833676979E-2</v>
      </c>
      <c r="F124" s="15">
        <f t="shared" si="3"/>
        <v>2.825368535042679E-3</v>
      </c>
    </row>
    <row r="125" spans="1:6" x14ac:dyDescent="0.2">
      <c r="A125" s="15">
        <v>225.12</v>
      </c>
      <c r="B125" s="15">
        <v>425.2</v>
      </c>
      <c r="C125" s="15">
        <v>580</v>
      </c>
      <c r="D125" s="15">
        <f t="shared" si="3"/>
        <v>3.9612825806397481E-3</v>
      </c>
      <c r="E125" s="15">
        <f t="shared" si="3"/>
        <v>5.1165479505444512E-3</v>
      </c>
      <c r="F125" s="15">
        <f t="shared" si="3"/>
        <v>-8.2760040367087385E-3</v>
      </c>
    </row>
    <row r="126" spans="1:6" x14ac:dyDescent="0.2">
      <c r="A126" s="15">
        <v>228.22</v>
      </c>
      <c r="B126" s="15">
        <v>426.89</v>
      </c>
      <c r="C126" s="15">
        <v>577.16</v>
      </c>
      <c r="D126" s="15">
        <f t="shared" si="3"/>
        <v>1.3676482640454679E-2</v>
      </c>
      <c r="E126" s="15">
        <f t="shared" si="3"/>
        <v>3.9667223321382299E-3</v>
      </c>
      <c r="F126" s="15">
        <f t="shared" si="3"/>
        <v>-4.9085791114100415E-3</v>
      </c>
    </row>
    <row r="127" spans="1:6" x14ac:dyDescent="0.2">
      <c r="A127" s="15">
        <v>225</v>
      </c>
      <c r="B127" s="15">
        <v>415</v>
      </c>
      <c r="C127" s="15">
        <v>554.08000000000004</v>
      </c>
      <c r="D127" s="15">
        <f t="shared" si="3"/>
        <v>-1.4209673802113448E-2</v>
      </c>
      <c r="E127" s="15">
        <f t="shared" si="3"/>
        <v>-2.8247848569232886E-2</v>
      </c>
      <c r="F127" s="15">
        <f t="shared" si="3"/>
        <v>-4.0810443774943021E-2</v>
      </c>
    </row>
    <row r="128" spans="1:6" x14ac:dyDescent="0.2">
      <c r="A128" s="15">
        <v>228.02</v>
      </c>
      <c r="B128" s="15">
        <v>415.76</v>
      </c>
      <c r="C128" s="15">
        <v>554.4</v>
      </c>
      <c r="D128" s="15">
        <f t="shared" si="3"/>
        <v>1.3332942201153587E-2</v>
      </c>
      <c r="E128" s="15">
        <f t="shared" si="3"/>
        <v>1.8296504694880775E-3</v>
      </c>
      <c r="F128" s="15">
        <f t="shared" si="3"/>
        <v>5.7736722158164059E-4</v>
      </c>
    </row>
    <row r="129" spans="1:6" x14ac:dyDescent="0.2">
      <c r="A129" s="15">
        <v>228.28</v>
      </c>
      <c r="B129" s="15">
        <v>417.79</v>
      </c>
      <c r="C129" s="15">
        <v>561.09</v>
      </c>
      <c r="D129" s="15">
        <f t="shared" si="3"/>
        <v>1.1396012629335743E-3</v>
      </c>
      <c r="E129" s="15">
        <f t="shared" si="3"/>
        <v>4.8707432387547949E-3</v>
      </c>
      <c r="F129" s="15">
        <f t="shared" si="3"/>
        <v>1.1994872587325069E-2</v>
      </c>
    </row>
    <row r="130" spans="1:6" x14ac:dyDescent="0.2">
      <c r="A130" s="15">
        <v>229</v>
      </c>
      <c r="B130" s="15">
        <v>415.49</v>
      </c>
      <c r="C130" s="15">
        <v>565.52</v>
      </c>
      <c r="D130" s="15">
        <f t="shared" si="3"/>
        <v>3.1490578857323766E-3</v>
      </c>
      <c r="E130" s="15">
        <f t="shared" si="3"/>
        <v>-5.5203673217509306E-3</v>
      </c>
      <c r="F130" s="15">
        <f t="shared" si="3"/>
        <v>7.8643413996802407E-3</v>
      </c>
    </row>
    <row r="131" spans="1:6" x14ac:dyDescent="0.2">
      <c r="A131" s="15">
        <v>228.52</v>
      </c>
      <c r="B131" s="15">
        <v>412.87</v>
      </c>
      <c r="C131" s="15">
        <v>563.09</v>
      </c>
      <c r="D131" s="15">
        <f t="shared" ref="D131:F190" si="4">LN(A131/A130)</f>
        <v>-2.0982696979778065E-3</v>
      </c>
      <c r="E131" s="15">
        <f t="shared" si="4"/>
        <v>-6.3257731824115397E-3</v>
      </c>
      <c r="F131" s="15">
        <f t="shared" si="4"/>
        <v>-4.3061885948360717E-3</v>
      </c>
    </row>
    <row r="132" spans="1:6" x14ac:dyDescent="0.2">
      <c r="A132" s="15">
        <v>229.87</v>
      </c>
      <c r="B132" s="15">
        <v>417</v>
      </c>
      <c r="C132" s="15">
        <v>559.14</v>
      </c>
      <c r="D132" s="15">
        <f t="shared" si="4"/>
        <v>5.890197880063815E-3</v>
      </c>
      <c r="E132" s="15">
        <f t="shared" si="4"/>
        <v>9.9534483640226559E-3</v>
      </c>
      <c r="F132" s="15">
        <f t="shared" si="4"/>
        <v>-7.0395842422433944E-3</v>
      </c>
    </row>
    <row r="133" spans="1:6" x14ac:dyDescent="0.2">
      <c r="A133" s="15">
        <v>232.87</v>
      </c>
      <c r="B133" s="15">
        <v>418.79</v>
      </c>
      <c r="C133" s="15">
        <v>565.11</v>
      </c>
      <c r="D133" s="15">
        <f t="shared" si="4"/>
        <v>1.2966426208818584E-2</v>
      </c>
      <c r="E133" s="15">
        <f t="shared" si="4"/>
        <v>4.2833791665618029E-3</v>
      </c>
      <c r="F133" s="15">
        <f t="shared" si="4"/>
        <v>1.0620513436618361E-2</v>
      </c>
    </row>
    <row r="134" spans="1:6" x14ac:dyDescent="0.2">
      <c r="A134" s="15">
        <v>235.06</v>
      </c>
      <c r="B134" s="15">
        <v>427.99</v>
      </c>
      <c r="C134" s="15">
        <v>573.54</v>
      </c>
      <c r="D134" s="15">
        <f t="shared" si="4"/>
        <v>9.3604427595636724E-3</v>
      </c>
      <c r="E134" s="15">
        <f t="shared" si="4"/>
        <v>2.1730229857498513E-2</v>
      </c>
      <c r="F134" s="15">
        <f t="shared" si="4"/>
        <v>1.4807278841488754E-2</v>
      </c>
    </row>
    <row r="135" spans="1:6" x14ac:dyDescent="0.2">
      <c r="A135" s="15">
        <v>234.93</v>
      </c>
      <c r="B135" s="15">
        <v>422.99</v>
      </c>
      <c r="C135" s="15">
        <v>569.20000000000005</v>
      </c>
      <c r="D135" s="15">
        <f t="shared" si="4"/>
        <v>-5.5320327375206512E-4</v>
      </c>
      <c r="E135" s="15">
        <f t="shared" si="4"/>
        <v>-1.1751292717967056E-2</v>
      </c>
      <c r="F135" s="15">
        <f t="shared" si="4"/>
        <v>-7.5958150880287402E-3</v>
      </c>
    </row>
    <row r="136" spans="1:6" x14ac:dyDescent="0.2">
      <c r="A136" s="15">
        <v>237.33</v>
      </c>
      <c r="B136" s="15">
        <v>423.46</v>
      </c>
      <c r="C136" s="15">
        <v>574.32000000000005</v>
      </c>
      <c r="D136" s="15">
        <f t="shared" si="4"/>
        <v>1.0163980270458799E-2</v>
      </c>
      <c r="E136" s="15">
        <f t="shared" si="4"/>
        <v>1.1105205228955624E-3</v>
      </c>
      <c r="F136" s="15">
        <f t="shared" si="4"/>
        <v>8.954866052530373E-3</v>
      </c>
    </row>
    <row r="137" spans="1:6" x14ac:dyDescent="0.2">
      <c r="A137" s="15">
        <v>239.59</v>
      </c>
      <c r="B137" s="15">
        <v>430.98</v>
      </c>
      <c r="C137" s="15">
        <v>592.83000000000004</v>
      </c>
      <c r="D137" s="15">
        <f t="shared" si="4"/>
        <v>9.477551441854002E-3</v>
      </c>
      <c r="E137" s="15">
        <f t="shared" si="4"/>
        <v>1.760262668697498E-2</v>
      </c>
      <c r="F137" s="15">
        <f t="shared" si="4"/>
        <v>3.1720947720593397E-2</v>
      </c>
    </row>
    <row r="138" spans="1:6" x14ac:dyDescent="0.2">
      <c r="A138" s="15">
        <v>242.65</v>
      </c>
      <c r="B138" s="15">
        <v>431.2</v>
      </c>
      <c r="C138" s="15">
        <v>613.65</v>
      </c>
      <c r="D138" s="15">
        <f t="shared" si="4"/>
        <v>1.269094670795666E-2</v>
      </c>
      <c r="E138" s="15">
        <f t="shared" si="4"/>
        <v>5.103342800221258E-4</v>
      </c>
      <c r="F138" s="15">
        <f t="shared" si="4"/>
        <v>3.4517053054696281E-2</v>
      </c>
    </row>
    <row r="139" spans="1:6" x14ac:dyDescent="0.2">
      <c r="A139" s="15">
        <v>243.01</v>
      </c>
      <c r="B139" s="15">
        <v>437.42</v>
      </c>
      <c r="C139" s="15">
        <v>613.78</v>
      </c>
      <c r="D139" s="15">
        <f t="shared" si="4"/>
        <v>1.4825189059665656E-3</v>
      </c>
      <c r="E139" s="15">
        <f t="shared" si="4"/>
        <v>1.432181233961893E-2</v>
      </c>
      <c r="F139" s="15">
        <f t="shared" si="4"/>
        <v>2.1182470769990158E-4</v>
      </c>
    </row>
    <row r="140" spans="1:6" x14ac:dyDescent="0.2">
      <c r="A140" s="15">
        <v>243.04</v>
      </c>
      <c r="B140" s="15">
        <v>442.62</v>
      </c>
      <c r="C140" s="15">
        <v>608.92999999999995</v>
      </c>
      <c r="D140" s="15">
        <f t="shared" si="4"/>
        <v>1.2344409027086238E-4</v>
      </c>
      <c r="E140" s="15">
        <f t="shared" si="4"/>
        <v>1.1817782189859459E-2</v>
      </c>
      <c r="F140" s="15">
        <f t="shared" si="4"/>
        <v>-7.9332391764546269E-3</v>
      </c>
    </row>
    <row r="141" spans="1:6" x14ac:dyDescent="0.2">
      <c r="A141" s="15">
        <v>242.84</v>
      </c>
      <c r="B141" s="15">
        <v>443.57</v>
      </c>
      <c r="C141" s="15">
        <v>623.77</v>
      </c>
      <c r="D141" s="15">
        <f t="shared" si="4"/>
        <v>-8.2324858522934052E-4</v>
      </c>
      <c r="E141" s="15">
        <f t="shared" si="4"/>
        <v>2.1440105708975103E-3</v>
      </c>
      <c r="F141" s="15">
        <f t="shared" si="4"/>
        <v>2.4078392105179123E-2</v>
      </c>
    </row>
    <row r="142" spans="1:6" x14ac:dyDescent="0.2">
      <c r="A142" s="15">
        <v>246.75</v>
      </c>
      <c r="B142" s="15">
        <v>446.02</v>
      </c>
      <c r="C142" s="15">
        <v>613.57000000000005</v>
      </c>
      <c r="D142" s="15">
        <f t="shared" si="4"/>
        <v>1.5972888051357558E-2</v>
      </c>
      <c r="E142" s="15">
        <f t="shared" si="4"/>
        <v>5.5081693688085664E-3</v>
      </c>
      <c r="F142" s="15">
        <f t="shared" si="4"/>
        <v>-1.6487353608317438E-2</v>
      </c>
    </row>
    <row r="143" spans="1:6" x14ac:dyDescent="0.2">
      <c r="A143" s="15">
        <v>247.77</v>
      </c>
      <c r="B143" s="15">
        <v>443.33</v>
      </c>
      <c r="C143" s="15">
        <v>619.32000000000005</v>
      </c>
      <c r="D143" s="15">
        <f t="shared" si="4"/>
        <v>4.1252181771443009E-3</v>
      </c>
      <c r="E143" s="15">
        <f t="shared" si="4"/>
        <v>-6.0493803415409345E-3</v>
      </c>
      <c r="F143" s="15">
        <f t="shared" si="4"/>
        <v>9.3277448770118787E-3</v>
      </c>
    </row>
    <row r="144" spans="1:6" x14ac:dyDescent="0.2">
      <c r="A144" s="15">
        <v>246.49</v>
      </c>
      <c r="B144" s="15">
        <v>448.99</v>
      </c>
      <c r="C144" s="15">
        <v>632.67999999999995</v>
      </c>
      <c r="D144" s="15">
        <f t="shared" si="4"/>
        <v>-5.1794717822105452E-3</v>
      </c>
      <c r="E144" s="15">
        <f t="shared" si="4"/>
        <v>1.2686202056882959E-2</v>
      </c>
      <c r="F144" s="15">
        <f t="shared" si="4"/>
        <v>2.1342663146651786E-2</v>
      </c>
    </row>
    <row r="145" spans="1:6" x14ac:dyDescent="0.2">
      <c r="A145" s="15">
        <v>247.96</v>
      </c>
      <c r="B145" s="15">
        <v>449.56</v>
      </c>
      <c r="C145" s="15">
        <v>630.79</v>
      </c>
      <c r="D145" s="15">
        <f t="shared" si="4"/>
        <v>5.9460181251939897E-3</v>
      </c>
      <c r="E145" s="15">
        <f t="shared" si="4"/>
        <v>1.2687108707523317E-3</v>
      </c>
      <c r="F145" s="15">
        <f t="shared" si="4"/>
        <v>-2.9917630172881403E-3</v>
      </c>
    </row>
    <row r="146" spans="1:6" x14ac:dyDescent="0.2">
      <c r="A146" s="15">
        <v>248.13</v>
      </c>
      <c r="B146" s="15">
        <v>447.27</v>
      </c>
      <c r="C146" s="15">
        <v>620.35</v>
      </c>
      <c r="D146" s="15">
        <f t="shared" si="4"/>
        <v>6.8535953820605803E-4</v>
      </c>
      <c r="E146" s="15">
        <f t="shared" si="4"/>
        <v>-5.106887541648961E-3</v>
      </c>
      <c r="F146" s="15">
        <f t="shared" si="4"/>
        <v>-1.6689167189119277E-2</v>
      </c>
    </row>
    <row r="147" spans="1:6" x14ac:dyDescent="0.2">
      <c r="A147" s="15">
        <v>251.04</v>
      </c>
      <c r="B147" s="15">
        <v>451.59</v>
      </c>
      <c r="C147" s="15">
        <v>624.24</v>
      </c>
      <c r="D147" s="15">
        <f t="shared" si="4"/>
        <v>1.1659486612797755E-2</v>
      </c>
      <c r="E147" s="15">
        <f t="shared" si="4"/>
        <v>9.6122494321048465E-3</v>
      </c>
      <c r="F147" s="15">
        <f t="shared" si="4"/>
        <v>6.2510749196252853E-3</v>
      </c>
    </row>
    <row r="148" spans="1:6" x14ac:dyDescent="0.2">
      <c r="A148" s="15">
        <v>253.48</v>
      </c>
      <c r="B148" s="15">
        <v>454.46</v>
      </c>
      <c r="C148" s="15">
        <v>619.44000000000005</v>
      </c>
      <c r="D148" s="15">
        <f t="shared" si="4"/>
        <v>9.6726354705936723E-3</v>
      </c>
      <c r="E148" s="15">
        <f t="shared" si="4"/>
        <v>6.3352124031293821E-3</v>
      </c>
      <c r="F148" s="15">
        <f t="shared" si="4"/>
        <v>-7.7190657300375979E-3</v>
      </c>
    </row>
    <row r="149" spans="1:6" x14ac:dyDescent="0.2">
      <c r="A149" s="15">
        <v>248.05</v>
      </c>
      <c r="B149" s="15">
        <v>437.39</v>
      </c>
      <c r="C149" s="15">
        <v>597.19000000000005</v>
      </c>
      <c r="D149" s="15">
        <f t="shared" si="4"/>
        <v>-2.1654585708258262E-2</v>
      </c>
      <c r="E149" s="15">
        <f t="shared" si="4"/>
        <v>-3.8284655330873545E-2</v>
      </c>
      <c r="F149" s="15">
        <f t="shared" si="4"/>
        <v>-3.6580523362737878E-2</v>
      </c>
    </row>
    <row r="150" spans="1:6" x14ac:dyDescent="0.2">
      <c r="A150" s="15">
        <v>249.79</v>
      </c>
      <c r="B150" s="15">
        <v>437.03</v>
      </c>
      <c r="C150" s="15">
        <v>595.57000000000005</v>
      </c>
      <c r="D150" s="15">
        <f t="shared" si="4"/>
        <v>6.9902261174959015E-3</v>
      </c>
      <c r="E150" s="15">
        <f t="shared" si="4"/>
        <v>-8.2340298790001861E-4</v>
      </c>
      <c r="F150" s="15">
        <f t="shared" si="4"/>
        <v>-2.7163905498756545E-3</v>
      </c>
    </row>
    <row r="151" spans="1:6" x14ac:dyDescent="0.2">
      <c r="A151" s="15">
        <v>254.49</v>
      </c>
      <c r="B151" s="15">
        <v>436.6</v>
      </c>
      <c r="C151" s="15">
        <v>585.25</v>
      </c>
      <c r="D151" s="15">
        <f t="shared" si="4"/>
        <v>1.8640977623199214E-2</v>
      </c>
      <c r="E151" s="15">
        <f t="shared" si="4"/>
        <v>-9.8439850903452616E-4</v>
      </c>
      <c r="F151" s="15">
        <f t="shared" si="4"/>
        <v>-1.7479823794834554E-2</v>
      </c>
    </row>
    <row r="152" spans="1:6" x14ac:dyDescent="0.2">
      <c r="A152" s="15">
        <v>255.27</v>
      </c>
      <c r="B152" s="15">
        <v>435.25</v>
      </c>
      <c r="C152" s="15">
        <v>599.85</v>
      </c>
      <c r="D152" s="15">
        <f t="shared" si="4"/>
        <v>3.0602660418225774E-3</v>
      </c>
      <c r="E152" s="15">
        <f t="shared" si="4"/>
        <v>-3.0968654675452034E-3</v>
      </c>
      <c r="F152" s="15">
        <f t="shared" si="4"/>
        <v>2.4640517589916939E-2</v>
      </c>
    </row>
    <row r="153" spans="1:6" x14ac:dyDescent="0.2">
      <c r="A153" s="15">
        <v>258.2</v>
      </c>
      <c r="B153" s="15">
        <v>439.33</v>
      </c>
      <c r="C153" s="15">
        <v>607.75</v>
      </c>
      <c r="D153" s="15">
        <f t="shared" si="4"/>
        <v>1.1412669882966294E-2</v>
      </c>
      <c r="E153" s="15">
        <f t="shared" si="4"/>
        <v>9.3302604638468636E-3</v>
      </c>
      <c r="F153" s="15">
        <f t="shared" si="4"/>
        <v>1.3083989235295704E-2</v>
      </c>
    </row>
    <row r="154" spans="1:6" x14ac:dyDescent="0.2">
      <c r="A154" s="15">
        <v>259.02</v>
      </c>
      <c r="B154" s="15">
        <v>438.11</v>
      </c>
      <c r="C154" s="15">
        <v>603.35</v>
      </c>
      <c r="D154" s="15">
        <f t="shared" si="4"/>
        <v>3.1708003828989626E-3</v>
      </c>
      <c r="E154" s="15">
        <f t="shared" si="4"/>
        <v>-2.780818713948305E-3</v>
      </c>
      <c r="F154" s="15">
        <f t="shared" si="4"/>
        <v>-7.2661536766229192E-3</v>
      </c>
    </row>
    <row r="155" spans="1:6" x14ac:dyDescent="0.2">
      <c r="A155" s="15">
        <v>255.59</v>
      </c>
      <c r="B155" s="15">
        <v>430.53</v>
      </c>
      <c r="C155" s="15">
        <v>599.80999999999995</v>
      </c>
      <c r="D155" s="15">
        <f t="shared" si="4"/>
        <v>-1.3330680688083499E-2</v>
      </c>
      <c r="E155" s="15">
        <f t="shared" si="4"/>
        <v>-1.7453012547246734E-2</v>
      </c>
      <c r="F155" s="15">
        <f t="shared" si="4"/>
        <v>-5.8845211196064517E-3</v>
      </c>
    </row>
    <row r="156" spans="1:6" x14ac:dyDescent="0.2">
      <c r="A156" s="15">
        <v>252.2</v>
      </c>
      <c r="B156" s="15">
        <v>424.83</v>
      </c>
      <c r="C156" s="15">
        <v>591.24</v>
      </c>
      <c r="D156" s="15">
        <f t="shared" si="4"/>
        <v>-1.3352174576538492E-2</v>
      </c>
      <c r="E156" s="15">
        <f t="shared" si="4"/>
        <v>-1.3327918947873099E-2</v>
      </c>
      <c r="F156" s="15">
        <f t="shared" si="4"/>
        <v>-1.439091205613131E-2</v>
      </c>
    </row>
    <row r="157" spans="1:6" x14ac:dyDescent="0.2">
      <c r="A157" s="15">
        <v>250.42</v>
      </c>
      <c r="B157" s="15">
        <v>421.5</v>
      </c>
      <c r="C157" s="15">
        <v>585.51</v>
      </c>
      <c r="D157" s="15">
        <f t="shared" si="4"/>
        <v>-7.0829152900175382E-3</v>
      </c>
      <c r="E157" s="15">
        <f t="shared" si="4"/>
        <v>-7.8693114611669106E-3</v>
      </c>
      <c r="F157" s="15">
        <f t="shared" si="4"/>
        <v>-9.7387640326518816E-3</v>
      </c>
    </row>
    <row r="158" spans="1:6" x14ac:dyDescent="0.2">
      <c r="A158" s="15">
        <v>243.85</v>
      </c>
      <c r="B158" s="15">
        <v>418.58</v>
      </c>
      <c r="C158" s="15">
        <v>599.24</v>
      </c>
      <c r="D158" s="15">
        <f t="shared" si="4"/>
        <v>-2.6586226084739983E-2</v>
      </c>
      <c r="E158" s="15">
        <f t="shared" si="4"/>
        <v>-6.9517468800784493E-3</v>
      </c>
      <c r="F158" s="15">
        <f t="shared" si="4"/>
        <v>2.3178923337960938E-2</v>
      </c>
    </row>
    <row r="159" spans="1:6" x14ac:dyDescent="0.2">
      <c r="A159" s="15">
        <v>243.36</v>
      </c>
      <c r="B159" s="15">
        <v>423.35</v>
      </c>
      <c r="C159" s="15">
        <v>604.63</v>
      </c>
      <c r="D159" s="15">
        <f t="shared" si="4"/>
        <v>-2.0114536450788353E-3</v>
      </c>
      <c r="E159" s="15">
        <f t="shared" si="4"/>
        <v>1.1331229526454522E-2</v>
      </c>
      <c r="F159" s="15">
        <f t="shared" si="4"/>
        <v>8.9545150483611152E-3</v>
      </c>
    </row>
    <row r="160" spans="1:6" x14ac:dyDescent="0.2">
      <c r="A160" s="15">
        <v>245</v>
      </c>
      <c r="B160" s="15">
        <v>427.85</v>
      </c>
      <c r="C160" s="15">
        <v>630.20000000000005</v>
      </c>
      <c r="D160" s="15">
        <f t="shared" si="4"/>
        <v>6.7163820337442027E-3</v>
      </c>
      <c r="E160" s="15">
        <f t="shared" si="4"/>
        <v>1.057340677577758E-2</v>
      </c>
      <c r="F160" s="15">
        <f t="shared" si="4"/>
        <v>4.142052862563185E-2</v>
      </c>
    </row>
    <row r="161" spans="1:6" x14ac:dyDescent="0.2">
      <c r="A161" s="15">
        <v>242.21</v>
      </c>
      <c r="B161" s="15">
        <v>422.37</v>
      </c>
      <c r="C161" s="15">
        <v>617.89</v>
      </c>
      <c r="D161" s="15">
        <f t="shared" si="4"/>
        <v>-1.1453092086491822E-2</v>
      </c>
      <c r="E161" s="15">
        <f t="shared" si="4"/>
        <v>-1.2890959721518212E-2</v>
      </c>
      <c r="F161" s="15">
        <f t="shared" si="4"/>
        <v>-1.9726781235719498E-2</v>
      </c>
    </row>
    <row r="162" spans="1:6" x14ac:dyDescent="0.2">
      <c r="A162" s="15">
        <v>242.7</v>
      </c>
      <c r="B162" s="15">
        <v>424.56</v>
      </c>
      <c r="C162" s="15">
        <v>610.72</v>
      </c>
      <c r="D162" s="15">
        <f t="shared" si="4"/>
        <v>2.0209942743203797E-3</v>
      </c>
      <c r="E162" s="15">
        <f t="shared" si="4"/>
        <v>5.1716313770938417E-3</v>
      </c>
      <c r="F162" s="15">
        <f t="shared" si="4"/>
        <v>-1.1671859090535105E-2</v>
      </c>
    </row>
    <row r="163" spans="1:6" x14ac:dyDescent="0.2">
      <c r="A163" s="15">
        <v>236.85</v>
      </c>
      <c r="B163" s="15">
        <v>418.95</v>
      </c>
      <c r="C163" s="15">
        <v>615.86</v>
      </c>
      <c r="D163" s="15">
        <f t="shared" si="4"/>
        <v>-2.4399083362794845E-2</v>
      </c>
      <c r="E163" s="15">
        <f t="shared" si="4"/>
        <v>-1.3301757460344052E-2</v>
      </c>
      <c r="F163" s="15">
        <f t="shared" si="4"/>
        <v>8.3810759789674522E-3</v>
      </c>
    </row>
    <row r="164" spans="1:6" x14ac:dyDescent="0.2">
      <c r="A164" s="15">
        <v>234.4</v>
      </c>
      <c r="B164" s="15">
        <v>417.19</v>
      </c>
      <c r="C164" s="15">
        <v>608.33000000000004</v>
      </c>
      <c r="D164" s="15">
        <f t="shared" si="4"/>
        <v>-1.0397971666903203E-2</v>
      </c>
      <c r="E164" s="15">
        <f t="shared" si="4"/>
        <v>-4.209827539218081E-3</v>
      </c>
      <c r="F164" s="15">
        <f t="shared" si="4"/>
        <v>-1.2302167094471872E-2</v>
      </c>
    </row>
    <row r="165" spans="1:6" x14ac:dyDescent="0.2">
      <c r="A165" s="15">
        <v>233.28</v>
      </c>
      <c r="B165" s="15">
        <v>415.67</v>
      </c>
      <c r="C165" s="15">
        <v>594.25</v>
      </c>
      <c r="D165" s="15">
        <f t="shared" si="4"/>
        <v>-4.7896088825642048E-3</v>
      </c>
      <c r="E165" s="15">
        <f t="shared" si="4"/>
        <v>-3.6500772941136213E-3</v>
      </c>
      <c r="F165" s="15">
        <f t="shared" si="4"/>
        <v>-2.3417391641111847E-2</v>
      </c>
    </row>
    <row r="166" spans="1:6" x14ac:dyDescent="0.2">
      <c r="A166" s="15">
        <v>237.87</v>
      </c>
      <c r="B166" s="15">
        <v>426.31</v>
      </c>
      <c r="C166" s="15">
        <v>617.12</v>
      </c>
      <c r="D166" s="15">
        <f t="shared" si="4"/>
        <v>1.9484857132124001E-2</v>
      </c>
      <c r="E166" s="15">
        <f t="shared" si="4"/>
        <v>2.5275104928999953E-2</v>
      </c>
      <c r="F166" s="15">
        <f t="shared" si="4"/>
        <v>3.7763388219614447E-2</v>
      </c>
    </row>
    <row r="167" spans="1:6" x14ac:dyDescent="0.2">
      <c r="A167" s="15">
        <v>228.26</v>
      </c>
      <c r="B167" s="15">
        <v>424.58</v>
      </c>
      <c r="C167" s="15">
        <v>611.29999999999995</v>
      </c>
      <c r="D167" s="15">
        <f t="shared" si="4"/>
        <v>-4.1238975826963314E-2</v>
      </c>
      <c r="E167" s="15">
        <f t="shared" si="4"/>
        <v>-4.066336151107945E-3</v>
      </c>
      <c r="F167" s="15">
        <f t="shared" si="4"/>
        <v>-9.4756574252379891E-3</v>
      </c>
    </row>
    <row r="168" spans="1:6" x14ac:dyDescent="0.2">
      <c r="A168" s="15">
        <v>229.98</v>
      </c>
      <c r="B168" s="15">
        <v>429.03</v>
      </c>
      <c r="C168" s="15">
        <v>612.77</v>
      </c>
      <c r="D168" s="15">
        <f t="shared" si="4"/>
        <v>7.5070184950648353E-3</v>
      </c>
      <c r="E168" s="15">
        <f t="shared" si="4"/>
        <v>1.0426401549097972E-2</v>
      </c>
      <c r="F168" s="15">
        <f t="shared" si="4"/>
        <v>2.4018245797596477E-3</v>
      </c>
    </row>
    <row r="169" spans="1:6" x14ac:dyDescent="0.2">
      <c r="A169" s="15">
        <v>222.64</v>
      </c>
      <c r="B169" s="15">
        <v>428.5</v>
      </c>
      <c r="C169" s="15">
        <v>616.46</v>
      </c>
      <c r="D169" s="15">
        <f t="shared" si="4"/>
        <v>-3.2436231402883438E-2</v>
      </c>
      <c r="E169" s="15">
        <f t="shared" si="4"/>
        <v>-1.236108515119177E-3</v>
      </c>
      <c r="F169" s="15">
        <f t="shared" si="4"/>
        <v>6.0037764843569614E-3</v>
      </c>
    </row>
    <row r="170" spans="1:6" x14ac:dyDescent="0.2">
      <c r="A170" s="15">
        <v>223.83</v>
      </c>
      <c r="B170" s="15">
        <v>446.2</v>
      </c>
      <c r="C170" s="15">
        <v>623.5</v>
      </c>
      <c r="D170" s="15">
        <f t="shared" si="4"/>
        <v>5.3307179338975266E-3</v>
      </c>
      <c r="E170" s="15">
        <f t="shared" si="4"/>
        <v>4.0476543960597577E-2</v>
      </c>
      <c r="F170" s="15">
        <f t="shared" si="4"/>
        <v>1.1355327021294879E-2</v>
      </c>
    </row>
    <row r="171" spans="1:6" x14ac:dyDescent="0.2">
      <c r="A171" s="15">
        <v>223.66</v>
      </c>
      <c r="B171" s="15">
        <v>446.71</v>
      </c>
      <c r="C171" s="15">
        <v>636.45000000000005</v>
      </c>
      <c r="D171" s="15">
        <f t="shared" si="4"/>
        <v>-7.5979355149053557E-4</v>
      </c>
      <c r="E171" s="15">
        <f t="shared" si="4"/>
        <v>1.142332498144708E-3</v>
      </c>
      <c r="F171" s="15">
        <f t="shared" si="4"/>
        <v>2.0557095196352581E-2</v>
      </c>
    </row>
    <row r="172" spans="1:6" x14ac:dyDescent="0.2">
      <c r="A172" s="15">
        <v>222.78</v>
      </c>
      <c r="B172" s="15">
        <v>444.06</v>
      </c>
      <c r="C172" s="15">
        <v>647.49</v>
      </c>
      <c r="D172" s="15">
        <f t="shared" si="4"/>
        <v>-3.9423041829985839E-3</v>
      </c>
      <c r="E172" s="15">
        <f t="shared" si="4"/>
        <v>-5.9499260591469177E-3</v>
      </c>
      <c r="F172" s="15">
        <f t="shared" si="4"/>
        <v>1.7197489122545186E-2</v>
      </c>
    </row>
    <row r="173" spans="1:6" x14ac:dyDescent="0.2">
      <c r="A173" s="15">
        <v>229.86</v>
      </c>
      <c r="B173" s="15">
        <v>434.56</v>
      </c>
      <c r="C173" s="15">
        <v>659.88</v>
      </c>
      <c r="D173" s="15">
        <f t="shared" si="4"/>
        <v>3.1285690523568978E-2</v>
      </c>
      <c r="E173" s="15">
        <f t="shared" si="4"/>
        <v>-2.1625663507153406E-2</v>
      </c>
      <c r="F173" s="15">
        <f t="shared" si="4"/>
        <v>1.8954650868734872E-2</v>
      </c>
    </row>
    <row r="174" spans="1:6" x14ac:dyDescent="0.2">
      <c r="A174" s="15">
        <v>238.26</v>
      </c>
      <c r="B174" s="15">
        <v>447.2</v>
      </c>
      <c r="C174" s="15">
        <v>674.33</v>
      </c>
      <c r="D174" s="15">
        <f t="shared" si="4"/>
        <v>3.5892086430602384E-2</v>
      </c>
      <c r="E174" s="15">
        <f t="shared" si="4"/>
        <v>2.8671896910612688E-2</v>
      </c>
      <c r="F174" s="15">
        <f t="shared" si="4"/>
        <v>2.1661605025962608E-2</v>
      </c>
    </row>
    <row r="175" spans="1:6" x14ac:dyDescent="0.2">
      <c r="A175" s="15">
        <v>239.36</v>
      </c>
      <c r="B175" s="15">
        <v>442.33</v>
      </c>
      <c r="C175" s="15">
        <v>676.49</v>
      </c>
      <c r="D175" s="15">
        <f t="shared" si="4"/>
        <v>4.6061804148975023E-3</v>
      </c>
      <c r="E175" s="15">
        <f t="shared" si="4"/>
        <v>-1.0949712000212162E-2</v>
      </c>
      <c r="F175" s="15">
        <f t="shared" si="4"/>
        <v>3.1980602019005986E-3</v>
      </c>
    </row>
    <row r="176" spans="1:6" x14ac:dyDescent="0.2">
      <c r="A176" s="15">
        <v>237.59</v>
      </c>
      <c r="B176" s="15">
        <v>414.99</v>
      </c>
      <c r="C176" s="15">
        <v>687</v>
      </c>
      <c r="D176" s="15">
        <f t="shared" si="4"/>
        <v>-7.4221957254156003E-3</v>
      </c>
      <c r="E176" s="15">
        <f t="shared" si="4"/>
        <v>-6.3801786285843556E-2</v>
      </c>
      <c r="F176" s="15">
        <f t="shared" si="4"/>
        <v>1.541662668676246E-2</v>
      </c>
    </row>
    <row r="177" spans="1:6" x14ac:dyDescent="0.2">
      <c r="A177" s="15">
        <v>236</v>
      </c>
      <c r="B177" s="15">
        <v>415.06</v>
      </c>
      <c r="C177" s="15">
        <v>689.18</v>
      </c>
      <c r="D177" s="15">
        <f t="shared" si="4"/>
        <v>-6.714694035086833E-3</v>
      </c>
      <c r="E177" s="15">
        <f t="shared" si="4"/>
        <v>1.6866453868067421E-4</v>
      </c>
      <c r="F177" s="15">
        <f t="shared" si="4"/>
        <v>3.1681928577205975E-3</v>
      </c>
    </row>
    <row r="178" spans="1:6" x14ac:dyDescent="0.2">
      <c r="A178" s="15">
        <v>228.01</v>
      </c>
      <c r="B178" s="15">
        <v>410.92</v>
      </c>
      <c r="C178" s="15">
        <v>697.46</v>
      </c>
      <c r="D178" s="15">
        <f t="shared" si="4"/>
        <v>-3.4442317383852845E-2</v>
      </c>
      <c r="E178" s="15">
        <f t="shared" si="4"/>
        <v>-1.0024539745451297E-2</v>
      </c>
      <c r="F178" s="15">
        <f t="shared" si="4"/>
        <v>1.194267930075938E-2</v>
      </c>
    </row>
    <row r="179" spans="1:6" x14ac:dyDescent="0.2">
      <c r="A179" s="15">
        <v>232.8</v>
      </c>
      <c r="B179" s="15">
        <v>412.37</v>
      </c>
      <c r="C179" s="15">
        <v>704.19</v>
      </c>
      <c r="D179" s="15">
        <f t="shared" si="4"/>
        <v>2.0790228215525564E-2</v>
      </c>
      <c r="E179" s="15">
        <f t="shared" si="4"/>
        <v>3.5224562408462663E-3</v>
      </c>
      <c r="F179" s="15">
        <f t="shared" si="4"/>
        <v>9.6030417280762049E-3</v>
      </c>
    </row>
    <row r="180" spans="1:6" x14ac:dyDescent="0.2">
      <c r="A180" s="15">
        <v>232.47</v>
      </c>
      <c r="B180" s="15">
        <v>413.29</v>
      </c>
      <c r="C180" s="15">
        <v>704.87</v>
      </c>
      <c r="D180" s="15">
        <f t="shared" si="4"/>
        <v>-1.4185314133143574E-3</v>
      </c>
      <c r="E180" s="15">
        <f t="shared" si="4"/>
        <v>2.2285211364244705E-3</v>
      </c>
      <c r="F180" s="15">
        <f t="shared" si="4"/>
        <v>9.6518253699530454E-4</v>
      </c>
    </row>
    <row r="181" spans="1:6" x14ac:dyDescent="0.2">
      <c r="A181" s="15">
        <v>233.22</v>
      </c>
      <c r="B181" s="15">
        <v>415.82</v>
      </c>
      <c r="C181" s="15">
        <v>711.99</v>
      </c>
      <c r="D181" s="15">
        <f t="shared" si="4"/>
        <v>3.2210296482183117E-3</v>
      </c>
      <c r="E181" s="15">
        <f t="shared" si="4"/>
        <v>6.1029485899084931E-3</v>
      </c>
      <c r="F181" s="15">
        <f t="shared" si="4"/>
        <v>1.0050477723623365E-2</v>
      </c>
    </row>
    <row r="182" spans="1:6" x14ac:dyDescent="0.2">
      <c r="A182" s="15">
        <v>227.63</v>
      </c>
      <c r="B182" s="15">
        <v>409.75</v>
      </c>
      <c r="C182" s="15">
        <v>714.52</v>
      </c>
      <c r="D182" s="15">
        <f t="shared" si="4"/>
        <v>-2.4260710332889599E-2</v>
      </c>
      <c r="E182" s="15">
        <f t="shared" si="4"/>
        <v>-1.4705256691303348E-2</v>
      </c>
      <c r="F182" s="15">
        <f t="shared" si="4"/>
        <v>3.5471222111592773E-3</v>
      </c>
    </row>
    <row r="183" spans="1:6" x14ac:dyDescent="0.2">
      <c r="A183" s="15">
        <v>227.65</v>
      </c>
      <c r="B183" s="15">
        <v>412.22</v>
      </c>
      <c r="C183" s="15">
        <v>717.4</v>
      </c>
      <c r="D183" s="15">
        <f t="shared" si="4"/>
        <v>8.7858021493861051E-5</v>
      </c>
      <c r="E183" s="15">
        <f t="shared" si="4"/>
        <v>6.0099697912124102E-3</v>
      </c>
      <c r="F183" s="15">
        <f t="shared" si="4"/>
        <v>4.0225765174984511E-3</v>
      </c>
    </row>
    <row r="184" spans="1:6" x14ac:dyDescent="0.2">
      <c r="A184" s="15">
        <v>232.62</v>
      </c>
      <c r="B184" s="15">
        <v>411.44</v>
      </c>
      <c r="C184" s="15">
        <v>719.8</v>
      </c>
      <c r="D184" s="15">
        <f t="shared" si="4"/>
        <v>2.1596859130101596E-2</v>
      </c>
      <c r="E184" s="15">
        <f t="shared" si="4"/>
        <v>-1.8939859484906557E-3</v>
      </c>
      <c r="F184" s="15">
        <f t="shared" si="4"/>
        <v>3.3398305467480277E-3</v>
      </c>
    </row>
    <row r="185" spans="1:6" x14ac:dyDescent="0.2">
      <c r="A185" s="15">
        <v>236.87</v>
      </c>
      <c r="B185" s="15">
        <v>409.04</v>
      </c>
      <c r="C185" s="15">
        <v>725.38</v>
      </c>
      <c r="D185" s="15">
        <f t="shared" si="4"/>
        <v>1.810524652359782E-2</v>
      </c>
      <c r="E185" s="15">
        <f t="shared" si="4"/>
        <v>-5.8502506949169517E-3</v>
      </c>
      <c r="F185" s="15">
        <f t="shared" si="4"/>
        <v>7.7222598284718063E-3</v>
      </c>
    </row>
    <row r="186" spans="1:6" x14ac:dyDescent="0.2">
      <c r="A186" s="15">
        <v>241.53</v>
      </c>
      <c r="B186" s="15">
        <v>410.54</v>
      </c>
      <c r="C186" s="15">
        <v>728.56</v>
      </c>
      <c r="D186" s="15">
        <f t="shared" si="4"/>
        <v>1.9482221545508639E-2</v>
      </c>
      <c r="E186" s="15">
        <f t="shared" si="4"/>
        <v>3.6604155172889801E-3</v>
      </c>
      <c r="F186" s="15">
        <f t="shared" si="4"/>
        <v>4.3743277861609106E-3</v>
      </c>
    </row>
    <row r="187" spans="1:6" x14ac:dyDescent="0.2">
      <c r="A187" s="15">
        <v>244.6</v>
      </c>
      <c r="B187" s="15">
        <v>408.43</v>
      </c>
      <c r="C187" s="15">
        <v>736.67</v>
      </c>
      <c r="D187" s="15">
        <f t="shared" si="4"/>
        <v>1.2630534273072785E-2</v>
      </c>
      <c r="E187" s="15">
        <f t="shared" si="4"/>
        <v>-5.15282530167358E-3</v>
      </c>
      <c r="F187" s="15">
        <f t="shared" si="4"/>
        <v>1.1070047460766216E-2</v>
      </c>
    </row>
    <row r="188" spans="1:6" x14ac:dyDescent="0.2">
      <c r="A188" s="15">
        <v>244.47</v>
      </c>
      <c r="B188" s="15">
        <v>409.64</v>
      </c>
      <c r="C188" s="15">
        <v>716.37</v>
      </c>
      <c r="D188" s="15">
        <f t="shared" si="4"/>
        <v>-5.3162125283384893E-4</v>
      </c>
      <c r="E188" s="15">
        <f t="shared" si="4"/>
        <v>2.9581842198776473E-3</v>
      </c>
      <c r="F188" s="15">
        <f t="shared" si="4"/>
        <v>-2.7943237457499853E-2</v>
      </c>
    </row>
    <row r="189" spans="1:6" x14ac:dyDescent="0.2">
      <c r="A189" s="15">
        <v>244.87</v>
      </c>
      <c r="B189" s="15">
        <v>414.77</v>
      </c>
      <c r="C189" s="15">
        <v>703.77</v>
      </c>
      <c r="D189" s="15">
        <f t="shared" si="4"/>
        <v>1.6348554750960618E-3</v>
      </c>
      <c r="E189" s="15">
        <f t="shared" si="4"/>
        <v>1.24454245210562E-2</v>
      </c>
      <c r="F189" s="15">
        <f t="shared" si="4"/>
        <v>-1.7745195029798135E-2</v>
      </c>
    </row>
    <row r="190" spans="1:6" x14ac:dyDescent="0.2">
      <c r="A190" s="15">
        <v>245.83</v>
      </c>
      <c r="B190" s="15">
        <v>416.13</v>
      </c>
      <c r="C190" s="15">
        <v>694.84</v>
      </c>
      <c r="D190" s="15">
        <f t="shared" si="4"/>
        <v>3.9127826565687213E-3</v>
      </c>
      <c r="E190" s="15">
        <f t="shared" si="4"/>
        <v>3.2735617150155796E-3</v>
      </c>
      <c r="F190" s="15">
        <f t="shared" si="4"/>
        <v>-1.2769994999308615E-2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 Alhajri</dc:creator>
  <cp:lastModifiedBy>Gala Alhajri</cp:lastModifiedBy>
  <dcterms:created xsi:type="dcterms:W3CDTF">2025-03-10T13:04:19Z</dcterms:created>
  <dcterms:modified xsi:type="dcterms:W3CDTF">2025-03-10T13:05:52Z</dcterms:modified>
</cp:coreProperties>
</file>