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niversityofwestminster-my.sharepoint.com/personal/w1836905_westminster_ac_uk/Documents/year 3/TERM 2/computatuinal methods for finance/ASSIEGMENT 2/github/"/>
    </mc:Choice>
  </mc:AlternateContent>
  <xr:revisionPtr revIDLastSave="0" documentId="8_{6E6C57DE-341D-1149-BAB5-3C4780768242}" xr6:coauthVersionLast="47" xr6:coauthVersionMax="47" xr10:uidLastSave="{00000000-0000-0000-0000-000000000000}"/>
  <bookViews>
    <workbookView xWindow="12840" yWindow="1320" windowWidth="16300" windowHeight="16940" xr2:uid="{C2036B98-39BC-A447-9B8C-C35457E746D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88" i="1" l="1"/>
  <c r="D188" i="1"/>
  <c r="J187" i="1"/>
  <c r="D187" i="1"/>
  <c r="J186" i="1"/>
  <c r="D186" i="1"/>
  <c r="J185" i="1"/>
  <c r="D185" i="1"/>
  <c r="J184" i="1"/>
  <c r="D184" i="1"/>
  <c r="J183" i="1"/>
  <c r="D183" i="1"/>
  <c r="J182" i="1"/>
  <c r="D182" i="1"/>
  <c r="J181" i="1"/>
  <c r="D181" i="1"/>
  <c r="J180" i="1"/>
  <c r="D180" i="1"/>
  <c r="J179" i="1"/>
  <c r="D179" i="1"/>
  <c r="J178" i="1"/>
  <c r="D178" i="1"/>
  <c r="J177" i="1"/>
  <c r="D177" i="1"/>
  <c r="J176" i="1"/>
  <c r="D176" i="1"/>
  <c r="J175" i="1"/>
  <c r="D175" i="1"/>
  <c r="J174" i="1"/>
  <c r="D174" i="1"/>
  <c r="J173" i="1"/>
  <c r="D173" i="1"/>
  <c r="J172" i="1"/>
  <c r="D172" i="1"/>
  <c r="J171" i="1"/>
  <c r="D171" i="1"/>
  <c r="J170" i="1"/>
  <c r="D170" i="1"/>
  <c r="J169" i="1"/>
  <c r="D169" i="1"/>
  <c r="J168" i="1"/>
  <c r="D168" i="1"/>
  <c r="J167" i="1"/>
  <c r="D167" i="1"/>
  <c r="J166" i="1"/>
  <c r="D166" i="1"/>
  <c r="J165" i="1"/>
  <c r="D165" i="1"/>
  <c r="J164" i="1"/>
  <c r="D164" i="1"/>
  <c r="J163" i="1"/>
  <c r="D163" i="1"/>
  <c r="J162" i="1"/>
  <c r="D162" i="1"/>
  <c r="J161" i="1"/>
  <c r="D161" i="1"/>
  <c r="J160" i="1"/>
  <c r="D160" i="1"/>
  <c r="J159" i="1"/>
  <c r="D159" i="1"/>
  <c r="J158" i="1"/>
  <c r="D158" i="1"/>
  <c r="J157" i="1"/>
  <c r="D157" i="1"/>
  <c r="J156" i="1"/>
  <c r="D156" i="1"/>
  <c r="J155" i="1"/>
  <c r="D155" i="1"/>
  <c r="J154" i="1"/>
  <c r="D154" i="1"/>
  <c r="J153" i="1"/>
  <c r="D153" i="1"/>
  <c r="J152" i="1"/>
  <c r="D152" i="1"/>
  <c r="J151" i="1"/>
  <c r="D151" i="1"/>
  <c r="J150" i="1"/>
  <c r="D150" i="1"/>
  <c r="J149" i="1"/>
  <c r="D149" i="1"/>
  <c r="J148" i="1"/>
  <c r="D148" i="1"/>
  <c r="J147" i="1"/>
  <c r="D147" i="1"/>
  <c r="J146" i="1"/>
  <c r="D146" i="1"/>
  <c r="J145" i="1"/>
  <c r="D145" i="1"/>
  <c r="J144" i="1"/>
  <c r="D144" i="1"/>
  <c r="J143" i="1"/>
  <c r="D143" i="1"/>
  <c r="J142" i="1"/>
  <c r="D142" i="1"/>
  <c r="J141" i="1"/>
  <c r="D141" i="1"/>
  <c r="J140" i="1"/>
  <c r="D140" i="1"/>
  <c r="J139" i="1"/>
  <c r="D139" i="1"/>
  <c r="J138" i="1"/>
  <c r="D138" i="1"/>
  <c r="J137" i="1"/>
  <c r="D137" i="1"/>
  <c r="J136" i="1"/>
  <c r="D136" i="1"/>
  <c r="J135" i="1"/>
  <c r="D135" i="1"/>
  <c r="J134" i="1"/>
  <c r="D134" i="1"/>
  <c r="J133" i="1"/>
  <c r="D133" i="1"/>
  <c r="J132" i="1"/>
  <c r="D132" i="1"/>
  <c r="J131" i="1"/>
  <c r="D131" i="1"/>
  <c r="J130" i="1"/>
  <c r="D130" i="1"/>
  <c r="J129" i="1"/>
  <c r="D129" i="1"/>
  <c r="J128" i="1"/>
  <c r="D128" i="1"/>
  <c r="J127" i="1"/>
  <c r="D127" i="1"/>
  <c r="J126" i="1"/>
  <c r="D126" i="1"/>
  <c r="J125" i="1"/>
  <c r="D125" i="1"/>
  <c r="J124" i="1"/>
  <c r="D124" i="1"/>
  <c r="J123" i="1"/>
  <c r="D123" i="1"/>
  <c r="J122" i="1"/>
  <c r="D122" i="1"/>
  <c r="J121" i="1"/>
  <c r="D121" i="1"/>
  <c r="J120" i="1"/>
  <c r="D120" i="1"/>
  <c r="J119" i="1"/>
  <c r="D119" i="1"/>
  <c r="J118" i="1"/>
  <c r="D118" i="1"/>
  <c r="J117" i="1"/>
  <c r="D117" i="1"/>
  <c r="J116" i="1"/>
  <c r="D116" i="1"/>
  <c r="J115" i="1"/>
  <c r="D115" i="1"/>
  <c r="J114" i="1"/>
  <c r="D114" i="1"/>
  <c r="J113" i="1"/>
  <c r="D113" i="1"/>
  <c r="J112" i="1"/>
  <c r="D112" i="1"/>
  <c r="J111" i="1"/>
  <c r="D111" i="1"/>
  <c r="J110" i="1"/>
  <c r="D110" i="1"/>
  <c r="J109" i="1"/>
  <c r="D109" i="1"/>
  <c r="J108" i="1"/>
  <c r="D108" i="1"/>
  <c r="J107" i="1"/>
  <c r="D107" i="1"/>
  <c r="J106" i="1"/>
  <c r="D106" i="1"/>
  <c r="J105" i="1"/>
  <c r="D105" i="1"/>
  <c r="J104" i="1"/>
  <c r="D104" i="1"/>
  <c r="J103" i="1"/>
  <c r="D103" i="1"/>
  <c r="J102" i="1"/>
  <c r="D102" i="1"/>
  <c r="J101" i="1"/>
  <c r="D101" i="1"/>
  <c r="J100" i="1"/>
  <c r="D100" i="1"/>
  <c r="J99" i="1"/>
  <c r="D99" i="1"/>
  <c r="J98" i="1"/>
  <c r="D98" i="1"/>
  <c r="J97" i="1"/>
  <c r="D97" i="1"/>
  <c r="J96" i="1"/>
  <c r="D96" i="1"/>
  <c r="J95" i="1"/>
  <c r="D95" i="1"/>
  <c r="J94" i="1"/>
  <c r="D94" i="1"/>
  <c r="J93" i="1"/>
  <c r="D93" i="1"/>
  <c r="J92" i="1"/>
  <c r="D92" i="1"/>
  <c r="J91" i="1"/>
  <c r="D91" i="1"/>
  <c r="J90" i="1"/>
  <c r="D90" i="1"/>
  <c r="J89" i="1"/>
  <c r="D89" i="1"/>
  <c r="J88" i="1"/>
  <c r="D88" i="1"/>
  <c r="J87" i="1"/>
  <c r="D87" i="1"/>
  <c r="J86" i="1"/>
  <c r="D86" i="1"/>
  <c r="J85" i="1"/>
  <c r="D85" i="1"/>
  <c r="J84" i="1"/>
  <c r="D84" i="1"/>
  <c r="J83" i="1"/>
  <c r="D83" i="1"/>
  <c r="J82" i="1"/>
  <c r="D82" i="1"/>
  <c r="J81" i="1"/>
  <c r="D81" i="1"/>
  <c r="J80" i="1"/>
  <c r="D80" i="1"/>
  <c r="J79" i="1"/>
  <c r="D79" i="1"/>
  <c r="J78" i="1"/>
  <c r="D78" i="1"/>
  <c r="J77" i="1"/>
  <c r="D77" i="1"/>
  <c r="J76" i="1"/>
  <c r="D76" i="1"/>
  <c r="J75" i="1"/>
  <c r="D75" i="1"/>
  <c r="J74" i="1"/>
  <c r="D74" i="1"/>
  <c r="J73" i="1"/>
  <c r="D73" i="1"/>
  <c r="J72" i="1"/>
  <c r="D72" i="1"/>
  <c r="J71" i="1"/>
  <c r="D71" i="1"/>
  <c r="J70" i="1"/>
  <c r="D70" i="1"/>
  <c r="J69" i="1"/>
  <c r="D69" i="1"/>
  <c r="J68" i="1"/>
  <c r="D68" i="1"/>
  <c r="J67" i="1"/>
  <c r="D67" i="1"/>
  <c r="J66" i="1"/>
  <c r="D66" i="1"/>
  <c r="J65" i="1"/>
  <c r="D65" i="1"/>
  <c r="J64" i="1"/>
  <c r="D64" i="1"/>
  <c r="J63" i="1"/>
  <c r="D63" i="1"/>
  <c r="J62" i="1"/>
  <c r="D62" i="1"/>
  <c r="J61" i="1"/>
  <c r="D61" i="1"/>
  <c r="J60" i="1"/>
  <c r="D60" i="1"/>
  <c r="J59" i="1"/>
  <c r="D59" i="1"/>
  <c r="J58" i="1"/>
  <c r="D58" i="1"/>
  <c r="J57" i="1"/>
  <c r="D57" i="1"/>
  <c r="J56" i="1"/>
  <c r="D56" i="1"/>
  <c r="J55" i="1"/>
  <c r="D55" i="1"/>
  <c r="J54" i="1"/>
  <c r="D54" i="1"/>
  <c r="J53" i="1"/>
  <c r="D53" i="1"/>
  <c r="J52" i="1"/>
  <c r="D52" i="1"/>
  <c r="J51" i="1"/>
  <c r="D51" i="1"/>
  <c r="J50" i="1"/>
  <c r="D50" i="1"/>
  <c r="J49" i="1"/>
  <c r="D49" i="1"/>
  <c r="J48" i="1"/>
  <c r="D48" i="1"/>
  <c r="J47" i="1"/>
  <c r="D47" i="1"/>
  <c r="J46" i="1"/>
  <c r="D46" i="1"/>
  <c r="J45" i="1"/>
  <c r="D45" i="1"/>
  <c r="J44" i="1"/>
  <c r="D44" i="1"/>
  <c r="J43" i="1"/>
  <c r="D43" i="1"/>
  <c r="J42" i="1"/>
  <c r="D42" i="1"/>
  <c r="J41" i="1"/>
  <c r="D41" i="1"/>
  <c r="J40" i="1"/>
  <c r="D40" i="1"/>
  <c r="J39" i="1"/>
  <c r="D39" i="1"/>
  <c r="J38" i="1"/>
  <c r="D38" i="1"/>
  <c r="J37" i="1"/>
  <c r="D37" i="1"/>
  <c r="J36" i="1"/>
  <c r="D36" i="1"/>
  <c r="J35" i="1"/>
  <c r="D35" i="1"/>
  <c r="J34" i="1"/>
  <c r="D34" i="1"/>
  <c r="J33" i="1"/>
  <c r="D33" i="1"/>
  <c r="J32" i="1"/>
  <c r="D32" i="1"/>
  <c r="J31" i="1"/>
  <c r="D31" i="1"/>
  <c r="J30" i="1"/>
  <c r="D30" i="1"/>
  <c r="J29" i="1"/>
  <c r="D29" i="1"/>
  <c r="M28" i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J28" i="1"/>
  <c r="D28" i="1"/>
  <c r="M27" i="1"/>
  <c r="J27" i="1"/>
  <c r="D27" i="1"/>
  <c r="J26" i="1"/>
  <c r="D26" i="1"/>
  <c r="J25" i="1"/>
  <c r="D25" i="1"/>
  <c r="J24" i="1"/>
  <c r="D24" i="1"/>
  <c r="J23" i="1"/>
  <c r="D23" i="1"/>
  <c r="J22" i="1"/>
  <c r="D22" i="1"/>
  <c r="J21" i="1"/>
  <c r="D21" i="1"/>
  <c r="J20" i="1"/>
  <c r="D20" i="1"/>
  <c r="J19" i="1"/>
  <c r="D19" i="1"/>
  <c r="J18" i="1"/>
  <c r="D18" i="1"/>
  <c r="J17" i="1"/>
  <c r="D17" i="1"/>
  <c r="J16" i="1"/>
  <c r="D16" i="1"/>
  <c r="J15" i="1"/>
  <c r="D15" i="1"/>
  <c r="L14" i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J14" i="1"/>
  <c r="D14" i="1"/>
  <c r="L13" i="1"/>
  <c r="J13" i="1"/>
  <c r="D13" i="1"/>
  <c r="J12" i="1"/>
  <c r="D12" i="1"/>
  <c r="J11" i="1"/>
  <c r="D11" i="1"/>
  <c r="J10" i="1"/>
  <c r="D10" i="1"/>
  <c r="J9" i="1"/>
  <c r="D9" i="1"/>
  <c r="J8" i="1"/>
  <c r="D8" i="1"/>
  <c r="J7" i="1"/>
  <c r="D7" i="1"/>
  <c r="J6" i="1"/>
  <c r="D6" i="1"/>
  <c r="J5" i="1"/>
  <c r="D5" i="1"/>
  <c r="E2" i="1" s="1"/>
  <c r="F2" i="1" s="1"/>
  <c r="J4" i="1"/>
  <c r="D4" i="1"/>
  <c r="J3" i="1"/>
  <c r="D3" i="1"/>
  <c r="K2" i="1"/>
  <c r="H2" i="1"/>
  <c r="C2" i="1"/>
  <c r="N27" i="1" l="1"/>
  <c r="L28" i="1"/>
  <c r="L29" i="1" l="1"/>
  <c r="N28" i="1"/>
  <c r="N29" i="1" l="1"/>
  <c r="L30" i="1"/>
  <c r="L31" i="1" l="1"/>
  <c r="N30" i="1"/>
  <c r="L32" i="1" l="1"/>
  <c r="N31" i="1"/>
  <c r="L33" i="1" l="1"/>
  <c r="N32" i="1"/>
  <c r="L34" i="1" l="1"/>
  <c r="N33" i="1"/>
  <c r="L35" i="1" l="1"/>
  <c r="N34" i="1"/>
  <c r="L36" i="1" l="1"/>
  <c r="N35" i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O56" i="1" s="1"/>
  <c r="O57" i="1" s="1"/>
  <c r="O58" i="1" s="1"/>
  <c r="O59" i="1" s="1"/>
  <c r="O60" i="1" s="1"/>
  <c r="O61" i="1" s="1"/>
  <c r="O62" i="1" s="1"/>
  <c r="O63" i="1" s="1"/>
  <c r="O64" i="1" s="1"/>
  <c r="O65" i="1" s="1"/>
  <c r="O66" i="1" s="1"/>
  <c r="O67" i="1" s="1"/>
  <c r="O68" i="1" s="1"/>
  <c r="O69" i="1" s="1"/>
  <c r="O70" i="1" s="1"/>
  <c r="O71" i="1" s="1"/>
  <c r="O72" i="1" s="1"/>
  <c r="O73" i="1" s="1"/>
  <c r="O74" i="1" s="1"/>
  <c r="O75" i="1" s="1"/>
  <c r="O76" i="1" s="1"/>
  <c r="O77" i="1" s="1"/>
  <c r="O78" i="1" s="1"/>
  <c r="O79" i="1" s="1"/>
  <c r="O80" i="1" s="1"/>
  <c r="O81" i="1" s="1"/>
  <c r="O82" i="1" s="1"/>
  <c r="O83" i="1" s="1"/>
  <c r="O84" i="1" s="1"/>
  <c r="O85" i="1" s="1"/>
  <c r="O86" i="1" s="1"/>
  <c r="O87" i="1" s="1"/>
  <c r="O88" i="1" s="1"/>
  <c r="O89" i="1" s="1"/>
  <c r="O90" i="1" s="1"/>
  <c r="O91" i="1" s="1"/>
  <c r="O92" i="1" s="1"/>
  <c r="O93" i="1" s="1"/>
  <c r="O94" i="1" s="1"/>
  <c r="O95" i="1" s="1"/>
  <c r="O96" i="1" s="1"/>
  <c r="O97" i="1" s="1"/>
  <c r="O98" i="1" s="1"/>
  <c r="O99" i="1" s="1"/>
  <c r="O100" i="1" s="1"/>
  <c r="O101" i="1" s="1"/>
  <c r="O102" i="1" s="1"/>
  <c r="O103" i="1" s="1"/>
  <c r="O104" i="1" s="1"/>
  <c r="O105" i="1" s="1"/>
  <c r="O106" i="1" s="1"/>
  <c r="O107" i="1" s="1"/>
  <c r="O108" i="1" s="1"/>
  <c r="O109" i="1" s="1"/>
  <c r="O110" i="1" s="1"/>
  <c r="O111" i="1" s="1"/>
  <c r="O112" i="1" s="1"/>
  <c r="O113" i="1" s="1"/>
  <c r="O114" i="1" s="1"/>
  <c r="O115" i="1" s="1"/>
  <c r="O116" i="1" s="1"/>
  <c r="O117" i="1" s="1"/>
  <c r="O118" i="1" s="1"/>
  <c r="O119" i="1" s="1"/>
  <c r="O120" i="1" s="1"/>
  <c r="O121" i="1" s="1"/>
  <c r="O122" i="1" s="1"/>
  <c r="O123" i="1" s="1"/>
  <c r="O124" i="1" s="1"/>
  <c r="O125" i="1" s="1"/>
  <c r="O126" i="1" s="1"/>
  <c r="O127" i="1" s="1"/>
  <c r="O128" i="1" s="1"/>
  <c r="O129" i="1" s="1"/>
  <c r="O130" i="1" s="1"/>
  <c r="O131" i="1" s="1"/>
  <c r="O132" i="1" s="1"/>
  <c r="O133" i="1" s="1"/>
  <c r="O134" i="1" s="1"/>
  <c r="O135" i="1" s="1"/>
  <c r="O136" i="1" s="1"/>
  <c r="O137" i="1" s="1"/>
  <c r="O138" i="1" s="1"/>
  <c r="O139" i="1" s="1"/>
  <c r="O140" i="1" s="1"/>
  <c r="O141" i="1" s="1"/>
  <c r="O142" i="1" s="1"/>
  <c r="O143" i="1" s="1"/>
  <c r="O144" i="1" s="1"/>
  <c r="O145" i="1" s="1"/>
  <c r="O146" i="1" s="1"/>
  <c r="O147" i="1" s="1"/>
  <c r="O148" i="1" s="1"/>
  <c r="O149" i="1" s="1"/>
  <c r="O150" i="1" s="1"/>
  <c r="O151" i="1" s="1"/>
  <c r="O152" i="1" s="1"/>
  <c r="O153" i="1" s="1"/>
  <c r="O154" i="1" s="1"/>
  <c r="O155" i="1" s="1"/>
  <c r="O156" i="1" s="1"/>
  <c r="O157" i="1" s="1"/>
  <c r="O158" i="1" s="1"/>
  <c r="O159" i="1" s="1"/>
  <c r="O160" i="1" s="1"/>
  <c r="O161" i="1" s="1"/>
  <c r="O162" i="1" s="1"/>
  <c r="O163" i="1" s="1"/>
  <c r="O164" i="1" s="1"/>
  <c r="O165" i="1" s="1"/>
  <c r="O166" i="1" s="1"/>
  <c r="O167" i="1" s="1"/>
  <c r="O168" i="1" s="1"/>
  <c r="O169" i="1" s="1"/>
  <c r="O170" i="1" s="1"/>
  <c r="O171" i="1" s="1"/>
  <c r="O172" i="1" s="1"/>
  <c r="O173" i="1" s="1"/>
  <c r="O174" i="1" s="1"/>
  <c r="O175" i="1" s="1"/>
  <c r="O176" i="1" s="1"/>
  <c r="O177" i="1" s="1"/>
  <c r="O178" i="1" s="1"/>
  <c r="O179" i="1" s="1"/>
  <c r="O180" i="1" s="1"/>
  <c r="O181" i="1" s="1"/>
  <c r="O182" i="1" s="1"/>
  <c r="O183" i="1" s="1"/>
  <c r="O184" i="1" s="1"/>
  <c r="O185" i="1" s="1"/>
  <c r="O186" i="1" s="1"/>
  <c r="O187" i="1" s="1"/>
  <c r="O188" i="1" s="1"/>
  <c r="L37" i="1" l="1"/>
  <c r="N36" i="1"/>
  <c r="P36" i="1" s="1"/>
  <c r="N37" i="1" l="1"/>
  <c r="P37" i="1" s="1"/>
  <c r="L38" i="1"/>
  <c r="L39" i="1" l="1"/>
  <c r="N38" i="1"/>
  <c r="P38" i="1" s="1"/>
  <c r="N39" i="1" l="1"/>
  <c r="P39" i="1" s="1"/>
  <c r="L40" i="1"/>
  <c r="N40" i="1" l="1"/>
  <c r="P40" i="1" s="1"/>
  <c r="L41" i="1"/>
  <c r="L42" i="1" l="1"/>
  <c r="N41" i="1"/>
  <c r="P41" i="1" s="1"/>
  <c r="N42" i="1" l="1"/>
  <c r="P42" i="1" s="1"/>
  <c r="L43" i="1"/>
  <c r="L44" i="1" l="1"/>
  <c r="N43" i="1"/>
  <c r="P43" i="1" s="1"/>
  <c r="L45" i="1" l="1"/>
  <c r="N44" i="1"/>
  <c r="P44" i="1" s="1"/>
  <c r="N45" i="1" l="1"/>
  <c r="P45" i="1" s="1"/>
  <c r="L46" i="1"/>
  <c r="L47" i="1" l="1"/>
  <c r="N46" i="1"/>
  <c r="P46" i="1" s="1"/>
  <c r="L48" i="1" l="1"/>
  <c r="N47" i="1"/>
  <c r="P47" i="1" s="1"/>
  <c r="N48" i="1" l="1"/>
  <c r="P48" i="1" s="1"/>
  <c r="L49" i="1"/>
  <c r="L50" i="1" l="1"/>
  <c r="N49" i="1"/>
  <c r="P49" i="1" s="1"/>
  <c r="N50" i="1" l="1"/>
  <c r="P50" i="1" s="1"/>
  <c r="L51" i="1"/>
  <c r="N51" i="1" l="1"/>
  <c r="P51" i="1" s="1"/>
  <c r="L52" i="1"/>
  <c r="L53" i="1" l="1"/>
  <c r="N52" i="1"/>
  <c r="P52" i="1" s="1"/>
  <c r="N53" i="1" l="1"/>
  <c r="P53" i="1" s="1"/>
  <c r="L54" i="1"/>
  <c r="L55" i="1" l="1"/>
  <c r="N54" i="1"/>
  <c r="P54" i="1" s="1"/>
  <c r="L56" i="1" l="1"/>
  <c r="N55" i="1"/>
  <c r="P55" i="1" s="1"/>
  <c r="N56" i="1" l="1"/>
  <c r="P56" i="1" s="1"/>
  <c r="L57" i="1"/>
  <c r="L58" i="1" l="1"/>
  <c r="N57" i="1"/>
  <c r="P57" i="1" s="1"/>
  <c r="L59" i="1" l="1"/>
  <c r="N58" i="1"/>
  <c r="P58" i="1" s="1"/>
  <c r="N59" i="1" l="1"/>
  <c r="P59" i="1" s="1"/>
  <c r="L60" i="1"/>
  <c r="L61" i="1" l="1"/>
  <c r="N60" i="1"/>
  <c r="P60" i="1" s="1"/>
  <c r="N61" i="1" l="1"/>
  <c r="P61" i="1" s="1"/>
  <c r="L62" i="1"/>
  <c r="N62" i="1" l="1"/>
  <c r="P62" i="1" s="1"/>
  <c r="L63" i="1"/>
  <c r="L64" i="1" l="1"/>
  <c r="N63" i="1"/>
  <c r="P63" i="1" s="1"/>
  <c r="N64" i="1" l="1"/>
  <c r="P64" i="1" s="1"/>
  <c r="L65" i="1"/>
  <c r="L66" i="1" l="1"/>
  <c r="N65" i="1"/>
  <c r="P65" i="1" s="1"/>
  <c r="L67" i="1" l="1"/>
  <c r="N66" i="1"/>
  <c r="P66" i="1" s="1"/>
  <c r="N67" i="1" l="1"/>
  <c r="P67" i="1" s="1"/>
  <c r="L68" i="1"/>
  <c r="L69" i="1" l="1"/>
  <c r="N68" i="1"/>
  <c r="P68" i="1" s="1"/>
  <c r="L70" i="1" l="1"/>
  <c r="N69" i="1"/>
  <c r="P69" i="1" s="1"/>
  <c r="N70" i="1" l="1"/>
  <c r="P70" i="1" s="1"/>
  <c r="L71" i="1"/>
  <c r="L72" i="1" l="1"/>
  <c r="N71" i="1"/>
  <c r="P71" i="1" s="1"/>
  <c r="N72" i="1" l="1"/>
  <c r="P72" i="1" s="1"/>
  <c r="L73" i="1"/>
  <c r="N73" i="1" l="1"/>
  <c r="P73" i="1" s="1"/>
  <c r="L74" i="1"/>
  <c r="L75" i="1" l="1"/>
  <c r="N74" i="1"/>
  <c r="P74" i="1" s="1"/>
  <c r="N75" i="1" l="1"/>
  <c r="P75" i="1" s="1"/>
  <c r="L76" i="1"/>
  <c r="L77" i="1" l="1"/>
  <c r="N76" i="1"/>
  <c r="P76" i="1" s="1"/>
  <c r="L78" i="1" l="1"/>
  <c r="N77" i="1"/>
  <c r="P77" i="1" s="1"/>
  <c r="N78" i="1" l="1"/>
  <c r="P78" i="1" s="1"/>
  <c r="L79" i="1"/>
  <c r="L80" i="1" l="1"/>
  <c r="N79" i="1"/>
  <c r="P79" i="1" s="1"/>
  <c r="L81" i="1" l="1"/>
  <c r="N80" i="1"/>
  <c r="P80" i="1" s="1"/>
  <c r="N81" i="1" l="1"/>
  <c r="P81" i="1" s="1"/>
  <c r="L82" i="1"/>
  <c r="L83" i="1" l="1"/>
  <c r="N82" i="1"/>
  <c r="P82" i="1" s="1"/>
  <c r="N83" i="1" l="1"/>
  <c r="P83" i="1" s="1"/>
  <c r="L84" i="1"/>
  <c r="N84" i="1" l="1"/>
  <c r="P84" i="1" s="1"/>
  <c r="L85" i="1"/>
  <c r="L86" i="1" l="1"/>
  <c r="N85" i="1"/>
  <c r="P85" i="1" s="1"/>
  <c r="N86" i="1" l="1"/>
  <c r="P86" i="1" s="1"/>
  <c r="L87" i="1"/>
  <c r="L88" i="1" l="1"/>
  <c r="N87" i="1"/>
  <c r="P87" i="1" s="1"/>
  <c r="L89" i="1" l="1"/>
  <c r="N88" i="1"/>
  <c r="P88" i="1" s="1"/>
  <c r="N89" i="1" l="1"/>
  <c r="P89" i="1" s="1"/>
  <c r="L90" i="1"/>
  <c r="L91" i="1" l="1"/>
  <c r="N90" i="1"/>
  <c r="P90" i="1" s="1"/>
  <c r="L92" i="1" l="1"/>
  <c r="N91" i="1"/>
  <c r="P91" i="1" s="1"/>
  <c r="N92" i="1" l="1"/>
  <c r="P92" i="1" s="1"/>
  <c r="L93" i="1"/>
  <c r="L94" i="1" l="1"/>
  <c r="N93" i="1"/>
  <c r="P93" i="1" s="1"/>
  <c r="N94" i="1" l="1"/>
  <c r="P94" i="1" s="1"/>
  <c r="L95" i="1"/>
  <c r="N95" i="1" l="1"/>
  <c r="P95" i="1" s="1"/>
  <c r="L96" i="1"/>
  <c r="L97" i="1" l="1"/>
  <c r="N96" i="1"/>
  <c r="P96" i="1" s="1"/>
  <c r="N97" i="1" l="1"/>
  <c r="P97" i="1" s="1"/>
  <c r="L98" i="1"/>
  <c r="L99" i="1" l="1"/>
  <c r="N98" i="1"/>
  <c r="P98" i="1" s="1"/>
  <c r="L100" i="1" l="1"/>
  <c r="N99" i="1"/>
  <c r="P99" i="1" s="1"/>
  <c r="N100" i="1" l="1"/>
  <c r="P100" i="1" s="1"/>
  <c r="L101" i="1"/>
  <c r="L102" i="1" l="1"/>
  <c r="N101" i="1"/>
  <c r="P101" i="1" s="1"/>
  <c r="L103" i="1" l="1"/>
  <c r="N102" i="1"/>
  <c r="P102" i="1" s="1"/>
  <c r="N103" i="1" l="1"/>
  <c r="P103" i="1" s="1"/>
  <c r="L104" i="1"/>
  <c r="L105" i="1" l="1"/>
  <c r="N104" i="1"/>
  <c r="P104" i="1" s="1"/>
  <c r="N105" i="1" l="1"/>
  <c r="P105" i="1" s="1"/>
  <c r="L106" i="1"/>
  <c r="N106" i="1" l="1"/>
  <c r="P106" i="1" s="1"/>
  <c r="L107" i="1"/>
  <c r="L108" i="1" l="1"/>
  <c r="N107" i="1"/>
  <c r="P107" i="1" s="1"/>
  <c r="N108" i="1" l="1"/>
  <c r="P108" i="1" s="1"/>
  <c r="L109" i="1"/>
  <c r="L110" i="1" l="1"/>
  <c r="N109" i="1"/>
  <c r="P109" i="1" s="1"/>
  <c r="L111" i="1" l="1"/>
  <c r="N110" i="1"/>
  <c r="P110" i="1" s="1"/>
  <c r="N111" i="1" l="1"/>
  <c r="P111" i="1" s="1"/>
  <c r="L112" i="1"/>
  <c r="L113" i="1" l="1"/>
  <c r="N112" i="1"/>
  <c r="P112" i="1" s="1"/>
  <c r="L114" i="1" l="1"/>
  <c r="N113" i="1"/>
  <c r="P113" i="1" s="1"/>
  <c r="N114" i="1" l="1"/>
  <c r="P114" i="1" s="1"/>
  <c r="L115" i="1"/>
  <c r="L116" i="1" l="1"/>
  <c r="N115" i="1"/>
  <c r="P115" i="1" s="1"/>
  <c r="N116" i="1" l="1"/>
  <c r="P116" i="1" s="1"/>
  <c r="L117" i="1"/>
  <c r="N117" i="1" l="1"/>
  <c r="P117" i="1" s="1"/>
  <c r="L118" i="1"/>
  <c r="L119" i="1" l="1"/>
  <c r="N118" i="1"/>
  <c r="P118" i="1" s="1"/>
  <c r="N119" i="1" l="1"/>
  <c r="P119" i="1" s="1"/>
  <c r="L120" i="1"/>
  <c r="L121" i="1" l="1"/>
  <c r="N120" i="1"/>
  <c r="P120" i="1" s="1"/>
  <c r="L122" i="1" l="1"/>
  <c r="N121" i="1"/>
  <c r="P121" i="1" s="1"/>
  <c r="N122" i="1" l="1"/>
  <c r="P122" i="1" s="1"/>
  <c r="L123" i="1"/>
  <c r="L124" i="1" l="1"/>
  <c r="N123" i="1"/>
  <c r="P123" i="1" s="1"/>
  <c r="L125" i="1" l="1"/>
  <c r="N124" i="1"/>
  <c r="P124" i="1" s="1"/>
  <c r="N125" i="1" l="1"/>
  <c r="P125" i="1" s="1"/>
  <c r="L126" i="1"/>
  <c r="L127" i="1" l="1"/>
  <c r="N126" i="1"/>
  <c r="P126" i="1" s="1"/>
  <c r="N127" i="1" l="1"/>
  <c r="P127" i="1" s="1"/>
  <c r="L128" i="1"/>
  <c r="N128" i="1" l="1"/>
  <c r="P128" i="1" s="1"/>
  <c r="L129" i="1"/>
  <c r="L130" i="1" l="1"/>
  <c r="N129" i="1"/>
  <c r="P129" i="1" s="1"/>
  <c r="N130" i="1" l="1"/>
  <c r="P130" i="1" s="1"/>
  <c r="L131" i="1"/>
  <c r="L132" i="1" l="1"/>
  <c r="N131" i="1"/>
  <c r="P131" i="1" s="1"/>
  <c r="L133" i="1" l="1"/>
  <c r="N132" i="1"/>
  <c r="P132" i="1" s="1"/>
  <c r="N133" i="1" l="1"/>
  <c r="P133" i="1" s="1"/>
  <c r="L134" i="1"/>
  <c r="L135" i="1" l="1"/>
  <c r="N134" i="1"/>
  <c r="P134" i="1" s="1"/>
  <c r="L136" i="1" l="1"/>
  <c r="N135" i="1"/>
  <c r="P135" i="1" s="1"/>
  <c r="N136" i="1" l="1"/>
  <c r="P136" i="1" s="1"/>
  <c r="L137" i="1"/>
  <c r="L138" i="1" l="1"/>
  <c r="N137" i="1"/>
  <c r="P137" i="1" s="1"/>
  <c r="N138" i="1" l="1"/>
  <c r="P138" i="1" s="1"/>
  <c r="L139" i="1"/>
  <c r="N139" i="1" l="1"/>
  <c r="P139" i="1" s="1"/>
  <c r="L140" i="1"/>
  <c r="L141" i="1" l="1"/>
  <c r="N140" i="1"/>
  <c r="P140" i="1" s="1"/>
  <c r="N141" i="1" l="1"/>
  <c r="P141" i="1" s="1"/>
  <c r="L142" i="1"/>
  <c r="L143" i="1" l="1"/>
  <c r="N142" i="1"/>
  <c r="P142" i="1" s="1"/>
  <c r="L144" i="1" l="1"/>
  <c r="N143" i="1"/>
  <c r="P143" i="1" s="1"/>
  <c r="N144" i="1" l="1"/>
  <c r="P144" i="1" s="1"/>
  <c r="L145" i="1"/>
  <c r="L146" i="1" l="1"/>
  <c r="N145" i="1"/>
  <c r="P145" i="1" s="1"/>
  <c r="L147" i="1" l="1"/>
  <c r="N146" i="1"/>
  <c r="P146" i="1" s="1"/>
  <c r="N147" i="1" l="1"/>
  <c r="P147" i="1" s="1"/>
  <c r="L148" i="1"/>
  <c r="L149" i="1" l="1"/>
  <c r="N148" i="1"/>
  <c r="P148" i="1" s="1"/>
  <c r="N149" i="1" l="1"/>
  <c r="P149" i="1" s="1"/>
  <c r="L150" i="1"/>
  <c r="N150" i="1" l="1"/>
  <c r="P150" i="1" s="1"/>
  <c r="L151" i="1"/>
  <c r="L152" i="1" l="1"/>
  <c r="N151" i="1"/>
  <c r="P151" i="1" s="1"/>
  <c r="N152" i="1" l="1"/>
  <c r="P152" i="1" s="1"/>
  <c r="L153" i="1"/>
  <c r="L154" i="1" l="1"/>
  <c r="N153" i="1"/>
  <c r="P153" i="1" s="1"/>
  <c r="L155" i="1" l="1"/>
  <c r="N154" i="1"/>
  <c r="P154" i="1" s="1"/>
  <c r="N155" i="1" l="1"/>
  <c r="P155" i="1" s="1"/>
  <c r="L156" i="1"/>
  <c r="L157" i="1" l="1"/>
  <c r="N156" i="1"/>
  <c r="P156" i="1" s="1"/>
  <c r="L158" i="1" l="1"/>
  <c r="N157" i="1"/>
  <c r="P157" i="1" s="1"/>
  <c r="N158" i="1" l="1"/>
  <c r="P158" i="1" s="1"/>
  <c r="L159" i="1"/>
  <c r="L160" i="1" l="1"/>
  <c r="N159" i="1"/>
  <c r="P159" i="1" s="1"/>
  <c r="N160" i="1" l="1"/>
  <c r="P160" i="1" s="1"/>
  <c r="L161" i="1"/>
  <c r="N161" i="1" l="1"/>
  <c r="P161" i="1" s="1"/>
  <c r="L162" i="1"/>
  <c r="L163" i="1" l="1"/>
  <c r="N162" i="1"/>
  <c r="P162" i="1" s="1"/>
  <c r="N163" i="1" l="1"/>
  <c r="P163" i="1" s="1"/>
  <c r="L164" i="1"/>
  <c r="L165" i="1" l="1"/>
  <c r="N164" i="1"/>
  <c r="P164" i="1" s="1"/>
  <c r="L166" i="1" l="1"/>
  <c r="N165" i="1"/>
  <c r="P165" i="1" s="1"/>
  <c r="N166" i="1" l="1"/>
  <c r="P166" i="1" s="1"/>
  <c r="L167" i="1"/>
  <c r="L168" i="1" l="1"/>
  <c r="N167" i="1"/>
  <c r="P167" i="1" s="1"/>
  <c r="L169" i="1" l="1"/>
  <c r="N168" i="1"/>
  <c r="P168" i="1" s="1"/>
  <c r="N169" i="1" l="1"/>
  <c r="P169" i="1" s="1"/>
  <c r="L170" i="1"/>
  <c r="L171" i="1" l="1"/>
  <c r="N170" i="1"/>
  <c r="P170" i="1" s="1"/>
  <c r="N171" i="1" l="1"/>
  <c r="P171" i="1" s="1"/>
  <c r="L172" i="1"/>
  <c r="N172" i="1" l="1"/>
  <c r="P172" i="1" s="1"/>
  <c r="L173" i="1"/>
  <c r="L174" i="1" l="1"/>
  <c r="N173" i="1"/>
  <c r="P173" i="1" s="1"/>
  <c r="N174" i="1" l="1"/>
  <c r="P174" i="1" s="1"/>
  <c r="L175" i="1"/>
  <c r="L176" i="1" l="1"/>
  <c r="N175" i="1"/>
  <c r="P175" i="1" s="1"/>
  <c r="L177" i="1" l="1"/>
  <c r="N176" i="1"/>
  <c r="P176" i="1" s="1"/>
  <c r="N177" i="1" l="1"/>
  <c r="P177" i="1" s="1"/>
  <c r="L178" i="1"/>
  <c r="L179" i="1" l="1"/>
  <c r="N178" i="1"/>
  <c r="P178" i="1" s="1"/>
  <c r="L180" i="1" l="1"/>
  <c r="N179" i="1"/>
  <c r="P179" i="1" s="1"/>
  <c r="N180" i="1" l="1"/>
  <c r="P180" i="1" s="1"/>
  <c r="L181" i="1"/>
  <c r="L182" i="1" l="1"/>
  <c r="N181" i="1"/>
  <c r="P181" i="1" s="1"/>
  <c r="N182" i="1" l="1"/>
  <c r="P182" i="1" s="1"/>
  <c r="L183" i="1"/>
  <c r="N183" i="1" l="1"/>
  <c r="P183" i="1" s="1"/>
  <c r="L184" i="1"/>
  <c r="L185" i="1" l="1"/>
  <c r="N184" i="1"/>
  <c r="P184" i="1" s="1"/>
  <c r="N185" i="1" l="1"/>
  <c r="P185" i="1" s="1"/>
  <c r="L186" i="1"/>
  <c r="L187" i="1" l="1"/>
  <c r="N186" i="1"/>
  <c r="P186" i="1" s="1"/>
  <c r="L188" i="1" l="1"/>
  <c r="N188" i="1" s="1"/>
  <c r="P188" i="1" s="1"/>
  <c r="N187" i="1"/>
  <c r="P187" i="1" s="1"/>
</calcChain>
</file>

<file path=xl/sharedStrings.xml><?xml version="1.0" encoding="utf-8"?>
<sst xmlns="http://schemas.openxmlformats.org/spreadsheetml/2006/main" count="16" uniqueCount="16">
  <si>
    <t>Date</t>
  </si>
  <si>
    <t>Close</t>
  </si>
  <si>
    <t>Annualised Return</t>
  </si>
  <si>
    <t>LN daily</t>
  </si>
  <si>
    <t>STDEV.S</t>
  </si>
  <si>
    <t>Annualised Volatility</t>
  </si>
  <si>
    <t>Sort(LN daily)</t>
  </si>
  <si>
    <t>1-DAY 95% Value-at-Risk (VaR)</t>
  </si>
  <si>
    <t>Close S&amp;P 500</t>
  </si>
  <si>
    <t>LN daily (Close S&amp;P 500)</t>
  </si>
  <si>
    <t>CAPM beta</t>
  </si>
  <si>
    <t>EMA_12</t>
  </si>
  <si>
    <t>EMA_26</t>
  </si>
  <si>
    <t>MACD</t>
  </si>
  <si>
    <t xml:space="preserve">Signal Line </t>
  </si>
  <si>
    <t>Histogram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</si>
</sst>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5" x14ac:knownFonts="1">
    <font>
      <sz val="12"/>
      <color theme="1"/>
      <name val="Aptos Narrow"/>
      <family val="2"/>
      <scheme val="minor"/>
    </font>
    <font>
      <b/>
      <sz val="10"/>
      <color rgb="FF000000"/>
      <name val="Aptos Narrow"/>
      <family val="2"/>
      <scheme val="minor"/>
    </font>
    <font>
      <b/>
      <sz val="12"/>
      <color rgb="FF000000"/>
      <name val="Aptos Narrow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9BA00-4258-9249-9BAD-2A63F178123D}">
  <dimension ref="A1:P188"/>
  <sheetViews>
    <sheetView tabSelected="1" topLeftCell="A80" workbookViewId="0">
      <selection sqref="A1:P188"/>
    </sheetView>
  </sheetViews>
  <sheetFormatPr baseColWidth="10" defaultRowHeight="16" x14ac:dyDescent="0.2"/>
  <cols>
    <col min="1" max="1" width="18" bestFit="1" customWidth="1"/>
  </cols>
  <sheetData>
    <row r="1" spans="1:16" ht="45" x14ac:dyDescent="0.2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3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5" t="s">
        <v>10</v>
      </c>
      <c r="L1" s="2" t="s">
        <v>11</v>
      </c>
      <c r="M1" s="2" t="s">
        <v>12</v>
      </c>
      <c r="N1" s="2" t="s">
        <v>13</v>
      </c>
      <c r="O1" s="6" t="s">
        <v>14</v>
      </c>
      <c r="P1" s="7" t="s">
        <v>15</v>
      </c>
    </row>
    <row r="2" spans="1:16" x14ac:dyDescent="0.2">
      <c r="A2" s="8">
        <v>45460.666666666599</v>
      </c>
      <c r="B2" s="9">
        <v>506.63</v>
      </c>
      <c r="C2">
        <f>(B188/B2)^(252/COUNT(B2:B188)) - 1</f>
        <v>0.26985707707500106</v>
      </c>
      <c r="E2">
        <f>_xlfn.STDEV.S(D3:D188)</f>
        <v>1.9342248738561014E-2</v>
      </c>
      <c r="F2">
        <f>E2 * SQRT(252)</f>
        <v>0.30704867975391137</v>
      </c>
      <c r="G2">
        <v>-5.8433481987281675E-2</v>
      </c>
      <c r="H2">
        <f>_xlfn.PERCENTILE.INC(G2:G187, 0.05) * B187</f>
        <v>-19.72504302128808</v>
      </c>
      <c r="I2">
        <v>5473.23</v>
      </c>
      <c r="K2" s="10">
        <f>SLOPE(D3:D188,J3:J188)</f>
        <v>0.45834226393159022</v>
      </c>
    </row>
    <row r="3" spans="1:16" x14ac:dyDescent="0.2">
      <c r="A3" s="8">
        <v>45461.666666666599</v>
      </c>
      <c r="B3" s="9">
        <v>499.49</v>
      </c>
      <c r="D3">
        <f>LN(B3/B2)</f>
        <v>-1.4193376264254282E-2</v>
      </c>
      <c r="G3">
        <v>-5.7744786767043865E-2</v>
      </c>
      <c r="I3">
        <v>5487.03</v>
      </c>
      <c r="J3">
        <f>LN(I3/I2)</f>
        <v>2.5181897678469146E-3</v>
      </c>
      <c r="M3" s="11"/>
    </row>
    <row r="4" spans="1:16" x14ac:dyDescent="0.2">
      <c r="A4" s="8">
        <v>45463.666666666599</v>
      </c>
      <c r="B4" s="9">
        <v>501.7</v>
      </c>
      <c r="D4">
        <f t="shared" ref="D4:D67" si="0">LN(B4/B3)</f>
        <v>4.4147536220222345E-3</v>
      </c>
      <c r="G4">
        <v>-4.7802853928647915E-2</v>
      </c>
      <c r="I4">
        <v>5473.17</v>
      </c>
      <c r="J4">
        <f t="shared" ref="J4:J67" si="1">LN(I4/I3)</f>
        <v>-2.5291522760688338E-3</v>
      </c>
    </row>
    <row r="5" spans="1:16" x14ac:dyDescent="0.2">
      <c r="A5" s="8">
        <v>45464.666666666599</v>
      </c>
      <c r="B5" s="9">
        <v>494.78</v>
      </c>
      <c r="D5">
        <f t="shared" si="0"/>
        <v>-1.388911216066715E-2</v>
      </c>
      <c r="G5">
        <v>-4.5233061157834695E-2</v>
      </c>
      <c r="I5">
        <v>5464.62</v>
      </c>
      <c r="J5">
        <f t="shared" si="1"/>
        <v>-1.5633874377691908E-3</v>
      </c>
    </row>
    <row r="6" spans="1:16" x14ac:dyDescent="0.2">
      <c r="A6" s="8">
        <v>45467.666666666599</v>
      </c>
      <c r="B6" s="9">
        <v>498.91</v>
      </c>
      <c r="D6">
        <f t="shared" si="0"/>
        <v>8.312499433584716E-3</v>
      </c>
      <c r="G6">
        <v>-4.4448300533972265E-2</v>
      </c>
      <c r="I6">
        <v>5447.87</v>
      </c>
      <c r="J6">
        <f t="shared" si="1"/>
        <v>-3.0698792218004059E-3</v>
      </c>
    </row>
    <row r="7" spans="1:16" x14ac:dyDescent="0.2">
      <c r="A7" s="8">
        <v>45468.666666666599</v>
      </c>
      <c r="B7" s="9">
        <v>510.6</v>
      </c>
      <c r="D7">
        <f t="shared" si="0"/>
        <v>2.3160786044258638E-2</v>
      </c>
      <c r="G7">
        <v>-4.1996260914214559E-2</v>
      </c>
      <c r="I7">
        <v>5469.3</v>
      </c>
      <c r="J7">
        <f t="shared" si="1"/>
        <v>3.9259309005764296E-3</v>
      </c>
    </row>
    <row r="8" spans="1:16" x14ac:dyDescent="0.2">
      <c r="A8" s="8">
        <v>45469.666666666599</v>
      </c>
      <c r="B8" s="9">
        <v>513.12</v>
      </c>
      <c r="D8">
        <f t="shared" si="0"/>
        <v>4.9232311374613419E-3</v>
      </c>
      <c r="G8">
        <v>-4.1787031382774537E-2</v>
      </c>
      <c r="I8">
        <v>5477.9</v>
      </c>
      <c r="J8">
        <f t="shared" si="1"/>
        <v>1.5711783413408377E-3</v>
      </c>
    </row>
    <row r="9" spans="1:16" x14ac:dyDescent="0.2">
      <c r="A9" s="8">
        <v>45470.666666666599</v>
      </c>
      <c r="B9" s="9">
        <v>519.55999999999995</v>
      </c>
      <c r="D9">
        <f t="shared" si="0"/>
        <v>1.2472563594238232E-2</v>
      </c>
      <c r="G9">
        <v>-4.0810443774943021E-2</v>
      </c>
      <c r="I9">
        <v>5482.87</v>
      </c>
      <c r="J9">
        <f t="shared" si="1"/>
        <v>9.068706560974762E-4</v>
      </c>
    </row>
    <row r="10" spans="1:16" x14ac:dyDescent="0.2">
      <c r="A10" s="8">
        <v>45471.666666666599</v>
      </c>
      <c r="B10" s="9">
        <v>504.22</v>
      </c>
      <c r="D10">
        <f t="shared" si="0"/>
        <v>-2.9969618773080922E-2</v>
      </c>
      <c r="G10">
        <v>-3.6580523362737878E-2</v>
      </c>
      <c r="I10">
        <v>5460.48</v>
      </c>
      <c r="J10">
        <f t="shared" si="1"/>
        <v>-4.0919885121458088E-3</v>
      </c>
    </row>
    <row r="11" spans="1:16" x14ac:dyDescent="0.2">
      <c r="A11" s="8">
        <v>45474.666666666599</v>
      </c>
      <c r="B11" s="9">
        <v>504.68</v>
      </c>
      <c r="D11">
        <f t="shared" si="0"/>
        <v>9.1188429353843733E-4</v>
      </c>
      <c r="G11">
        <v>-3.2624092125965537E-2</v>
      </c>
      <c r="I11">
        <v>5475.09</v>
      </c>
      <c r="J11">
        <f t="shared" si="1"/>
        <v>2.6720159429360979E-3</v>
      </c>
    </row>
    <row r="12" spans="1:16" x14ac:dyDescent="0.2">
      <c r="A12" s="8">
        <v>45475.666666666599</v>
      </c>
      <c r="B12" s="9">
        <v>509.5</v>
      </c>
      <c r="D12">
        <f t="shared" si="0"/>
        <v>9.5052876032390172E-3</v>
      </c>
      <c r="G12">
        <v>-3.1983174716824138E-2</v>
      </c>
      <c r="I12">
        <v>5509.01</v>
      </c>
      <c r="J12">
        <f t="shared" si="1"/>
        <v>6.1762197767835335E-3</v>
      </c>
    </row>
    <row r="13" spans="1:16" x14ac:dyDescent="0.2">
      <c r="A13" s="8">
        <v>45476.545138888803</v>
      </c>
      <c r="B13" s="9">
        <v>509.96</v>
      </c>
      <c r="D13">
        <f t="shared" si="0"/>
        <v>9.0243860714187408E-4</v>
      </c>
      <c r="G13">
        <v>-2.9969618773080922E-2</v>
      </c>
      <c r="I13">
        <v>5537.02</v>
      </c>
      <c r="J13">
        <f t="shared" si="1"/>
        <v>5.0715161981972666E-3</v>
      </c>
      <c r="L13">
        <f>AVERAGE(B2:B12)</f>
        <v>505.7445454545454</v>
      </c>
    </row>
    <row r="14" spans="1:16" x14ac:dyDescent="0.2">
      <c r="A14" s="8">
        <v>45478.666666666599</v>
      </c>
      <c r="B14" s="9">
        <v>539.91</v>
      </c>
      <c r="D14">
        <f t="shared" si="0"/>
        <v>5.7070167731299644E-2</v>
      </c>
      <c r="G14">
        <v>-2.7943237457499853E-2</v>
      </c>
      <c r="I14">
        <v>5567.19</v>
      </c>
      <c r="J14">
        <f t="shared" si="1"/>
        <v>5.4339884131971751E-3</v>
      </c>
      <c r="L14">
        <f>B14*(2/13) + L13*(1-(2/13))</f>
        <v>511.00076923076915</v>
      </c>
    </row>
    <row r="15" spans="1:16" x14ac:dyDescent="0.2">
      <c r="A15" s="8">
        <v>45481.666666666599</v>
      </c>
      <c r="B15" s="9">
        <v>529.32000000000005</v>
      </c>
      <c r="D15">
        <f t="shared" si="0"/>
        <v>-1.9809295096372279E-2</v>
      </c>
      <c r="G15">
        <v>-2.7345338021722274E-2</v>
      </c>
      <c r="I15">
        <v>5572.85</v>
      </c>
      <c r="J15">
        <f t="shared" si="1"/>
        <v>1.0161544279964853E-3</v>
      </c>
      <c r="L15">
        <f t="shared" ref="L15:L78" si="2">B15*(2/13) + L14*(1-(2/13))</f>
        <v>513.81911242603542</v>
      </c>
    </row>
    <row r="16" spans="1:16" x14ac:dyDescent="0.2">
      <c r="A16" s="8">
        <v>45482.666666666599</v>
      </c>
      <c r="B16" s="9">
        <v>530</v>
      </c>
      <c r="D16">
        <f t="shared" si="0"/>
        <v>1.28384264131883E-3</v>
      </c>
      <c r="G16">
        <v>-2.5751783548714824E-2</v>
      </c>
      <c r="I16">
        <v>5576.98</v>
      </c>
      <c r="J16">
        <f t="shared" si="1"/>
        <v>7.4081850375864739E-4</v>
      </c>
      <c r="L16">
        <f t="shared" si="2"/>
        <v>516.30847974510698</v>
      </c>
    </row>
    <row r="17" spans="1:14" x14ac:dyDescent="0.2">
      <c r="A17" s="8">
        <v>45483.666666666599</v>
      </c>
      <c r="B17" s="9">
        <v>534.69000000000005</v>
      </c>
      <c r="D17">
        <f t="shared" si="0"/>
        <v>8.81013315770212E-3</v>
      </c>
      <c r="G17">
        <v>-2.3417391641111847E-2</v>
      </c>
      <c r="I17">
        <v>5633.91</v>
      </c>
      <c r="J17">
        <f t="shared" si="1"/>
        <v>1.0156283642139425E-2</v>
      </c>
      <c r="L17">
        <f t="shared" si="2"/>
        <v>519.13640593816751</v>
      </c>
    </row>
    <row r="18" spans="1:14" x14ac:dyDescent="0.2">
      <c r="A18" s="8">
        <v>45484.666666666599</v>
      </c>
      <c r="B18" s="9">
        <v>512.70000000000005</v>
      </c>
      <c r="D18">
        <f t="shared" si="0"/>
        <v>-4.1996260914214559E-2</v>
      </c>
      <c r="G18">
        <v>-2.3243392245962037E-2</v>
      </c>
      <c r="I18">
        <v>5584.54</v>
      </c>
      <c r="J18">
        <f t="shared" si="1"/>
        <v>-8.8016292301766504E-3</v>
      </c>
      <c r="L18">
        <f t="shared" si="2"/>
        <v>518.14618963998794</v>
      </c>
    </row>
    <row r="19" spans="1:14" x14ac:dyDescent="0.2">
      <c r="A19" s="8">
        <v>45485.666666666599</v>
      </c>
      <c r="B19" s="9">
        <v>498.87</v>
      </c>
      <c r="D19">
        <f t="shared" si="0"/>
        <v>-2.7345338021722274E-2</v>
      </c>
      <c r="G19">
        <v>-2.3215301502021841E-2</v>
      </c>
      <c r="I19">
        <v>5615.35</v>
      </c>
      <c r="J19">
        <f t="shared" si="1"/>
        <v>5.5018536287759819E-3</v>
      </c>
      <c r="L19">
        <f t="shared" si="2"/>
        <v>515.18062200306667</v>
      </c>
    </row>
    <row r="20" spans="1:14" x14ac:dyDescent="0.2">
      <c r="A20" s="8">
        <v>45488.666666666599</v>
      </c>
      <c r="B20" s="9">
        <v>496.16</v>
      </c>
      <c r="D20">
        <f t="shared" si="0"/>
        <v>-5.4470854157938108E-3</v>
      </c>
      <c r="G20">
        <v>-2.2817040997133407E-2</v>
      </c>
      <c r="I20">
        <v>5631.22</v>
      </c>
      <c r="J20">
        <f t="shared" si="1"/>
        <v>2.822195662042845E-3</v>
      </c>
      <c r="L20">
        <f t="shared" si="2"/>
        <v>512.25437246413333</v>
      </c>
    </row>
    <row r="21" spans="1:14" x14ac:dyDescent="0.2">
      <c r="A21" s="8">
        <v>45489.666666666599</v>
      </c>
      <c r="B21" s="9">
        <v>489.79</v>
      </c>
      <c r="D21">
        <f t="shared" si="0"/>
        <v>-1.2921727539020105E-2</v>
      </c>
      <c r="G21">
        <v>-1.987596132297666E-2</v>
      </c>
      <c r="I21">
        <v>5667.2</v>
      </c>
      <c r="J21">
        <f t="shared" si="1"/>
        <v>6.3690536600414091E-3</v>
      </c>
      <c r="L21">
        <f t="shared" si="2"/>
        <v>508.79831516195895</v>
      </c>
    </row>
    <row r="22" spans="1:14" x14ac:dyDescent="0.2">
      <c r="A22" s="8">
        <v>45490.666666666599</v>
      </c>
      <c r="B22" s="9">
        <v>461.99</v>
      </c>
      <c r="D22">
        <f t="shared" si="0"/>
        <v>-5.8433481987281675E-2</v>
      </c>
      <c r="G22">
        <v>-1.9809295096372279E-2</v>
      </c>
      <c r="I22">
        <v>5588.27</v>
      </c>
      <c r="J22">
        <f t="shared" si="1"/>
        <v>-1.4025410555021933E-2</v>
      </c>
      <c r="L22">
        <f t="shared" si="2"/>
        <v>501.59703590627294</v>
      </c>
    </row>
    <row r="23" spans="1:14" x14ac:dyDescent="0.2">
      <c r="A23" s="8">
        <v>45491.666666666599</v>
      </c>
      <c r="B23" s="9">
        <v>475.85</v>
      </c>
      <c r="D23">
        <f t="shared" si="0"/>
        <v>2.9559432692515496E-2</v>
      </c>
      <c r="G23">
        <v>-1.9726781235719498E-2</v>
      </c>
      <c r="I23">
        <v>5544.59</v>
      </c>
      <c r="J23">
        <f t="shared" si="1"/>
        <v>-7.8470804696827295E-3</v>
      </c>
      <c r="L23">
        <f t="shared" si="2"/>
        <v>497.635953459154</v>
      </c>
    </row>
    <row r="24" spans="1:14" x14ac:dyDescent="0.2">
      <c r="A24" s="8">
        <v>45492.666666666599</v>
      </c>
      <c r="B24" s="9">
        <v>476.79</v>
      </c>
      <c r="D24">
        <f t="shared" si="0"/>
        <v>1.9734638584855972E-3</v>
      </c>
      <c r="G24">
        <v>-1.9475602380314518E-2</v>
      </c>
      <c r="I24">
        <v>5505</v>
      </c>
      <c r="J24">
        <f t="shared" si="1"/>
        <v>-7.1659074070294041E-3</v>
      </c>
      <c r="L24">
        <f t="shared" si="2"/>
        <v>494.42888369620721</v>
      </c>
    </row>
    <row r="25" spans="1:14" x14ac:dyDescent="0.2">
      <c r="A25" s="8">
        <v>45495.666666666599</v>
      </c>
      <c r="B25" s="9">
        <v>487.4</v>
      </c>
      <c r="D25">
        <f t="shared" si="0"/>
        <v>2.2008998814267853E-2</v>
      </c>
      <c r="G25">
        <v>-1.8904282732388328E-2</v>
      </c>
      <c r="I25">
        <v>5564.41</v>
      </c>
      <c r="J25">
        <f t="shared" si="1"/>
        <v>1.0734189165974961E-2</v>
      </c>
      <c r="L25">
        <f t="shared" si="2"/>
        <v>493.34751697371377</v>
      </c>
    </row>
    <row r="26" spans="1:14" x14ac:dyDescent="0.2">
      <c r="A26" s="8">
        <v>45496.666666666599</v>
      </c>
      <c r="B26" s="9">
        <v>488.69</v>
      </c>
      <c r="D26">
        <f t="shared" si="0"/>
        <v>2.6432004242428163E-3</v>
      </c>
      <c r="G26">
        <v>-1.8615235824181731E-2</v>
      </c>
      <c r="I26">
        <v>5555.74</v>
      </c>
      <c r="J26">
        <f t="shared" si="1"/>
        <v>-1.5593317997995005E-3</v>
      </c>
      <c r="L26">
        <f t="shared" si="2"/>
        <v>492.63097590083476</v>
      </c>
    </row>
    <row r="27" spans="1:14" x14ac:dyDescent="0.2">
      <c r="A27" s="8">
        <v>45497.666666666599</v>
      </c>
      <c r="B27" s="9">
        <v>461.27</v>
      </c>
      <c r="D27">
        <f t="shared" si="0"/>
        <v>-5.7744786767043865E-2</v>
      </c>
      <c r="G27">
        <v>-1.8489109260390428E-2</v>
      </c>
      <c r="I27">
        <v>5427.13</v>
      </c>
      <c r="J27">
        <f t="shared" si="1"/>
        <v>-2.3421178443889513E-2</v>
      </c>
      <c r="L27">
        <f t="shared" si="2"/>
        <v>487.80621037762944</v>
      </c>
      <c r="M27">
        <f>AVERAGE(B2:B26)</f>
        <v>503.81240000000014</v>
      </c>
      <c r="N27">
        <f>L27-M27</f>
        <v>-16.006189622370698</v>
      </c>
    </row>
    <row r="28" spans="1:14" x14ac:dyDescent="0.2">
      <c r="A28" s="8">
        <v>45498.666666666599</v>
      </c>
      <c r="B28" s="9">
        <v>453.41</v>
      </c>
      <c r="D28">
        <f t="shared" si="0"/>
        <v>-1.7186761438035131E-2</v>
      </c>
      <c r="G28">
        <v>-1.7745195029798135E-2</v>
      </c>
      <c r="I28">
        <v>5399.22</v>
      </c>
      <c r="J28">
        <f t="shared" si="1"/>
        <v>-5.1559504042484414E-3</v>
      </c>
      <c r="L28">
        <f t="shared" si="2"/>
        <v>482.514485704148</v>
      </c>
      <c r="M28">
        <f>B26*(2/27) +M27*(1-(2/27))</f>
        <v>502.69222222222231</v>
      </c>
      <c r="N28">
        <f t="shared" ref="N28:N91" si="3">L28-M28</f>
        <v>-20.177736518074312</v>
      </c>
    </row>
    <row r="29" spans="1:14" x14ac:dyDescent="0.2">
      <c r="A29" s="8">
        <v>45499.666666666599</v>
      </c>
      <c r="B29" s="9">
        <v>465.7</v>
      </c>
      <c r="D29">
        <f t="shared" si="0"/>
        <v>2.6744856578061738E-2</v>
      </c>
      <c r="G29">
        <v>-1.7479823794834554E-2</v>
      </c>
      <c r="I29">
        <v>5459.1</v>
      </c>
      <c r="J29">
        <f t="shared" si="1"/>
        <v>1.1029442312488889E-2</v>
      </c>
      <c r="L29">
        <f t="shared" si="2"/>
        <v>479.92764174966374</v>
      </c>
      <c r="M29">
        <f t="shared" ref="M29:M92" si="4">B27*(2/27) +M28*(1-(2/27))</f>
        <v>499.62390946502063</v>
      </c>
      <c r="N29">
        <f t="shared" si="3"/>
        <v>-19.696267715356896</v>
      </c>
    </row>
    <row r="30" spans="1:14" x14ac:dyDescent="0.2">
      <c r="A30" s="8">
        <v>45502.666666666599</v>
      </c>
      <c r="B30" s="9">
        <v>465.71</v>
      </c>
      <c r="D30">
        <f t="shared" si="0"/>
        <v>2.1472820777942293E-5</v>
      </c>
      <c r="G30">
        <v>-1.7186761438035131E-2</v>
      </c>
      <c r="I30">
        <v>5463.54</v>
      </c>
      <c r="J30">
        <f t="shared" si="1"/>
        <v>8.129903108684501E-4</v>
      </c>
      <c r="L30">
        <f t="shared" si="2"/>
        <v>477.74031224971543</v>
      </c>
      <c r="M30">
        <f t="shared" si="4"/>
        <v>496.20065691205616</v>
      </c>
      <c r="N30">
        <f t="shared" si="3"/>
        <v>-18.460344662340731</v>
      </c>
    </row>
    <row r="31" spans="1:14" x14ac:dyDescent="0.2">
      <c r="A31" s="8">
        <v>45503.666666666599</v>
      </c>
      <c r="B31" s="9">
        <v>463.19</v>
      </c>
      <c r="D31">
        <f t="shared" si="0"/>
        <v>-5.4257857298279921E-3</v>
      </c>
      <c r="G31">
        <v>-1.6689167189119277E-2</v>
      </c>
      <c r="I31">
        <v>5436.44</v>
      </c>
      <c r="J31">
        <f t="shared" si="1"/>
        <v>-4.9724964337360253E-3</v>
      </c>
      <c r="L31">
        <f t="shared" si="2"/>
        <v>475.50180267283611</v>
      </c>
      <c r="M31">
        <f t="shared" si="4"/>
        <v>493.94134899264458</v>
      </c>
      <c r="N31">
        <f t="shared" si="3"/>
        <v>-18.439546319808471</v>
      </c>
    </row>
    <row r="32" spans="1:14" x14ac:dyDescent="0.2">
      <c r="A32" s="8">
        <v>45504.666666666599</v>
      </c>
      <c r="B32" s="9">
        <v>474.83</v>
      </c>
      <c r="D32">
        <f t="shared" si="0"/>
        <v>2.4819508158911548E-2</v>
      </c>
      <c r="G32">
        <v>-1.6487353608317438E-2</v>
      </c>
      <c r="I32">
        <v>5522.3</v>
      </c>
      <c r="J32">
        <f t="shared" si="1"/>
        <v>1.567000529191805E-2</v>
      </c>
      <c r="L32">
        <f t="shared" si="2"/>
        <v>475.39844841547671</v>
      </c>
      <c r="M32">
        <f t="shared" si="4"/>
        <v>491.85013795615242</v>
      </c>
      <c r="N32">
        <f t="shared" si="3"/>
        <v>-16.451689540675716</v>
      </c>
    </row>
    <row r="33" spans="1:16" x14ac:dyDescent="0.2">
      <c r="A33" s="8">
        <v>45505.666666666599</v>
      </c>
      <c r="B33" s="9">
        <v>497.74</v>
      </c>
      <c r="D33">
        <f t="shared" si="0"/>
        <v>4.7121007097467207E-2</v>
      </c>
      <c r="G33">
        <v>-1.6381796855721519E-2</v>
      </c>
      <c r="I33">
        <v>5446.68</v>
      </c>
      <c r="J33">
        <f t="shared" si="1"/>
        <v>-1.3788191433053192E-2</v>
      </c>
      <c r="L33">
        <f t="shared" si="2"/>
        <v>478.83561019771105</v>
      </c>
      <c r="M33">
        <f t="shared" si="4"/>
        <v>489.72716477421523</v>
      </c>
      <c r="N33">
        <f t="shared" si="3"/>
        <v>-10.891554576504177</v>
      </c>
    </row>
    <row r="34" spans="1:16" x14ac:dyDescent="0.2">
      <c r="A34" s="8">
        <v>45506.666666666599</v>
      </c>
      <c r="B34" s="9">
        <v>488.14</v>
      </c>
      <c r="D34">
        <f t="shared" si="0"/>
        <v>-1.9475602380314518E-2</v>
      </c>
      <c r="G34">
        <v>-1.6302185528622715E-2</v>
      </c>
      <c r="I34">
        <v>5346.56</v>
      </c>
      <c r="J34">
        <f t="shared" si="1"/>
        <v>-1.8552885294602865E-2</v>
      </c>
      <c r="L34">
        <f t="shared" si="2"/>
        <v>480.2670547826786</v>
      </c>
      <c r="M34">
        <f t="shared" si="4"/>
        <v>488.62367108723635</v>
      </c>
      <c r="N34">
        <f t="shared" si="3"/>
        <v>-8.3566163045577468</v>
      </c>
    </row>
    <row r="35" spans="1:16" x14ac:dyDescent="0.2">
      <c r="A35" s="8">
        <v>45509.666666666599</v>
      </c>
      <c r="B35" s="9">
        <v>475.73</v>
      </c>
      <c r="D35">
        <f t="shared" si="0"/>
        <v>-2.5751783548714824E-2</v>
      </c>
      <c r="G35">
        <v>-1.6038001328948209E-2</v>
      </c>
      <c r="I35">
        <v>5186.33</v>
      </c>
      <c r="J35">
        <f t="shared" si="1"/>
        <v>-3.0427045496882188E-2</v>
      </c>
      <c r="L35">
        <f t="shared" si="2"/>
        <v>479.5690463545742</v>
      </c>
      <c r="M35">
        <f t="shared" si="4"/>
        <v>489.29895471040402</v>
      </c>
      <c r="N35">
        <f t="shared" si="3"/>
        <v>-9.7299083558298207</v>
      </c>
      <c r="O35">
        <f>AVERAGE(N27:N35)</f>
        <v>-15.356650401724286</v>
      </c>
    </row>
    <row r="36" spans="1:16" x14ac:dyDescent="0.2">
      <c r="A36" s="8">
        <v>45510.666666666599</v>
      </c>
      <c r="B36" s="9">
        <v>494.09</v>
      </c>
      <c r="D36">
        <f t="shared" si="0"/>
        <v>3.7867220422212931E-2</v>
      </c>
      <c r="G36">
        <v>-1.439091205613131E-2</v>
      </c>
      <c r="I36">
        <v>5240.03</v>
      </c>
      <c r="J36">
        <f t="shared" si="1"/>
        <v>1.0300905557719547E-2</v>
      </c>
      <c r="L36">
        <f t="shared" si="2"/>
        <v>481.80303922310122</v>
      </c>
      <c r="M36">
        <f t="shared" si="4"/>
        <v>489.21310621333708</v>
      </c>
      <c r="N36">
        <f t="shared" si="3"/>
        <v>-7.4100669902358618</v>
      </c>
      <c r="O36">
        <f>E36*(2/10) + O35*(1-(2/10))</f>
        <v>-12.28532032137943</v>
      </c>
      <c r="P36">
        <f>N36-O36</f>
        <v>4.8752533311435684</v>
      </c>
    </row>
    <row r="37" spans="1:16" x14ac:dyDescent="0.2">
      <c r="A37" s="8">
        <v>45511.666666666599</v>
      </c>
      <c r="B37" s="9">
        <v>488.92</v>
      </c>
      <c r="D37">
        <f t="shared" si="0"/>
        <v>-1.0518809919781548E-2</v>
      </c>
      <c r="G37">
        <v>-1.4193376264254282E-2</v>
      </c>
      <c r="I37">
        <v>5199.5</v>
      </c>
      <c r="J37">
        <f t="shared" si="1"/>
        <v>-7.7647563892511828E-3</v>
      </c>
      <c r="L37">
        <f t="shared" si="2"/>
        <v>482.89795626570105</v>
      </c>
      <c r="M37">
        <f t="shared" si="4"/>
        <v>488.21435760494177</v>
      </c>
      <c r="N37">
        <f t="shared" si="3"/>
        <v>-5.3164013392407128</v>
      </c>
      <c r="O37">
        <f t="shared" ref="O37:O100" si="5">E37*(2/10) + O36*(1-(2/10))</f>
        <v>-9.8282562571035452</v>
      </c>
      <c r="P37">
        <f>N37-O37</f>
        <v>4.5118549178628324</v>
      </c>
    </row>
    <row r="38" spans="1:16" x14ac:dyDescent="0.2">
      <c r="A38" s="8">
        <v>45512.666666666599</v>
      </c>
      <c r="B38" s="9">
        <v>509.63</v>
      </c>
      <c r="D38">
        <f t="shared" si="0"/>
        <v>4.1486095317865582E-2</v>
      </c>
      <c r="G38">
        <v>-1.388911216066715E-2</v>
      </c>
      <c r="I38">
        <v>5319.31</v>
      </c>
      <c r="J38">
        <f t="shared" si="1"/>
        <v>2.2781128575607587E-2</v>
      </c>
      <c r="L38">
        <f t="shared" si="2"/>
        <v>487.01057837867012</v>
      </c>
      <c r="M38">
        <f t="shared" si="4"/>
        <v>488.64959037494611</v>
      </c>
      <c r="N38">
        <f t="shared" si="3"/>
        <v>-1.6390119962759968</v>
      </c>
      <c r="O38">
        <f t="shared" si="5"/>
        <v>-7.8626050056828367</v>
      </c>
      <c r="P38">
        <f t="shared" ref="P38:P101" si="6">N38-O38</f>
        <v>6.2235930094068399</v>
      </c>
    </row>
    <row r="39" spans="1:16" x14ac:dyDescent="0.2">
      <c r="A39" s="8">
        <v>45513.666666666599</v>
      </c>
      <c r="B39" s="9">
        <v>517.77</v>
      </c>
      <c r="D39">
        <f t="shared" si="0"/>
        <v>1.5846155984493793E-2</v>
      </c>
      <c r="G39">
        <v>-1.3115942178338141E-2</v>
      </c>
      <c r="I39">
        <v>5344.16</v>
      </c>
      <c r="J39">
        <f t="shared" si="1"/>
        <v>4.660780212150723E-3</v>
      </c>
      <c r="L39">
        <f t="shared" si="2"/>
        <v>491.74279708964394</v>
      </c>
      <c r="M39">
        <f t="shared" si="4"/>
        <v>488.66962071754267</v>
      </c>
      <c r="N39">
        <f t="shared" si="3"/>
        <v>3.0731763721012726</v>
      </c>
      <c r="O39">
        <f t="shared" si="5"/>
        <v>-6.2900840045462694</v>
      </c>
      <c r="P39">
        <f t="shared" si="6"/>
        <v>9.363260376647542</v>
      </c>
    </row>
    <row r="40" spans="1:16" x14ac:dyDescent="0.2">
      <c r="A40" s="8">
        <v>45516.666666666599</v>
      </c>
      <c r="B40" s="9">
        <v>515.95000000000005</v>
      </c>
      <c r="D40">
        <f t="shared" si="0"/>
        <v>-3.5212666496979746E-3</v>
      </c>
      <c r="G40">
        <v>-1.2921727539020105E-2</v>
      </c>
      <c r="I40">
        <v>5344.39</v>
      </c>
      <c r="J40">
        <f t="shared" si="1"/>
        <v>4.3036707511422095E-5</v>
      </c>
      <c r="L40">
        <f t="shared" si="2"/>
        <v>495.46698215277564</v>
      </c>
      <c r="M40">
        <f t="shared" si="4"/>
        <v>490.22224140513214</v>
      </c>
      <c r="N40">
        <f t="shared" si="3"/>
        <v>5.2447407476435046</v>
      </c>
      <c r="O40">
        <f t="shared" si="5"/>
        <v>-5.0320672036370162</v>
      </c>
      <c r="P40">
        <f t="shared" si="6"/>
        <v>10.276807951280521</v>
      </c>
    </row>
    <row r="41" spans="1:16" x14ac:dyDescent="0.2">
      <c r="A41" s="8">
        <v>45517.666666666599</v>
      </c>
      <c r="B41" s="9">
        <v>528.54</v>
      </c>
      <c r="D41">
        <f t="shared" si="0"/>
        <v>2.4108626788035856E-2</v>
      </c>
      <c r="G41">
        <v>-1.2769994999308615E-2</v>
      </c>
      <c r="I41">
        <v>5434.43</v>
      </c>
      <c r="J41">
        <f t="shared" si="1"/>
        <v>1.6707226654933075E-2</v>
      </c>
      <c r="L41">
        <f t="shared" si="2"/>
        <v>500.55513874465629</v>
      </c>
      <c r="M41">
        <f t="shared" si="4"/>
        <v>492.26281611586313</v>
      </c>
      <c r="N41">
        <f t="shared" si="3"/>
        <v>8.2923226287931584</v>
      </c>
      <c r="O41">
        <f t="shared" si="5"/>
        <v>-4.025653762909613</v>
      </c>
      <c r="P41">
        <f t="shared" si="6"/>
        <v>12.317976391702771</v>
      </c>
    </row>
    <row r="42" spans="1:16" x14ac:dyDescent="0.2">
      <c r="A42" s="8">
        <v>45518.666666666599</v>
      </c>
      <c r="B42" s="9">
        <v>526.76</v>
      </c>
      <c r="D42">
        <f t="shared" si="0"/>
        <v>-3.3734515077398532E-3</v>
      </c>
      <c r="G42">
        <v>-1.2302167094471872E-2</v>
      </c>
      <c r="I42">
        <v>5455.21</v>
      </c>
      <c r="J42">
        <f t="shared" si="1"/>
        <v>3.816476067632372E-3</v>
      </c>
      <c r="L42">
        <f t="shared" si="2"/>
        <v>504.586655860863</v>
      </c>
      <c r="M42">
        <f t="shared" si="4"/>
        <v>494.01742232950289</v>
      </c>
      <c r="N42">
        <f t="shared" si="3"/>
        <v>10.569233531360112</v>
      </c>
      <c r="O42">
        <f t="shared" si="5"/>
        <v>-3.2205230103276907</v>
      </c>
      <c r="P42">
        <f t="shared" si="6"/>
        <v>13.789756541687803</v>
      </c>
    </row>
    <row r="43" spans="1:16" x14ac:dyDescent="0.2">
      <c r="A43" s="8">
        <v>45519.666666666599</v>
      </c>
      <c r="B43" s="9">
        <v>537.33000000000004</v>
      </c>
      <c r="D43">
        <f t="shared" si="0"/>
        <v>1.9867394063257604E-2</v>
      </c>
      <c r="G43">
        <v>-1.1671859090535105E-2</v>
      </c>
      <c r="I43">
        <v>5543.22</v>
      </c>
      <c r="J43">
        <f t="shared" si="1"/>
        <v>1.6004444012785939E-2</v>
      </c>
      <c r="L43">
        <f t="shared" si="2"/>
        <v>509.62409342073022</v>
      </c>
      <c r="M43">
        <f t="shared" si="4"/>
        <v>496.57465030509525</v>
      </c>
      <c r="N43">
        <f t="shared" si="3"/>
        <v>13.049443115634972</v>
      </c>
      <c r="O43">
        <f t="shared" si="5"/>
        <v>-2.5764184082621528</v>
      </c>
      <c r="P43">
        <f t="shared" si="6"/>
        <v>15.625861523897125</v>
      </c>
    </row>
    <row r="44" spans="1:16" x14ac:dyDescent="0.2">
      <c r="A44" s="8">
        <v>45520.666666666599</v>
      </c>
      <c r="B44" s="9">
        <v>527.41999999999996</v>
      </c>
      <c r="D44">
        <f t="shared" si="0"/>
        <v>-1.8615235824181731E-2</v>
      </c>
      <c r="G44">
        <v>-1.1491118074500286E-2</v>
      </c>
      <c r="I44">
        <v>5554.25</v>
      </c>
      <c r="J44">
        <f t="shared" si="1"/>
        <v>1.9878411263283945E-3</v>
      </c>
      <c r="L44">
        <f t="shared" si="2"/>
        <v>512.36192520215627</v>
      </c>
      <c r="M44">
        <f t="shared" si="4"/>
        <v>498.8106021343475</v>
      </c>
      <c r="N44">
        <f t="shared" si="3"/>
        <v>13.551323067808767</v>
      </c>
      <c r="O44">
        <f t="shared" si="5"/>
        <v>-2.0611347266097222</v>
      </c>
      <c r="P44">
        <f t="shared" si="6"/>
        <v>15.612457794418489</v>
      </c>
    </row>
    <row r="45" spans="1:16" x14ac:dyDescent="0.2">
      <c r="A45" s="8">
        <v>45523.666666666599</v>
      </c>
      <c r="B45" s="9">
        <v>529.28</v>
      </c>
      <c r="D45">
        <f t="shared" si="0"/>
        <v>3.5203973141766636E-3</v>
      </c>
      <c r="G45">
        <v>-1.1376725733857463E-2</v>
      </c>
      <c r="I45">
        <v>5608.25</v>
      </c>
      <c r="J45">
        <f t="shared" si="1"/>
        <v>9.6753274361777754E-3</v>
      </c>
      <c r="L45">
        <f t="shared" si="2"/>
        <v>514.96470594028608</v>
      </c>
      <c r="M45">
        <f t="shared" si="4"/>
        <v>501.66389086513658</v>
      </c>
      <c r="N45">
        <f t="shared" si="3"/>
        <v>13.300815075149501</v>
      </c>
      <c r="O45">
        <f t="shared" si="5"/>
        <v>-1.6489077812877779</v>
      </c>
      <c r="P45">
        <f t="shared" si="6"/>
        <v>14.94972285643728</v>
      </c>
    </row>
    <row r="46" spans="1:16" x14ac:dyDescent="0.2">
      <c r="A46" s="8">
        <v>45524.666666666599</v>
      </c>
      <c r="B46" s="9">
        <v>526.73</v>
      </c>
      <c r="D46">
        <f t="shared" si="0"/>
        <v>-4.8295091076441653E-3</v>
      </c>
      <c r="G46">
        <v>-1.0524527640559894E-2</v>
      </c>
      <c r="I46">
        <v>5597.12</v>
      </c>
      <c r="J46">
        <f t="shared" si="1"/>
        <v>-1.9865481747165059E-3</v>
      </c>
      <c r="L46">
        <f t="shared" si="2"/>
        <v>516.77475118024211</v>
      </c>
      <c r="M46">
        <f t="shared" si="4"/>
        <v>503.57175080105242</v>
      </c>
      <c r="N46">
        <f t="shared" si="3"/>
        <v>13.203000379189689</v>
      </c>
      <c r="O46">
        <f t="shared" si="5"/>
        <v>-1.3191262250302225</v>
      </c>
      <c r="P46">
        <f t="shared" si="6"/>
        <v>14.522126604219912</v>
      </c>
    </row>
    <row r="47" spans="1:16" x14ac:dyDescent="0.2">
      <c r="A47" s="8">
        <v>45525.666666666599</v>
      </c>
      <c r="B47" s="9">
        <v>535.16</v>
      </c>
      <c r="D47">
        <f t="shared" si="0"/>
        <v>1.5877684317790797E-2</v>
      </c>
      <c r="G47">
        <v>-1.0518809919781548E-2</v>
      </c>
      <c r="I47">
        <v>5620.85</v>
      </c>
      <c r="J47">
        <f t="shared" si="1"/>
        <v>4.2307182841846242E-3</v>
      </c>
      <c r="L47">
        <f t="shared" si="2"/>
        <v>519.60325099866634</v>
      </c>
      <c r="M47">
        <f t="shared" si="4"/>
        <v>505.47606555652999</v>
      </c>
      <c r="N47">
        <f t="shared" si="3"/>
        <v>14.127185442136351</v>
      </c>
      <c r="O47">
        <f t="shared" si="5"/>
        <v>-1.0553009800241779</v>
      </c>
      <c r="P47">
        <f t="shared" si="6"/>
        <v>15.18248642216053</v>
      </c>
    </row>
    <row r="48" spans="1:16" x14ac:dyDescent="0.2">
      <c r="A48" s="8">
        <v>45526.666666666599</v>
      </c>
      <c r="B48" s="9">
        <v>531.92999999999995</v>
      </c>
      <c r="D48">
        <f t="shared" si="0"/>
        <v>-6.0538658684117256E-3</v>
      </c>
      <c r="G48">
        <v>-9.7387640326518816E-3</v>
      </c>
      <c r="I48">
        <v>5570.64</v>
      </c>
      <c r="J48">
        <f t="shared" si="1"/>
        <v>-8.9729494254644684E-3</v>
      </c>
      <c r="L48">
        <f t="shared" si="2"/>
        <v>521.49967392194844</v>
      </c>
      <c r="M48">
        <f t="shared" si="4"/>
        <v>507.05043107086107</v>
      </c>
      <c r="N48">
        <f t="shared" si="3"/>
        <v>14.449242851087376</v>
      </c>
      <c r="O48">
        <f t="shared" si="5"/>
        <v>-0.84424078401934244</v>
      </c>
      <c r="P48">
        <f t="shared" si="6"/>
        <v>15.293483635106719</v>
      </c>
    </row>
    <row r="49" spans="1:16" x14ac:dyDescent="0.2">
      <c r="A49" s="8">
        <v>45527.666666666599</v>
      </c>
      <c r="B49" s="9">
        <v>528</v>
      </c>
      <c r="D49">
        <f t="shared" si="0"/>
        <v>-7.4156180307452914E-3</v>
      </c>
      <c r="G49">
        <v>-9.4756574252379891E-3</v>
      </c>
      <c r="I49">
        <v>5634.61</v>
      </c>
      <c r="J49">
        <f t="shared" si="1"/>
        <v>1.1417986208502448E-2</v>
      </c>
      <c r="L49">
        <f t="shared" si="2"/>
        <v>522.49972408780252</v>
      </c>
      <c r="M49">
        <f t="shared" si="4"/>
        <v>509.13262136190843</v>
      </c>
      <c r="N49">
        <f t="shared" si="3"/>
        <v>13.367102725894085</v>
      </c>
      <c r="O49">
        <f t="shared" si="5"/>
        <v>-0.675392627215474</v>
      </c>
      <c r="P49">
        <f t="shared" si="6"/>
        <v>14.04249535310956</v>
      </c>
    </row>
    <row r="50" spans="1:16" x14ac:dyDescent="0.2">
      <c r="A50" s="8">
        <v>45530.666666666599</v>
      </c>
      <c r="B50" s="9">
        <v>521.12</v>
      </c>
      <c r="D50">
        <f t="shared" si="0"/>
        <v>-1.3115942178338141E-2</v>
      </c>
      <c r="G50">
        <v>-8.2760040367087385E-3</v>
      </c>
      <c r="I50">
        <v>5616.84</v>
      </c>
      <c r="J50">
        <f t="shared" si="1"/>
        <v>-3.1587066155747872E-3</v>
      </c>
      <c r="L50">
        <f t="shared" si="2"/>
        <v>522.2874588435252</v>
      </c>
      <c r="M50">
        <f t="shared" si="4"/>
        <v>510.82131607584114</v>
      </c>
      <c r="N50">
        <f t="shared" si="3"/>
        <v>11.466142767684062</v>
      </c>
      <c r="O50">
        <f t="shared" si="5"/>
        <v>-0.54031410177237926</v>
      </c>
      <c r="P50">
        <f t="shared" si="6"/>
        <v>12.006456869456441</v>
      </c>
    </row>
    <row r="51" spans="1:16" x14ac:dyDescent="0.2">
      <c r="A51" s="8">
        <v>45531.666666666599</v>
      </c>
      <c r="B51" s="9">
        <v>519.1</v>
      </c>
      <c r="D51">
        <f t="shared" si="0"/>
        <v>-3.8837986947399517E-3</v>
      </c>
      <c r="G51">
        <v>-7.9332391764546269E-3</v>
      </c>
      <c r="I51">
        <v>5625.8</v>
      </c>
      <c r="J51">
        <f t="shared" si="1"/>
        <v>1.5939320118754585E-3</v>
      </c>
      <c r="L51">
        <f t="shared" si="2"/>
        <v>521.79708055990591</v>
      </c>
      <c r="M51">
        <f t="shared" si="4"/>
        <v>512.09381118133444</v>
      </c>
      <c r="N51">
        <f t="shared" si="3"/>
        <v>9.7032693785714628</v>
      </c>
      <c r="O51">
        <f t="shared" si="5"/>
        <v>-0.43225128141790342</v>
      </c>
      <c r="P51">
        <f t="shared" si="6"/>
        <v>10.135520659989366</v>
      </c>
    </row>
    <row r="52" spans="1:16" x14ac:dyDescent="0.2">
      <c r="A52" s="8">
        <v>45532.666666666599</v>
      </c>
      <c r="B52" s="9">
        <v>516.78</v>
      </c>
      <c r="D52">
        <f t="shared" si="0"/>
        <v>-4.4792908040461677E-3</v>
      </c>
      <c r="G52">
        <v>-7.7190657300375979E-3</v>
      </c>
      <c r="I52">
        <v>5592.18</v>
      </c>
      <c r="J52">
        <f t="shared" si="1"/>
        <v>-5.9939669454233853E-3</v>
      </c>
      <c r="L52">
        <f t="shared" si="2"/>
        <v>521.02522201222803</v>
      </c>
      <c r="M52">
        <f t="shared" si="4"/>
        <v>512.76241776049483</v>
      </c>
      <c r="N52">
        <f t="shared" si="3"/>
        <v>8.2628042517332005</v>
      </c>
      <c r="O52">
        <f t="shared" si="5"/>
        <v>-0.34580102513432276</v>
      </c>
      <c r="P52">
        <f t="shared" si="6"/>
        <v>8.6086052768675234</v>
      </c>
    </row>
    <row r="53" spans="1:16" x14ac:dyDescent="0.2">
      <c r="A53" s="8">
        <v>45533.666666666599</v>
      </c>
      <c r="B53" s="9">
        <v>518.22</v>
      </c>
      <c r="D53">
        <f t="shared" si="0"/>
        <v>2.7826104911119818E-3</v>
      </c>
      <c r="G53">
        <v>-7.5958150880287402E-3</v>
      </c>
      <c r="I53">
        <v>5591.96</v>
      </c>
      <c r="J53">
        <f t="shared" si="1"/>
        <v>-3.934142455813639E-5</v>
      </c>
      <c r="L53">
        <f t="shared" si="2"/>
        <v>520.5936493949622</v>
      </c>
      <c r="M53">
        <f t="shared" si="4"/>
        <v>513.23186829675444</v>
      </c>
      <c r="N53">
        <f t="shared" si="3"/>
        <v>7.3617810982077572</v>
      </c>
      <c r="O53">
        <f t="shared" si="5"/>
        <v>-0.27664082010745822</v>
      </c>
      <c r="P53">
        <f t="shared" si="6"/>
        <v>7.6384219183152151</v>
      </c>
    </row>
    <row r="54" spans="1:16" x14ac:dyDescent="0.2">
      <c r="A54" s="8">
        <v>45534.666666666599</v>
      </c>
      <c r="B54" s="9">
        <v>521.30999999999995</v>
      </c>
      <c r="D54">
        <f t="shared" si="0"/>
        <v>5.9450118820233789E-3</v>
      </c>
      <c r="G54">
        <v>-7.4156180307452914E-3</v>
      </c>
      <c r="I54">
        <v>5648.4</v>
      </c>
      <c r="J54">
        <f t="shared" si="1"/>
        <v>1.0042467382856683E-2</v>
      </c>
      <c r="L54">
        <f t="shared" si="2"/>
        <v>520.70385718035254</v>
      </c>
      <c r="M54">
        <f t="shared" si="4"/>
        <v>513.49469286736519</v>
      </c>
      <c r="N54">
        <f t="shared" si="3"/>
        <v>7.2091643129873546</v>
      </c>
      <c r="O54">
        <f t="shared" si="5"/>
        <v>-0.22131265608596659</v>
      </c>
      <c r="P54">
        <f t="shared" si="6"/>
        <v>7.4304769690733208</v>
      </c>
    </row>
    <row r="55" spans="1:16" x14ac:dyDescent="0.2">
      <c r="A55" s="8">
        <v>45538.666666666599</v>
      </c>
      <c r="B55" s="9">
        <v>511.76</v>
      </c>
      <c r="D55">
        <f t="shared" si="0"/>
        <v>-1.8489109260390428E-2</v>
      </c>
      <c r="G55">
        <v>-7.2661536766229192E-3</v>
      </c>
      <c r="I55">
        <v>5528.93</v>
      </c>
      <c r="J55">
        <f t="shared" si="1"/>
        <v>-2.137801245458143E-2</v>
      </c>
      <c r="L55">
        <f t="shared" si="2"/>
        <v>519.32787915260599</v>
      </c>
      <c r="M55">
        <f t="shared" si="4"/>
        <v>513.84471561793077</v>
      </c>
      <c r="N55">
        <f t="shared" si="3"/>
        <v>5.4831635346752137</v>
      </c>
      <c r="O55">
        <f t="shared" si="5"/>
        <v>-0.17705012486877328</v>
      </c>
      <c r="P55">
        <f t="shared" si="6"/>
        <v>5.6602136595439871</v>
      </c>
    </row>
    <row r="56" spans="1:16" x14ac:dyDescent="0.2">
      <c r="A56" s="8">
        <v>45539.666666666599</v>
      </c>
      <c r="B56" s="9">
        <v>512.74</v>
      </c>
      <c r="D56">
        <f t="shared" si="0"/>
        <v>1.9131289388093699E-3</v>
      </c>
      <c r="G56">
        <v>-7.0537137340859818E-3</v>
      </c>
      <c r="I56">
        <v>5520.07</v>
      </c>
      <c r="J56">
        <f t="shared" si="1"/>
        <v>-1.6037653903594354E-3</v>
      </c>
      <c r="L56">
        <f t="shared" si="2"/>
        <v>518.31435928297424</v>
      </c>
      <c r="M56">
        <f t="shared" si="4"/>
        <v>514.39769964623224</v>
      </c>
      <c r="N56">
        <f t="shared" si="3"/>
        <v>3.916659636741997</v>
      </c>
      <c r="O56">
        <f t="shared" si="5"/>
        <v>-0.14164009989501863</v>
      </c>
      <c r="P56">
        <f t="shared" si="6"/>
        <v>4.0582997366370153</v>
      </c>
    </row>
    <row r="57" spans="1:16" x14ac:dyDescent="0.2">
      <c r="A57" s="8">
        <v>45540.666666666599</v>
      </c>
      <c r="B57" s="9">
        <v>516.86</v>
      </c>
      <c r="D57">
        <f t="shared" si="0"/>
        <v>8.0031507199325464E-3</v>
      </c>
      <c r="G57">
        <v>-7.0395842422433944E-3</v>
      </c>
      <c r="I57">
        <v>5503.41</v>
      </c>
      <c r="J57">
        <f t="shared" si="1"/>
        <v>-3.0226412501879545E-3</v>
      </c>
      <c r="L57">
        <f t="shared" si="2"/>
        <v>518.09061170097823</v>
      </c>
      <c r="M57">
        <f t="shared" si="4"/>
        <v>514.20231448725212</v>
      </c>
      <c r="N57">
        <f t="shared" si="3"/>
        <v>3.8882972137261049</v>
      </c>
      <c r="O57">
        <f t="shared" si="5"/>
        <v>-0.11331207991601491</v>
      </c>
      <c r="P57">
        <f t="shared" si="6"/>
        <v>4.0016092936421197</v>
      </c>
    </row>
    <row r="58" spans="1:16" x14ac:dyDescent="0.2">
      <c r="A58" s="8">
        <v>45541.666666666599</v>
      </c>
      <c r="B58" s="9">
        <v>500.27</v>
      </c>
      <c r="D58">
        <f t="shared" si="0"/>
        <v>-3.2624092125965537E-2</v>
      </c>
      <c r="G58">
        <v>-6.3692265991598584E-3</v>
      </c>
      <c r="I58">
        <v>5408.42</v>
      </c>
      <c r="J58">
        <f t="shared" si="1"/>
        <v>-1.7410901670867562E-2</v>
      </c>
      <c r="L58">
        <f t="shared" si="2"/>
        <v>515.34897913159693</v>
      </c>
      <c r="M58">
        <f t="shared" si="4"/>
        <v>514.09399489560383</v>
      </c>
      <c r="N58">
        <f t="shared" si="3"/>
        <v>1.2549842359931063</v>
      </c>
      <c r="O58">
        <f t="shared" si="5"/>
        <v>-9.064966393281193E-2</v>
      </c>
      <c r="P58">
        <f t="shared" si="6"/>
        <v>1.3456338999259181</v>
      </c>
    </row>
    <row r="59" spans="1:16" x14ac:dyDescent="0.2">
      <c r="A59" s="8">
        <v>45544.666666666599</v>
      </c>
      <c r="B59" s="9">
        <v>504.79</v>
      </c>
      <c r="D59">
        <f t="shared" si="0"/>
        <v>8.9945485304542168E-3</v>
      </c>
      <c r="G59">
        <v>-6.0538658684117256E-3</v>
      </c>
      <c r="I59">
        <v>5471.05</v>
      </c>
      <c r="J59">
        <f t="shared" si="1"/>
        <v>1.1513555690021488E-2</v>
      </c>
      <c r="L59">
        <f t="shared" si="2"/>
        <v>513.72452080365895</v>
      </c>
      <c r="M59">
        <f t="shared" si="4"/>
        <v>514.2988841625961</v>
      </c>
      <c r="N59">
        <f t="shared" si="3"/>
        <v>-0.5743633589371484</v>
      </c>
      <c r="O59">
        <f t="shared" si="5"/>
        <v>-7.2519731146249544E-2</v>
      </c>
      <c r="P59">
        <f t="shared" si="6"/>
        <v>-0.50184362779089886</v>
      </c>
    </row>
    <row r="60" spans="1:16" x14ac:dyDescent="0.2">
      <c r="A60" s="8">
        <v>45545.666666666599</v>
      </c>
      <c r="B60" s="9">
        <v>504.79</v>
      </c>
      <c r="D60">
        <f t="shared" si="0"/>
        <v>0</v>
      </c>
      <c r="G60">
        <v>-5.8845211196064517E-3</v>
      </c>
      <c r="I60">
        <v>5495.52</v>
      </c>
      <c r="J60">
        <f t="shared" si="1"/>
        <v>4.4626607244902189E-3</v>
      </c>
      <c r="L60">
        <f t="shared" si="2"/>
        <v>512.34997914155758</v>
      </c>
      <c r="M60">
        <f t="shared" si="4"/>
        <v>513.25970755795936</v>
      </c>
      <c r="N60">
        <f t="shared" si="3"/>
        <v>-0.90972841640177649</v>
      </c>
      <c r="O60">
        <f t="shared" si="5"/>
        <v>-5.8015784916999637E-2</v>
      </c>
      <c r="P60">
        <f t="shared" si="6"/>
        <v>-0.85171263148477683</v>
      </c>
    </row>
    <row r="61" spans="1:16" x14ac:dyDescent="0.2">
      <c r="A61" s="8">
        <v>45546.666666666599</v>
      </c>
      <c r="B61" s="9">
        <v>511.83</v>
      </c>
      <c r="D61">
        <f t="shared" si="0"/>
        <v>1.3850037449815018E-2</v>
      </c>
      <c r="G61">
        <v>-5.4470854157938108E-3</v>
      </c>
      <c r="I61">
        <v>5554.13</v>
      </c>
      <c r="J61">
        <f t="shared" si="1"/>
        <v>1.0608580303038784E-2</v>
      </c>
      <c r="L61">
        <f t="shared" si="2"/>
        <v>512.26998235054873</v>
      </c>
      <c r="M61">
        <f t="shared" si="4"/>
        <v>512.63232181292528</v>
      </c>
      <c r="N61">
        <f t="shared" si="3"/>
        <v>-0.36233946237655346</v>
      </c>
      <c r="O61">
        <f t="shared" si="5"/>
        <v>-4.6412627933599709E-2</v>
      </c>
      <c r="P61">
        <f t="shared" si="6"/>
        <v>-0.31592683444295377</v>
      </c>
    </row>
    <row r="62" spans="1:16" x14ac:dyDescent="0.2">
      <c r="A62" s="8">
        <v>45547.666666666599</v>
      </c>
      <c r="B62" s="9">
        <v>525.6</v>
      </c>
      <c r="D62">
        <f t="shared" si="0"/>
        <v>2.6547928515473072E-2</v>
      </c>
      <c r="G62">
        <v>-5.4257857298279921E-3</v>
      </c>
      <c r="I62">
        <v>5595.76</v>
      </c>
      <c r="J62">
        <f t="shared" si="1"/>
        <v>7.46737294203047E-3</v>
      </c>
      <c r="L62">
        <f t="shared" si="2"/>
        <v>514.32075429661813</v>
      </c>
      <c r="M62">
        <f t="shared" si="4"/>
        <v>512.05140908604187</v>
      </c>
      <c r="N62">
        <f t="shared" si="3"/>
        <v>2.2693452105762617</v>
      </c>
      <c r="O62">
        <f t="shared" si="5"/>
        <v>-3.7130102346879766E-2</v>
      </c>
      <c r="P62">
        <f t="shared" si="6"/>
        <v>2.3064753129231415</v>
      </c>
    </row>
    <row r="63" spans="1:16" x14ac:dyDescent="0.2">
      <c r="A63" s="8">
        <v>45548.666666666599</v>
      </c>
      <c r="B63" s="9">
        <v>524.62</v>
      </c>
      <c r="D63">
        <f t="shared" si="0"/>
        <v>-1.8662761791699632E-3</v>
      </c>
      <c r="G63">
        <v>-4.9085791114100415E-3</v>
      </c>
      <c r="I63">
        <v>5626.02</v>
      </c>
      <c r="J63">
        <f t="shared" si="1"/>
        <v>5.3930968783714164E-3</v>
      </c>
      <c r="L63">
        <f t="shared" si="2"/>
        <v>515.90525363559993</v>
      </c>
      <c r="M63">
        <f t="shared" si="4"/>
        <v>512.03500841300172</v>
      </c>
      <c r="N63">
        <f t="shared" si="3"/>
        <v>3.8702452225982142</v>
      </c>
      <c r="O63">
        <f t="shared" si="5"/>
        <v>-2.9704081877503813E-2</v>
      </c>
      <c r="P63">
        <f t="shared" si="6"/>
        <v>3.8999493044757179</v>
      </c>
    </row>
    <row r="64" spans="1:16" x14ac:dyDescent="0.2">
      <c r="A64" s="8">
        <v>45551.666666666599</v>
      </c>
      <c r="B64" s="9">
        <v>533.28</v>
      </c>
      <c r="D64">
        <f t="shared" si="0"/>
        <v>1.6372423568198735E-2</v>
      </c>
      <c r="G64">
        <v>-4.8295091076441653E-3</v>
      </c>
      <c r="I64">
        <v>5633.09</v>
      </c>
      <c r="J64">
        <f t="shared" si="1"/>
        <v>1.2558720767880025E-3</v>
      </c>
      <c r="L64">
        <f t="shared" si="2"/>
        <v>518.57829153781529</v>
      </c>
      <c r="M64">
        <f t="shared" si="4"/>
        <v>513.03982260463124</v>
      </c>
      <c r="N64">
        <f t="shared" si="3"/>
        <v>5.5384689331840491</v>
      </c>
      <c r="O64">
        <f t="shared" si="5"/>
        <v>-2.3763265502003052E-2</v>
      </c>
      <c r="P64">
        <f t="shared" si="6"/>
        <v>5.5622321986860523</v>
      </c>
    </row>
    <row r="65" spans="1:16" x14ac:dyDescent="0.2">
      <c r="A65" s="8">
        <v>45552.666666666599</v>
      </c>
      <c r="B65" s="9">
        <v>536.32000000000005</v>
      </c>
      <c r="D65">
        <f t="shared" si="0"/>
        <v>5.6843832942341322E-3</v>
      </c>
      <c r="G65">
        <v>-4.4792908040461677E-3</v>
      </c>
      <c r="I65">
        <v>5634.58</v>
      </c>
      <c r="J65">
        <f t="shared" si="1"/>
        <v>2.6447349073670164E-4</v>
      </c>
      <c r="L65">
        <f t="shared" si="2"/>
        <v>521.30778514738211</v>
      </c>
      <c r="M65">
        <f t="shared" si="4"/>
        <v>513.89761352280675</v>
      </c>
      <c r="N65">
        <f t="shared" si="3"/>
        <v>7.4101716245753551</v>
      </c>
      <c r="O65">
        <f t="shared" si="5"/>
        <v>-1.9010612401602442E-2</v>
      </c>
      <c r="P65">
        <f t="shared" si="6"/>
        <v>7.4291822369769571</v>
      </c>
    </row>
    <row r="66" spans="1:16" x14ac:dyDescent="0.2">
      <c r="A66" s="8">
        <v>45553.666666666599</v>
      </c>
      <c r="B66" s="9">
        <v>537.95000000000005</v>
      </c>
      <c r="D66">
        <f t="shared" si="0"/>
        <v>3.0346211862545451E-3</v>
      </c>
      <c r="G66">
        <v>-4.4536156087492977E-3</v>
      </c>
      <c r="I66">
        <v>5618.26</v>
      </c>
      <c r="J66">
        <f t="shared" si="1"/>
        <v>-2.9006031263851696E-3</v>
      </c>
      <c r="L66">
        <f t="shared" si="2"/>
        <v>523.86812589393878</v>
      </c>
      <c r="M66">
        <f t="shared" si="4"/>
        <v>515.33334585445073</v>
      </c>
      <c r="N66">
        <f t="shared" si="3"/>
        <v>8.5347800394880551</v>
      </c>
      <c r="O66">
        <f t="shared" si="5"/>
        <v>-1.5208489921281954E-2</v>
      </c>
      <c r="P66">
        <f t="shared" si="6"/>
        <v>8.5499885294093367</v>
      </c>
    </row>
    <row r="67" spans="1:16" x14ac:dyDescent="0.2">
      <c r="A67" s="8">
        <v>45554.666666666599</v>
      </c>
      <c r="B67" s="9">
        <v>559.1</v>
      </c>
      <c r="D67">
        <f t="shared" si="0"/>
        <v>3.8562728992681407E-2</v>
      </c>
      <c r="G67">
        <v>-4.3061885948360717E-3</v>
      </c>
      <c r="I67">
        <v>5713.64</v>
      </c>
      <c r="J67">
        <f t="shared" si="1"/>
        <v>1.6834291247586949E-2</v>
      </c>
      <c r="L67">
        <f t="shared" si="2"/>
        <v>529.28841421794823</v>
      </c>
      <c r="M67">
        <f t="shared" si="4"/>
        <v>516.88791282819511</v>
      </c>
      <c r="N67">
        <f t="shared" si="3"/>
        <v>12.400501389753117</v>
      </c>
      <c r="O67">
        <f t="shared" si="5"/>
        <v>-1.2166791937025564E-2</v>
      </c>
      <c r="P67">
        <f t="shared" si="6"/>
        <v>12.412668181690142</v>
      </c>
    </row>
    <row r="68" spans="1:16" x14ac:dyDescent="0.2">
      <c r="A68" s="8">
        <v>45555.666666666599</v>
      </c>
      <c r="B68" s="9">
        <v>561.35</v>
      </c>
      <c r="D68">
        <f t="shared" ref="D68:D131" si="7">LN(B68/B67)</f>
        <v>4.0162488721888915E-3</v>
      </c>
      <c r="G68">
        <v>-4.0223140254117074E-3</v>
      </c>
      <c r="I68">
        <v>5702.55</v>
      </c>
      <c r="J68">
        <f t="shared" ref="J68:J131" si="8">LN(I68/I67)</f>
        <v>-1.942855451501775E-3</v>
      </c>
      <c r="L68">
        <f t="shared" si="2"/>
        <v>534.22096587672547</v>
      </c>
      <c r="M68">
        <f t="shared" si="4"/>
        <v>518.44806743351398</v>
      </c>
      <c r="N68">
        <f t="shared" si="3"/>
        <v>15.772898443211488</v>
      </c>
      <c r="O68">
        <f t="shared" si="5"/>
        <v>-9.733433549620453E-3</v>
      </c>
      <c r="P68">
        <f t="shared" si="6"/>
        <v>15.782631876761108</v>
      </c>
    </row>
    <row r="69" spans="1:16" x14ac:dyDescent="0.2">
      <c r="A69" s="8">
        <v>45558.666666666599</v>
      </c>
      <c r="B69" s="9">
        <v>564.41</v>
      </c>
      <c r="D69">
        <f t="shared" si="7"/>
        <v>5.4363408474554795E-3</v>
      </c>
      <c r="G69">
        <v>-3.9964829999573868E-3</v>
      </c>
      <c r="I69">
        <v>5718.57</v>
      </c>
      <c r="J69">
        <f t="shared" si="8"/>
        <v>2.8053309143568263E-3</v>
      </c>
      <c r="L69">
        <f t="shared" si="2"/>
        <v>538.86543266492151</v>
      </c>
      <c r="M69">
        <f t="shared" si="4"/>
        <v>521.4593216976981</v>
      </c>
      <c r="N69">
        <f t="shared" si="3"/>
        <v>17.406110967223412</v>
      </c>
      <c r="O69">
        <f t="shared" si="5"/>
        <v>-7.7867468396963626E-3</v>
      </c>
      <c r="P69">
        <f t="shared" si="6"/>
        <v>17.413897714063108</v>
      </c>
    </row>
    <row r="70" spans="1:16" x14ac:dyDescent="0.2">
      <c r="A70" s="8">
        <v>45559.666666666599</v>
      </c>
      <c r="B70" s="9">
        <v>563.33000000000004</v>
      </c>
      <c r="D70">
        <f t="shared" si="7"/>
        <v>-1.915335680504168E-3</v>
      </c>
      <c r="G70">
        <v>-3.8837986947399517E-3</v>
      </c>
      <c r="I70">
        <v>5732.93</v>
      </c>
      <c r="J70">
        <f t="shared" si="8"/>
        <v>2.5079697029956895E-3</v>
      </c>
      <c r="L70">
        <f t="shared" si="2"/>
        <v>542.62921225493358</v>
      </c>
      <c r="M70">
        <f t="shared" si="4"/>
        <v>524.41418675712782</v>
      </c>
      <c r="N70">
        <f t="shared" si="3"/>
        <v>18.215025497805755</v>
      </c>
      <c r="O70">
        <f t="shared" si="5"/>
        <v>-6.2293974717570902E-3</v>
      </c>
      <c r="P70">
        <f t="shared" si="6"/>
        <v>18.221254895277511</v>
      </c>
    </row>
    <row r="71" spans="1:16" x14ac:dyDescent="0.2">
      <c r="A71" s="8">
        <v>45560.666666666599</v>
      </c>
      <c r="B71" s="9">
        <v>568.30999999999995</v>
      </c>
      <c r="D71">
        <f t="shared" si="7"/>
        <v>8.801442416483566E-3</v>
      </c>
      <c r="G71">
        <v>-3.6216027267457623E-3</v>
      </c>
      <c r="I71">
        <v>5722.26</v>
      </c>
      <c r="J71">
        <f t="shared" si="8"/>
        <v>-1.8629115860669923E-3</v>
      </c>
      <c r="L71">
        <f t="shared" si="2"/>
        <v>546.58010267725149</v>
      </c>
      <c r="M71">
        <f t="shared" si="4"/>
        <v>527.37683958993318</v>
      </c>
      <c r="N71">
        <f t="shared" si="3"/>
        <v>19.203263087318305</v>
      </c>
      <c r="O71">
        <f t="shared" si="5"/>
        <v>-4.9835179774056727E-3</v>
      </c>
      <c r="P71">
        <f t="shared" si="6"/>
        <v>19.208246605295709</v>
      </c>
    </row>
    <row r="72" spans="1:16" x14ac:dyDescent="0.2">
      <c r="A72" s="8">
        <v>45561.666666666599</v>
      </c>
      <c r="B72" s="9">
        <v>567.84</v>
      </c>
      <c r="D72">
        <f t="shared" si="7"/>
        <v>-8.2735559003679915E-4</v>
      </c>
      <c r="G72">
        <v>-3.5212666496979746E-3</v>
      </c>
      <c r="I72">
        <v>5745.37</v>
      </c>
      <c r="J72">
        <f t="shared" si="8"/>
        <v>4.0304808028723289E-3</v>
      </c>
      <c r="L72">
        <f t="shared" si="2"/>
        <v>549.85085611152044</v>
      </c>
      <c r="M72">
        <f t="shared" si="4"/>
        <v>530.04003665734558</v>
      </c>
      <c r="N72">
        <f t="shared" si="3"/>
        <v>19.810819454174862</v>
      </c>
      <c r="O72">
        <f t="shared" si="5"/>
        <v>-3.986814381924538E-3</v>
      </c>
      <c r="P72">
        <f t="shared" si="6"/>
        <v>19.814806268556787</v>
      </c>
    </row>
    <row r="73" spans="1:16" x14ac:dyDescent="0.2">
      <c r="A73" s="8">
        <v>45562.666666666599</v>
      </c>
      <c r="B73" s="9">
        <v>567.36</v>
      </c>
      <c r="D73">
        <f t="shared" si="7"/>
        <v>-8.4566601234325805E-4</v>
      </c>
      <c r="G73">
        <v>-3.3734515077398532E-3</v>
      </c>
      <c r="I73">
        <v>5738.17</v>
      </c>
      <c r="J73">
        <f t="shared" si="8"/>
        <v>-1.2539688882457197E-3</v>
      </c>
      <c r="L73">
        <f t="shared" si="2"/>
        <v>552.54457055590194</v>
      </c>
      <c r="M73">
        <f t="shared" si="4"/>
        <v>532.8748487568015</v>
      </c>
      <c r="N73">
        <f t="shared" si="3"/>
        <v>19.669721799100444</v>
      </c>
      <c r="O73">
        <f t="shared" si="5"/>
        <v>-3.1894515055396304E-3</v>
      </c>
      <c r="P73">
        <f t="shared" si="6"/>
        <v>19.672911250605985</v>
      </c>
    </row>
    <row r="74" spans="1:16" x14ac:dyDescent="0.2">
      <c r="A74" s="8">
        <v>45565.666666666599</v>
      </c>
      <c r="B74" s="9">
        <v>572.44000000000005</v>
      </c>
      <c r="D74">
        <f t="shared" si="7"/>
        <v>8.9139035568321732E-3</v>
      </c>
      <c r="G74">
        <v>-2.9917630172881403E-3</v>
      </c>
      <c r="I74">
        <v>5762.48</v>
      </c>
      <c r="J74">
        <f t="shared" si="8"/>
        <v>4.227593432856073E-3</v>
      </c>
      <c r="L74">
        <f t="shared" si="2"/>
        <v>555.60540585499393</v>
      </c>
      <c r="M74">
        <f t="shared" si="4"/>
        <v>535.46485996000138</v>
      </c>
      <c r="N74">
        <f t="shared" si="3"/>
        <v>20.140545894992556</v>
      </c>
      <c r="O74">
        <f t="shared" si="5"/>
        <v>-2.5515612044317046E-3</v>
      </c>
      <c r="P74">
        <f t="shared" si="6"/>
        <v>20.143097456196987</v>
      </c>
    </row>
    <row r="75" spans="1:16" x14ac:dyDescent="0.2">
      <c r="A75" s="8">
        <v>45566.666666666599</v>
      </c>
      <c r="B75" s="9">
        <v>576.47</v>
      </c>
      <c r="D75">
        <f t="shared" si="7"/>
        <v>7.0153737510882472E-3</v>
      </c>
      <c r="G75">
        <v>-2.7163905498756545E-3</v>
      </c>
      <c r="I75">
        <v>5708.75</v>
      </c>
      <c r="J75">
        <f t="shared" si="8"/>
        <v>-9.3678520838370288E-3</v>
      </c>
      <c r="L75">
        <f t="shared" si="2"/>
        <v>558.81534341576412</v>
      </c>
      <c r="M75">
        <f t="shared" si="4"/>
        <v>537.82746292592719</v>
      </c>
      <c r="N75">
        <f t="shared" si="3"/>
        <v>20.987880489836925</v>
      </c>
      <c r="O75">
        <f t="shared" si="5"/>
        <v>-2.0412489635453636E-3</v>
      </c>
      <c r="P75">
        <f t="shared" si="6"/>
        <v>20.989921738800472</v>
      </c>
    </row>
    <row r="76" spans="1:16" x14ac:dyDescent="0.2">
      <c r="A76" s="8">
        <v>45567.666666666599</v>
      </c>
      <c r="B76" s="9">
        <v>572.80999999999995</v>
      </c>
      <c r="D76">
        <f t="shared" si="7"/>
        <v>-6.3692265991598584E-3</v>
      </c>
      <c r="G76">
        <v>-2.4977229713264363E-3</v>
      </c>
      <c r="I76">
        <v>5709.54</v>
      </c>
      <c r="J76">
        <f t="shared" si="8"/>
        <v>1.3837448536698041E-4</v>
      </c>
      <c r="L76">
        <f t="shared" si="2"/>
        <v>560.9683675056466</v>
      </c>
      <c r="M76">
        <f t="shared" si="4"/>
        <v>540.39135456104373</v>
      </c>
      <c r="N76">
        <f t="shared" si="3"/>
        <v>20.57701294460287</v>
      </c>
      <c r="O76">
        <f t="shared" si="5"/>
        <v>-1.6329991708362909E-3</v>
      </c>
      <c r="P76">
        <f t="shared" si="6"/>
        <v>20.578645943773708</v>
      </c>
    </row>
    <row r="77" spans="1:16" x14ac:dyDescent="0.2">
      <c r="A77" s="8">
        <v>45568.666666666599</v>
      </c>
      <c r="B77" s="9">
        <v>582.77</v>
      </c>
      <c r="D77">
        <f t="shared" si="7"/>
        <v>1.7238523766664158E-2</v>
      </c>
      <c r="G77">
        <v>-2.275037234223207E-3</v>
      </c>
      <c r="I77">
        <v>5699.94</v>
      </c>
      <c r="J77">
        <f t="shared" si="8"/>
        <v>-1.6828115331257495E-3</v>
      </c>
      <c r="L77">
        <f t="shared" si="2"/>
        <v>564.32246481247012</v>
      </c>
      <c r="M77">
        <f t="shared" si="4"/>
        <v>543.06384681578118</v>
      </c>
      <c r="N77">
        <f t="shared" si="3"/>
        <v>21.25861799668894</v>
      </c>
      <c r="O77">
        <f t="shared" si="5"/>
        <v>-1.3063993366690327E-3</v>
      </c>
      <c r="P77">
        <f t="shared" si="6"/>
        <v>21.25992439602561</v>
      </c>
    </row>
    <row r="78" spans="1:16" x14ac:dyDescent="0.2">
      <c r="A78" s="8">
        <v>45569.666666666599</v>
      </c>
      <c r="B78" s="9">
        <v>595.94000000000005</v>
      </c>
      <c r="D78">
        <f t="shared" si="7"/>
        <v>2.2347393495463202E-2</v>
      </c>
      <c r="G78">
        <v>-1.915335680504168E-3</v>
      </c>
      <c r="I78">
        <v>5751.07</v>
      </c>
      <c r="J78">
        <f t="shared" si="8"/>
        <v>8.9302759844378885E-3</v>
      </c>
      <c r="L78">
        <f t="shared" si="2"/>
        <v>569.18670099516703</v>
      </c>
      <c r="M78">
        <f t="shared" si="4"/>
        <v>545.26726557016775</v>
      </c>
      <c r="N78">
        <f t="shared" si="3"/>
        <v>23.919435424999278</v>
      </c>
      <c r="O78">
        <f t="shared" si="5"/>
        <v>-1.0451194693352262E-3</v>
      </c>
      <c r="P78">
        <f t="shared" si="6"/>
        <v>23.920480544468614</v>
      </c>
    </row>
    <row r="79" spans="1:16" x14ac:dyDescent="0.2">
      <c r="A79" s="8">
        <v>45572.666666666599</v>
      </c>
      <c r="B79" s="9">
        <v>584.78</v>
      </c>
      <c r="D79">
        <f t="shared" si="7"/>
        <v>-1.8904282732388328E-2</v>
      </c>
      <c r="G79">
        <v>-1.8662761791699632E-3</v>
      </c>
      <c r="I79">
        <v>5695.94</v>
      </c>
      <c r="J79">
        <f t="shared" si="8"/>
        <v>-9.6322841074211688E-3</v>
      </c>
      <c r="L79">
        <f t="shared" ref="L79:L142" si="9">B79*(2/13) + L78*(1-(2/13))</f>
        <v>571.58567007283364</v>
      </c>
      <c r="M79">
        <f t="shared" si="4"/>
        <v>548.04524589830351</v>
      </c>
      <c r="N79">
        <f t="shared" si="3"/>
        <v>23.540424174530131</v>
      </c>
      <c r="O79">
        <f t="shared" si="5"/>
        <v>-8.3609557546818105E-4</v>
      </c>
      <c r="P79">
        <f t="shared" si="6"/>
        <v>23.5412602701056</v>
      </c>
    </row>
    <row r="80" spans="1:16" x14ac:dyDescent="0.2">
      <c r="A80" s="8">
        <v>45573.666666666599</v>
      </c>
      <c r="B80" s="9">
        <v>592.89</v>
      </c>
      <c r="D80">
        <f t="shared" si="7"/>
        <v>1.3773176196110088E-2</v>
      </c>
      <c r="G80">
        <v>-8.4566601234325805E-4</v>
      </c>
      <c r="I80">
        <v>5751.13</v>
      </c>
      <c r="J80">
        <f t="shared" si="8"/>
        <v>9.6427168941927138E-3</v>
      </c>
      <c r="L80">
        <f t="shared" si="9"/>
        <v>574.86325929239774</v>
      </c>
      <c r="M80">
        <f t="shared" si="4"/>
        <v>551.59300546139218</v>
      </c>
      <c r="N80">
        <f t="shared" si="3"/>
        <v>23.270253831005562</v>
      </c>
      <c r="O80">
        <f t="shared" si="5"/>
        <v>-6.6887646037454491E-4</v>
      </c>
      <c r="P80">
        <f t="shared" si="6"/>
        <v>23.270922707465935</v>
      </c>
    </row>
    <row r="81" spans="1:16" x14ac:dyDescent="0.2">
      <c r="A81" s="8">
        <v>45574.666666666599</v>
      </c>
      <c r="B81" s="9">
        <v>590.51</v>
      </c>
      <c r="D81">
        <f t="shared" si="7"/>
        <v>-4.0223140254117074E-3</v>
      </c>
      <c r="G81">
        <v>-8.2735559003679915E-4</v>
      </c>
      <c r="I81">
        <v>5792.04</v>
      </c>
      <c r="J81">
        <f t="shared" si="8"/>
        <v>7.0882038963943272E-3</v>
      </c>
      <c r="L81">
        <f t="shared" si="9"/>
        <v>577.27045017049045</v>
      </c>
      <c r="M81">
        <f t="shared" si="4"/>
        <v>554.05130135314084</v>
      </c>
      <c r="N81">
        <f t="shared" si="3"/>
        <v>23.219148817349605</v>
      </c>
      <c r="O81">
        <f t="shared" si="5"/>
        <v>-5.351011682996359E-4</v>
      </c>
      <c r="P81">
        <f t="shared" si="6"/>
        <v>23.219683918517905</v>
      </c>
    </row>
    <row r="82" spans="1:16" x14ac:dyDescent="0.2">
      <c r="A82" s="8">
        <v>45575.666666666599</v>
      </c>
      <c r="B82" s="9">
        <v>583.83000000000004</v>
      </c>
      <c r="D82">
        <f t="shared" si="7"/>
        <v>-1.1376725733857463E-2</v>
      </c>
      <c r="G82">
        <v>-7.976417971022299E-4</v>
      </c>
      <c r="I82">
        <v>5780.05</v>
      </c>
      <c r="J82">
        <f t="shared" si="8"/>
        <v>-2.0722279710146596E-3</v>
      </c>
      <c r="L82">
        <f t="shared" si="9"/>
        <v>578.2796116827227</v>
      </c>
      <c r="M82">
        <f t="shared" si="4"/>
        <v>556.92824199364895</v>
      </c>
      <c r="N82">
        <f t="shared" si="3"/>
        <v>21.351369689073749</v>
      </c>
      <c r="O82">
        <f t="shared" si="5"/>
        <v>-4.2808093463970873E-4</v>
      </c>
      <c r="P82">
        <f t="shared" si="6"/>
        <v>21.351797770008389</v>
      </c>
    </row>
    <row r="83" spans="1:16" x14ac:dyDescent="0.2">
      <c r="A83" s="8">
        <v>45576.666666666599</v>
      </c>
      <c r="B83" s="9">
        <v>589.95000000000005</v>
      </c>
      <c r="D83">
        <f t="shared" si="7"/>
        <v>1.0427942984744859E-2</v>
      </c>
      <c r="G83">
        <v>-7.4025771397754161E-4</v>
      </c>
      <c r="I83">
        <v>5859.85</v>
      </c>
      <c r="J83">
        <f t="shared" si="8"/>
        <v>1.3711672825779271E-2</v>
      </c>
      <c r="L83">
        <f t="shared" si="9"/>
        <v>580.07505603922698</v>
      </c>
      <c r="M83">
        <f t="shared" si="4"/>
        <v>559.41577962374902</v>
      </c>
      <c r="N83">
        <f t="shared" si="3"/>
        <v>20.659276415477962</v>
      </c>
      <c r="O83">
        <f t="shared" si="5"/>
        <v>-3.4246474771176702E-4</v>
      </c>
      <c r="P83">
        <f t="shared" si="6"/>
        <v>20.659618880225672</v>
      </c>
    </row>
    <row r="84" spans="1:16" x14ac:dyDescent="0.2">
      <c r="A84" s="8">
        <v>45579.666666666599</v>
      </c>
      <c r="B84" s="9">
        <v>590.41999999999996</v>
      </c>
      <c r="D84">
        <f t="shared" si="7"/>
        <v>7.9636050533141297E-4</v>
      </c>
      <c r="G84">
        <v>-6.6405706340718002E-4</v>
      </c>
      <c r="I84">
        <v>5815.26</v>
      </c>
      <c r="J84">
        <f t="shared" si="8"/>
        <v>-7.6385090687541464E-3</v>
      </c>
      <c r="L84">
        <f t="shared" si="9"/>
        <v>581.66658587934592</v>
      </c>
      <c r="M84">
        <f t="shared" si="4"/>
        <v>561.22424039236023</v>
      </c>
      <c r="N84">
        <f t="shared" si="3"/>
        <v>20.442345486985687</v>
      </c>
      <c r="O84">
        <f t="shared" si="5"/>
        <v>-2.7397179816941362E-4</v>
      </c>
      <c r="P84">
        <f t="shared" si="6"/>
        <v>20.442619458783856</v>
      </c>
    </row>
    <row r="85" spans="1:16" x14ac:dyDescent="0.2">
      <c r="A85" s="8">
        <v>45580.666666666599</v>
      </c>
      <c r="B85" s="9">
        <v>586.27</v>
      </c>
      <c r="D85">
        <f t="shared" si="7"/>
        <v>-7.0537137340859818E-3</v>
      </c>
      <c r="G85">
        <v>0</v>
      </c>
      <c r="I85">
        <v>5842.47</v>
      </c>
      <c r="J85">
        <f t="shared" si="8"/>
        <v>4.6681557065759915E-3</v>
      </c>
      <c r="L85">
        <f t="shared" si="9"/>
        <v>582.37480343636958</v>
      </c>
      <c r="M85">
        <f t="shared" si="4"/>
        <v>563.35207443737067</v>
      </c>
      <c r="N85">
        <f t="shared" si="3"/>
        <v>19.0227289989989</v>
      </c>
      <c r="O85">
        <f t="shared" si="5"/>
        <v>-2.1917743853553089E-4</v>
      </c>
      <c r="P85">
        <f t="shared" si="6"/>
        <v>19.022948176437435</v>
      </c>
    </row>
    <row r="86" spans="1:16" x14ac:dyDescent="0.2">
      <c r="A86" s="8">
        <v>45581.666666666599</v>
      </c>
      <c r="B86" s="9">
        <v>576.79</v>
      </c>
      <c r="D86">
        <f t="shared" si="7"/>
        <v>-1.6302185528622715E-2</v>
      </c>
      <c r="G86">
        <v>2.1472820777942293E-5</v>
      </c>
      <c r="I86">
        <v>5841.47</v>
      </c>
      <c r="J86">
        <f t="shared" si="8"/>
        <v>-1.7117513483320916E-4</v>
      </c>
      <c r="L86">
        <f t="shared" si="9"/>
        <v>581.51560290769737</v>
      </c>
      <c r="M86">
        <f t="shared" si="4"/>
        <v>565.35710596052843</v>
      </c>
      <c r="N86">
        <f t="shared" si="3"/>
        <v>16.158496947168942</v>
      </c>
      <c r="O86">
        <f t="shared" si="5"/>
        <v>-1.7534195082842473E-4</v>
      </c>
      <c r="P86">
        <f t="shared" si="6"/>
        <v>16.158672289119771</v>
      </c>
    </row>
    <row r="87" spans="1:16" x14ac:dyDescent="0.2">
      <c r="A87" s="8">
        <v>45582.666666666599</v>
      </c>
      <c r="B87" s="9">
        <v>576.92999999999995</v>
      </c>
      <c r="D87">
        <f t="shared" si="7"/>
        <v>2.4269320231457711E-4</v>
      </c>
      <c r="G87">
        <v>2.1182470769990158E-4</v>
      </c>
      <c r="I87">
        <v>5864.67</v>
      </c>
      <c r="J87">
        <f t="shared" si="8"/>
        <v>3.9637370431245362E-3</v>
      </c>
      <c r="L87">
        <f t="shared" si="9"/>
        <v>580.81012553728237</v>
      </c>
      <c r="M87">
        <f t="shared" si="4"/>
        <v>566.90620922271148</v>
      </c>
      <c r="N87">
        <f t="shared" si="3"/>
        <v>13.903916314570893</v>
      </c>
      <c r="O87">
        <f t="shared" si="5"/>
        <v>-1.4027356066273979E-4</v>
      </c>
      <c r="P87">
        <f t="shared" si="6"/>
        <v>13.904056588131555</v>
      </c>
    </row>
    <row r="88" spans="1:16" x14ac:dyDescent="0.2">
      <c r="A88" s="8">
        <v>45583.666666666599</v>
      </c>
      <c r="B88" s="9">
        <v>576.47</v>
      </c>
      <c r="D88">
        <f t="shared" si="7"/>
        <v>-7.976417971022299E-4</v>
      </c>
      <c r="G88">
        <v>2.4269320231457711E-4</v>
      </c>
      <c r="I88">
        <v>5853.98</v>
      </c>
      <c r="J88">
        <f t="shared" si="8"/>
        <v>-1.8244427413090425E-3</v>
      </c>
      <c r="L88">
        <f t="shared" si="9"/>
        <v>580.14241391616201</v>
      </c>
      <c r="M88">
        <f t="shared" si="4"/>
        <v>567.63834187288103</v>
      </c>
      <c r="N88">
        <f t="shared" si="3"/>
        <v>12.504072043280985</v>
      </c>
      <c r="O88">
        <f t="shared" si="5"/>
        <v>-1.1221884853019183E-4</v>
      </c>
      <c r="P88">
        <f t="shared" si="6"/>
        <v>12.504184262129515</v>
      </c>
    </row>
    <row r="89" spans="1:16" x14ac:dyDescent="0.2">
      <c r="A89" s="8">
        <v>45586.666666666599</v>
      </c>
      <c r="B89" s="9">
        <v>575.16</v>
      </c>
      <c r="D89">
        <f t="shared" si="7"/>
        <v>-2.275037234223207E-3</v>
      </c>
      <c r="G89">
        <v>5.7736722158164059E-4</v>
      </c>
      <c r="I89">
        <v>5851.2</v>
      </c>
      <c r="J89">
        <f t="shared" si="8"/>
        <v>-4.7500338350551163E-4</v>
      </c>
      <c r="L89">
        <f t="shared" si="9"/>
        <v>579.37588869829096</v>
      </c>
      <c r="M89">
        <f t="shared" si="4"/>
        <v>568.32661284526012</v>
      </c>
      <c r="N89">
        <f t="shared" si="3"/>
        <v>11.049275853030849</v>
      </c>
      <c r="O89">
        <f t="shared" si="5"/>
        <v>-8.9775078824153476E-5</v>
      </c>
      <c r="P89">
        <f t="shared" si="6"/>
        <v>11.049365628109673</v>
      </c>
    </row>
    <row r="90" spans="1:16" x14ac:dyDescent="0.2">
      <c r="A90" s="8">
        <v>45587.666666666599</v>
      </c>
      <c r="B90" s="9">
        <v>582.01</v>
      </c>
      <c r="D90">
        <f t="shared" si="7"/>
        <v>1.1839366754870771E-2</v>
      </c>
      <c r="G90">
        <v>7.9636050533141297E-4</v>
      </c>
      <c r="I90">
        <v>5797.42</v>
      </c>
      <c r="J90">
        <f t="shared" si="8"/>
        <v>-9.2337774119530536E-3</v>
      </c>
      <c r="L90">
        <f t="shared" si="9"/>
        <v>579.78113659086159</v>
      </c>
      <c r="M90">
        <f t="shared" si="4"/>
        <v>568.92982670857418</v>
      </c>
      <c r="N90">
        <f t="shared" si="3"/>
        <v>10.85130988228741</v>
      </c>
      <c r="O90">
        <f t="shared" si="5"/>
        <v>-7.1820063059322778E-5</v>
      </c>
      <c r="P90">
        <f t="shared" si="6"/>
        <v>10.851381702350469</v>
      </c>
    </row>
    <row r="91" spans="1:16" x14ac:dyDescent="0.2">
      <c r="A91" s="8">
        <v>45588.666666666599</v>
      </c>
      <c r="B91" s="9">
        <v>563.69000000000005</v>
      </c>
      <c r="D91">
        <f t="shared" si="7"/>
        <v>-3.1983174716824138E-2</v>
      </c>
      <c r="G91">
        <v>9.0243860714187408E-4</v>
      </c>
      <c r="I91">
        <v>5809.86</v>
      </c>
      <c r="J91">
        <f t="shared" si="8"/>
        <v>2.1434831869283494E-3</v>
      </c>
      <c r="L91">
        <f t="shared" si="9"/>
        <v>577.30557711534448</v>
      </c>
      <c r="M91">
        <f t="shared" si="4"/>
        <v>569.3913210264576</v>
      </c>
      <c r="N91">
        <f t="shared" si="3"/>
        <v>7.9142560888868729</v>
      </c>
      <c r="O91">
        <f t="shared" si="5"/>
        <v>-5.7456050447458223E-5</v>
      </c>
      <c r="P91">
        <f t="shared" si="6"/>
        <v>7.9143135449373201</v>
      </c>
    </row>
    <row r="92" spans="1:16" x14ac:dyDescent="0.2">
      <c r="A92" s="8">
        <v>45589.666666666599</v>
      </c>
      <c r="B92" s="9">
        <v>567.78</v>
      </c>
      <c r="D92">
        <f t="shared" si="7"/>
        <v>7.2295647506094834E-3</v>
      </c>
      <c r="G92">
        <v>9.1188429353843733E-4</v>
      </c>
      <c r="I92">
        <v>5808.12</v>
      </c>
      <c r="J92">
        <f t="shared" si="8"/>
        <v>-2.9953572187414154E-4</v>
      </c>
      <c r="L92">
        <f t="shared" si="9"/>
        <v>575.84010371298382</v>
      </c>
      <c r="M92">
        <f t="shared" si="4"/>
        <v>570.32603798746072</v>
      </c>
      <c r="N92">
        <f t="shared" ref="N92:N155" si="10">L92-M92</f>
        <v>5.5140657255230963</v>
      </c>
      <c r="O92">
        <f t="shared" si="5"/>
        <v>-4.5964840357966579E-5</v>
      </c>
      <c r="P92">
        <f t="shared" si="6"/>
        <v>5.5141116903634542</v>
      </c>
    </row>
    <row r="93" spans="1:16" x14ac:dyDescent="0.2">
      <c r="A93" s="8">
        <v>45590.666666666599</v>
      </c>
      <c r="B93" s="9">
        <v>573.25</v>
      </c>
      <c r="D93">
        <f t="shared" si="7"/>
        <v>9.5879019898175901E-3</v>
      </c>
      <c r="G93">
        <v>9.6518253699530454E-4</v>
      </c>
      <c r="I93">
        <v>5823.52</v>
      </c>
      <c r="J93">
        <f t="shared" si="8"/>
        <v>2.6479514493707988E-3</v>
      </c>
      <c r="L93">
        <f t="shared" si="9"/>
        <v>575.44162621867861</v>
      </c>
      <c r="M93">
        <f t="shared" ref="M93:M156" si="11">B91*(2/27) +M92*(1-(2/27))</f>
        <v>569.83447961801926</v>
      </c>
      <c r="N93">
        <f t="shared" si="10"/>
        <v>5.6071466006593482</v>
      </c>
      <c r="O93">
        <f t="shared" si="5"/>
        <v>-3.6771872286373264E-5</v>
      </c>
      <c r="P93">
        <f t="shared" si="6"/>
        <v>5.6071833725316349</v>
      </c>
    </row>
    <row r="94" spans="1:16" x14ac:dyDescent="0.2">
      <c r="A94" s="8">
        <v>45593.666666666599</v>
      </c>
      <c r="B94" s="9">
        <v>578.16</v>
      </c>
      <c r="D94">
        <f t="shared" si="7"/>
        <v>8.5287252367117952E-3</v>
      </c>
      <c r="G94">
        <v>1.28384264131883E-3</v>
      </c>
      <c r="I94">
        <v>5832.92</v>
      </c>
      <c r="J94">
        <f t="shared" si="8"/>
        <v>1.6128426925638532E-3</v>
      </c>
      <c r="L94">
        <f t="shared" si="9"/>
        <v>575.85983756965106</v>
      </c>
      <c r="M94">
        <f t="shared" si="11"/>
        <v>569.68229594261049</v>
      </c>
      <c r="N94">
        <f t="shared" si="10"/>
        <v>6.1775416270405685</v>
      </c>
      <c r="O94">
        <f t="shared" si="5"/>
        <v>-2.9417497829098613E-5</v>
      </c>
      <c r="P94">
        <f t="shared" si="6"/>
        <v>6.1775710445383973</v>
      </c>
    </row>
    <row r="95" spans="1:16" x14ac:dyDescent="0.2">
      <c r="A95" s="8">
        <v>45594.666666666599</v>
      </c>
      <c r="B95" s="9">
        <v>593.28</v>
      </c>
      <c r="D95">
        <f t="shared" si="7"/>
        <v>2.5815815962710129E-2</v>
      </c>
      <c r="G95">
        <v>1.9131289388093699E-3</v>
      </c>
      <c r="I95">
        <v>5813.67</v>
      </c>
      <c r="J95">
        <f t="shared" si="8"/>
        <v>-3.3056916281390038E-3</v>
      </c>
      <c r="L95">
        <f t="shared" si="9"/>
        <v>578.53986255893551</v>
      </c>
      <c r="M95">
        <f t="shared" si="11"/>
        <v>569.94657031723193</v>
      </c>
      <c r="N95">
        <f t="shared" si="10"/>
        <v>8.5932922417035797</v>
      </c>
      <c r="O95">
        <f t="shared" si="5"/>
        <v>-2.353399826327889E-5</v>
      </c>
      <c r="P95">
        <f t="shared" si="6"/>
        <v>8.5933157757018428</v>
      </c>
    </row>
    <row r="96" spans="1:16" x14ac:dyDescent="0.2">
      <c r="A96" s="8">
        <v>45595.666666666599</v>
      </c>
      <c r="B96" s="9">
        <v>591.79999999999995</v>
      </c>
      <c r="D96">
        <f t="shared" si="7"/>
        <v>-2.4977229713264363E-3</v>
      </c>
      <c r="G96">
        <v>1.9734638584855972E-3</v>
      </c>
      <c r="I96">
        <v>5705.45</v>
      </c>
      <c r="J96">
        <f t="shared" si="8"/>
        <v>-1.8790182599519829E-2</v>
      </c>
      <c r="L96">
        <f t="shared" si="9"/>
        <v>580.57988370371459</v>
      </c>
      <c r="M96">
        <f t="shared" si="11"/>
        <v>570.55497251595557</v>
      </c>
      <c r="N96">
        <f t="shared" si="10"/>
        <v>10.024911187759017</v>
      </c>
      <c r="O96">
        <f t="shared" si="5"/>
        <v>-1.8827198610623114E-5</v>
      </c>
      <c r="P96">
        <f t="shared" si="6"/>
        <v>10.024930014957627</v>
      </c>
    </row>
    <row r="97" spans="1:16" x14ac:dyDescent="0.2">
      <c r="A97" s="8">
        <v>45596.666666666599</v>
      </c>
      <c r="B97" s="9">
        <v>567.58000000000004</v>
      </c>
      <c r="D97">
        <f t="shared" si="7"/>
        <v>-4.1787031382774537E-2</v>
      </c>
      <c r="G97">
        <v>2.4018245797596477E-3</v>
      </c>
      <c r="I97">
        <v>5728.8</v>
      </c>
      <c r="J97">
        <f t="shared" si="8"/>
        <v>4.0842263302362366E-3</v>
      </c>
      <c r="L97">
        <f t="shared" si="9"/>
        <v>578.57990159545079</v>
      </c>
      <c r="M97">
        <f t="shared" si="11"/>
        <v>572.23830788514408</v>
      </c>
      <c r="N97">
        <f t="shared" si="10"/>
        <v>6.3415937103067108</v>
      </c>
      <c r="O97">
        <f t="shared" si="5"/>
        <v>-1.5061758888498492E-5</v>
      </c>
      <c r="P97">
        <f t="shared" si="6"/>
        <v>6.3416087720655989</v>
      </c>
    </row>
    <row r="98" spans="1:16" x14ac:dyDescent="0.2">
      <c r="A98" s="8">
        <v>45597.666666666599</v>
      </c>
      <c r="B98" s="9">
        <v>567.16</v>
      </c>
      <c r="D98">
        <f t="shared" si="7"/>
        <v>-7.4025771397754161E-4</v>
      </c>
      <c r="G98">
        <v>2.6432004242428163E-3</v>
      </c>
      <c r="I98">
        <v>5712.69</v>
      </c>
      <c r="J98">
        <f t="shared" si="8"/>
        <v>-2.8160686495115016E-3</v>
      </c>
      <c r="L98">
        <f t="shared" si="9"/>
        <v>576.82299365768915</v>
      </c>
      <c r="M98">
        <f t="shared" si="11"/>
        <v>573.68732211587417</v>
      </c>
      <c r="N98">
        <f t="shared" si="10"/>
        <v>3.1356715418149861</v>
      </c>
      <c r="O98">
        <f t="shared" si="5"/>
        <v>-1.2049407110798794E-5</v>
      </c>
      <c r="P98">
        <f t="shared" si="6"/>
        <v>3.1356835912220968</v>
      </c>
    </row>
    <row r="99" spans="1:16" x14ac:dyDescent="0.2">
      <c r="A99" s="8">
        <v>45600.666666666599</v>
      </c>
      <c r="B99" s="9">
        <v>560.67999999999995</v>
      </c>
      <c r="D99">
        <f t="shared" si="7"/>
        <v>-1.1491118074500286E-2</v>
      </c>
      <c r="G99">
        <v>2.7826104911119818E-3</v>
      </c>
      <c r="I99">
        <v>5782.76</v>
      </c>
      <c r="J99">
        <f t="shared" si="8"/>
        <v>1.219106130274809E-2</v>
      </c>
      <c r="L99">
        <f t="shared" si="9"/>
        <v>574.33945617189079</v>
      </c>
      <c r="M99">
        <f t="shared" si="11"/>
        <v>573.23492788506871</v>
      </c>
      <c r="N99">
        <f t="shared" si="10"/>
        <v>1.1045282868220738</v>
      </c>
      <c r="O99">
        <f t="shared" si="5"/>
        <v>-9.6395256886390362E-6</v>
      </c>
      <c r="P99">
        <f t="shared" si="6"/>
        <v>1.1045379263477624</v>
      </c>
    </row>
    <row r="100" spans="1:16" x14ac:dyDescent="0.2">
      <c r="A100" s="8">
        <v>45601.666666666599</v>
      </c>
      <c r="B100" s="9">
        <v>572.42999999999995</v>
      </c>
      <c r="D100">
        <f t="shared" si="7"/>
        <v>2.0740124415503054E-2</v>
      </c>
      <c r="G100">
        <v>2.825368535042679E-3</v>
      </c>
      <c r="I100">
        <v>5929.04</v>
      </c>
      <c r="J100">
        <f t="shared" si="8"/>
        <v>2.4981233838896531E-2</v>
      </c>
      <c r="L100">
        <f t="shared" si="9"/>
        <v>574.04569368390753</v>
      </c>
      <c r="M100">
        <f t="shared" si="11"/>
        <v>572.78493322691543</v>
      </c>
      <c r="N100">
        <f t="shared" si="10"/>
        <v>1.2607604569921023</v>
      </c>
      <c r="O100">
        <f t="shared" si="5"/>
        <v>-7.7116205509112289E-6</v>
      </c>
      <c r="P100">
        <f t="shared" si="6"/>
        <v>1.2607681686126533</v>
      </c>
    </row>
    <row r="101" spans="1:16" x14ac:dyDescent="0.2">
      <c r="A101" s="8">
        <v>45602.666666666599</v>
      </c>
      <c r="B101" s="9">
        <v>572.04999999999995</v>
      </c>
      <c r="D101">
        <f t="shared" si="7"/>
        <v>-6.6405706340718002E-4</v>
      </c>
      <c r="G101">
        <v>3.0346211862545451E-3</v>
      </c>
      <c r="I101">
        <v>5973.1</v>
      </c>
      <c r="J101">
        <f t="shared" si="8"/>
        <v>7.4037444129894632E-3</v>
      </c>
      <c r="L101">
        <f t="shared" si="9"/>
        <v>573.73866388638328</v>
      </c>
      <c r="M101">
        <f t="shared" si="11"/>
        <v>571.88827150640316</v>
      </c>
      <c r="N101">
        <f t="shared" si="10"/>
        <v>1.8503923799801214</v>
      </c>
      <c r="O101">
        <f t="shared" ref="O101:O164" si="12">E101*(2/10) + O100*(1-(2/10))</f>
        <v>-6.1692964407289838E-6</v>
      </c>
      <c r="P101">
        <f t="shared" si="6"/>
        <v>1.8503985492765622</v>
      </c>
    </row>
    <row r="102" spans="1:16" x14ac:dyDescent="0.2">
      <c r="A102" s="8">
        <v>45603.666666666599</v>
      </c>
      <c r="B102" s="9">
        <v>591.70000000000005</v>
      </c>
      <c r="D102">
        <f t="shared" si="7"/>
        <v>3.3773349535695593E-2</v>
      </c>
      <c r="G102">
        <v>3.1681928577205975E-3</v>
      </c>
      <c r="I102">
        <v>5995.54</v>
      </c>
      <c r="J102">
        <f t="shared" si="8"/>
        <v>3.7498038697994338E-3</v>
      </c>
      <c r="L102">
        <f t="shared" si="9"/>
        <v>576.50194636540118</v>
      </c>
      <c r="M102">
        <f t="shared" si="11"/>
        <v>571.92839954296585</v>
      </c>
      <c r="N102">
        <f t="shared" si="10"/>
        <v>4.5735468224353326</v>
      </c>
      <c r="O102">
        <f t="shared" si="12"/>
        <v>-4.9354371525831876E-6</v>
      </c>
      <c r="P102">
        <f t="shared" ref="P102:P165" si="13">N102-O102</f>
        <v>4.5735517578724849</v>
      </c>
    </row>
    <row r="103" spans="1:16" x14ac:dyDescent="0.2">
      <c r="A103" s="8">
        <v>45604.666666666599</v>
      </c>
      <c r="B103" s="9">
        <v>589.34</v>
      </c>
      <c r="D103">
        <f t="shared" si="7"/>
        <v>-3.9964829999573868E-3</v>
      </c>
      <c r="G103">
        <v>3.1980602019005986E-3</v>
      </c>
      <c r="I103">
        <v>6001.35</v>
      </c>
      <c r="J103">
        <f t="shared" si="8"/>
        <v>9.6858443383637458E-4</v>
      </c>
      <c r="L103">
        <f t="shared" si="9"/>
        <v>578.47703153995485</v>
      </c>
      <c r="M103">
        <f t="shared" si="11"/>
        <v>571.93740698422766</v>
      </c>
      <c r="N103">
        <f t="shared" si="10"/>
        <v>6.5396245557271868</v>
      </c>
      <c r="O103">
        <f t="shared" si="12"/>
        <v>-3.9483497220665502E-6</v>
      </c>
      <c r="P103">
        <f t="shared" si="13"/>
        <v>6.5396285040769087</v>
      </c>
    </row>
    <row r="104" spans="1:16" x14ac:dyDescent="0.2">
      <c r="A104" s="8">
        <v>45607.666666666599</v>
      </c>
      <c r="B104" s="9">
        <v>583.16999999999996</v>
      </c>
      <c r="D104">
        <f t="shared" si="7"/>
        <v>-1.0524527640559894E-2</v>
      </c>
      <c r="G104">
        <v>3.3398305467480277E-3</v>
      </c>
      <c r="I104">
        <v>5983.99</v>
      </c>
      <c r="J104">
        <f t="shared" si="8"/>
        <v>-2.8968743715661891E-3</v>
      </c>
      <c r="L104">
        <f t="shared" si="9"/>
        <v>579.19902668765405</v>
      </c>
      <c r="M104">
        <f t="shared" si="11"/>
        <v>573.4013027631737</v>
      </c>
      <c r="N104">
        <f t="shared" si="10"/>
        <v>5.7977239244803513</v>
      </c>
      <c r="O104">
        <f t="shared" si="12"/>
        <v>-3.1586797776532404E-6</v>
      </c>
      <c r="P104">
        <f t="shared" si="13"/>
        <v>5.7977270831601286</v>
      </c>
    </row>
    <row r="105" spans="1:16" x14ac:dyDescent="0.2">
      <c r="A105" s="8">
        <v>45608.666666666599</v>
      </c>
      <c r="B105" s="9">
        <v>584.82000000000005</v>
      </c>
      <c r="D105">
        <f t="shared" si="7"/>
        <v>2.825368535042679E-3</v>
      </c>
      <c r="G105">
        <v>3.5203973141766636E-3</v>
      </c>
      <c r="I105">
        <v>5985.38</v>
      </c>
      <c r="J105">
        <f t="shared" si="8"/>
        <v>2.322595101076364E-4</v>
      </c>
      <c r="L105">
        <f t="shared" si="9"/>
        <v>580.06379181263037</v>
      </c>
      <c r="M105">
        <f t="shared" si="11"/>
        <v>574.58194700293859</v>
      </c>
      <c r="N105">
        <f t="shared" si="10"/>
        <v>5.4818448096917791</v>
      </c>
      <c r="O105">
        <f t="shared" si="12"/>
        <v>-2.5269438221225926E-6</v>
      </c>
      <c r="P105">
        <f t="shared" si="13"/>
        <v>5.4818473366356013</v>
      </c>
    </row>
    <row r="106" spans="1:16" x14ac:dyDescent="0.2">
      <c r="A106" s="8">
        <v>45609.666666666599</v>
      </c>
      <c r="B106" s="9">
        <v>580</v>
      </c>
      <c r="D106">
        <f t="shared" si="7"/>
        <v>-8.2760040367087385E-3</v>
      </c>
      <c r="G106">
        <v>3.5471222111592773E-3</v>
      </c>
      <c r="I106">
        <v>5949.17</v>
      </c>
      <c r="J106">
        <f t="shared" si="8"/>
        <v>-6.0681150291174617E-3</v>
      </c>
      <c r="L106">
        <f t="shared" si="9"/>
        <v>580.05397768761031</v>
      </c>
      <c r="M106">
        <f t="shared" si="11"/>
        <v>575.21809907679506</v>
      </c>
      <c r="N106">
        <f t="shared" si="10"/>
        <v>4.8358786108152572</v>
      </c>
      <c r="O106">
        <f t="shared" si="12"/>
        <v>-2.0215550576980743E-6</v>
      </c>
      <c r="P106">
        <f t="shared" si="13"/>
        <v>4.8358806323703147</v>
      </c>
    </row>
    <row r="107" spans="1:16" x14ac:dyDescent="0.2">
      <c r="A107" s="8">
        <v>45610.666666666599</v>
      </c>
      <c r="B107" s="9">
        <v>577.16</v>
      </c>
      <c r="D107">
        <f t="shared" si="7"/>
        <v>-4.9085791114100415E-3</v>
      </c>
      <c r="G107">
        <v>4.0162488721888915E-3</v>
      </c>
      <c r="I107">
        <v>5870.62</v>
      </c>
      <c r="J107">
        <f t="shared" si="8"/>
        <v>-1.3291463960568205E-2</v>
      </c>
      <c r="L107">
        <f t="shared" si="9"/>
        <v>579.60875035105482</v>
      </c>
      <c r="M107">
        <f t="shared" si="11"/>
        <v>575.92935099703254</v>
      </c>
      <c r="N107">
        <f t="shared" si="10"/>
        <v>3.67939935402228</v>
      </c>
      <c r="O107">
        <f t="shared" si="12"/>
        <v>-1.6172440461584596E-6</v>
      </c>
      <c r="P107">
        <f t="shared" si="13"/>
        <v>3.6794009712663263</v>
      </c>
    </row>
    <row r="108" spans="1:16" x14ac:dyDescent="0.2">
      <c r="A108" s="8">
        <v>45611.666666666599</v>
      </c>
      <c r="B108" s="9">
        <v>554.08000000000004</v>
      </c>
      <c r="D108">
        <f t="shared" si="7"/>
        <v>-4.0810443774943021E-2</v>
      </c>
      <c r="G108">
        <v>4.0225765174984511E-3</v>
      </c>
      <c r="I108">
        <v>5893.62</v>
      </c>
      <c r="J108">
        <f t="shared" si="8"/>
        <v>3.9101598241076656E-3</v>
      </c>
      <c r="L108">
        <f t="shared" si="9"/>
        <v>575.6812502970464</v>
      </c>
      <c r="M108">
        <f t="shared" si="11"/>
        <v>576.23088055280789</v>
      </c>
      <c r="N108">
        <f t="shared" si="10"/>
        <v>-0.54963025576148539</v>
      </c>
      <c r="O108">
        <f t="shared" si="12"/>
        <v>-1.2937952369267678E-6</v>
      </c>
      <c r="P108">
        <f t="shared" si="13"/>
        <v>-0.54962896196624844</v>
      </c>
    </row>
    <row r="109" spans="1:16" x14ac:dyDescent="0.2">
      <c r="A109" s="8">
        <v>45614.666666666599</v>
      </c>
      <c r="B109" s="9">
        <v>554.4</v>
      </c>
      <c r="D109">
        <f t="shared" si="7"/>
        <v>5.7736722158164059E-4</v>
      </c>
      <c r="G109">
        <v>4.3743277861609106E-3</v>
      </c>
      <c r="I109">
        <v>5916.98</v>
      </c>
      <c r="J109">
        <f t="shared" si="8"/>
        <v>3.9557737052673715E-3</v>
      </c>
      <c r="L109">
        <f t="shared" si="9"/>
        <v>572.40721178980846</v>
      </c>
      <c r="M109">
        <f t="shared" si="11"/>
        <v>576.29970421556288</v>
      </c>
      <c r="N109">
        <f t="shared" si="10"/>
        <v>-3.8924924257544262</v>
      </c>
      <c r="O109">
        <f t="shared" si="12"/>
        <v>-1.0350361895414143E-6</v>
      </c>
      <c r="P109">
        <f t="shared" si="13"/>
        <v>-3.8924913907182366</v>
      </c>
    </row>
    <row r="110" spans="1:16" x14ac:dyDescent="0.2">
      <c r="A110" s="8">
        <v>45615.666666666599</v>
      </c>
      <c r="B110" s="9">
        <v>561.09</v>
      </c>
      <c r="D110">
        <f t="shared" si="7"/>
        <v>1.1994872587325069E-2</v>
      </c>
      <c r="G110">
        <v>4.4147536220222345E-3</v>
      </c>
      <c r="I110">
        <v>5917.11</v>
      </c>
      <c r="J110">
        <f t="shared" si="8"/>
        <v>2.1970426117316337E-5</v>
      </c>
      <c r="L110">
        <f t="shared" si="9"/>
        <v>570.66610228368404</v>
      </c>
      <c r="M110">
        <f t="shared" si="11"/>
        <v>574.65380019959525</v>
      </c>
      <c r="N110">
        <f t="shared" si="10"/>
        <v>-3.9876979159112125</v>
      </c>
      <c r="O110">
        <f t="shared" si="12"/>
        <v>-8.2802895163313144E-7</v>
      </c>
      <c r="P110">
        <f t="shared" si="13"/>
        <v>-3.9876970878822608</v>
      </c>
    </row>
    <row r="111" spans="1:16" x14ac:dyDescent="0.2">
      <c r="A111" s="8">
        <v>45616.666666666599</v>
      </c>
      <c r="B111" s="9">
        <v>565.52</v>
      </c>
      <c r="D111">
        <f t="shared" si="7"/>
        <v>7.8643413996802407E-3</v>
      </c>
      <c r="G111">
        <v>4.9232311374613419E-3</v>
      </c>
      <c r="I111">
        <v>5948.71</v>
      </c>
      <c r="J111">
        <f t="shared" si="8"/>
        <v>5.3262353051749837E-3</v>
      </c>
      <c r="L111">
        <f t="shared" si="9"/>
        <v>569.87439424004037</v>
      </c>
      <c r="M111">
        <f t="shared" si="11"/>
        <v>573.15351870332893</v>
      </c>
      <c r="N111">
        <f t="shared" si="10"/>
        <v>-3.2791244632885537</v>
      </c>
      <c r="O111">
        <f t="shared" si="12"/>
        <v>-6.6242316130650518E-7</v>
      </c>
      <c r="P111">
        <f t="shared" si="13"/>
        <v>-3.2791238008653925</v>
      </c>
    </row>
    <row r="112" spans="1:16" x14ac:dyDescent="0.2">
      <c r="A112" s="8">
        <v>45617.666666666599</v>
      </c>
      <c r="B112" s="9">
        <v>563.09</v>
      </c>
      <c r="D112">
        <f t="shared" si="7"/>
        <v>-4.3061885948360717E-3</v>
      </c>
      <c r="G112">
        <v>5.4363408474554795E-3</v>
      </c>
      <c r="I112">
        <v>5969.34</v>
      </c>
      <c r="J112">
        <f t="shared" si="8"/>
        <v>3.4619792004100735E-3</v>
      </c>
      <c r="L112">
        <f t="shared" si="9"/>
        <v>568.83064128003411</v>
      </c>
      <c r="M112">
        <f t="shared" si="11"/>
        <v>572.25992472530459</v>
      </c>
      <c r="N112">
        <f t="shared" si="10"/>
        <v>-3.429283445270471</v>
      </c>
      <c r="O112">
        <f t="shared" si="12"/>
        <v>-5.2993852904520414E-7</v>
      </c>
      <c r="P112">
        <f t="shared" si="13"/>
        <v>-3.429282915331942</v>
      </c>
    </row>
    <row r="113" spans="1:16" x14ac:dyDescent="0.2">
      <c r="A113" s="8">
        <v>45618.666666666599</v>
      </c>
      <c r="B113" s="9">
        <v>559.14</v>
      </c>
      <c r="D113">
        <f t="shared" si="7"/>
        <v>-7.0395842422433944E-3</v>
      </c>
      <c r="G113">
        <v>5.6843832942341322E-3</v>
      </c>
      <c r="I113">
        <v>5987.37</v>
      </c>
      <c r="J113">
        <f t="shared" si="8"/>
        <v>3.015882072251307E-3</v>
      </c>
      <c r="L113">
        <f t="shared" si="9"/>
        <v>567.33977339079809</v>
      </c>
      <c r="M113">
        <f t="shared" si="11"/>
        <v>571.76067104194874</v>
      </c>
      <c r="N113">
        <f t="shared" si="10"/>
        <v>-4.4208976511506535</v>
      </c>
      <c r="O113">
        <f t="shared" si="12"/>
        <v>-4.2395082323616332E-7</v>
      </c>
      <c r="P113">
        <f t="shared" si="13"/>
        <v>-4.4208972271998306</v>
      </c>
    </row>
    <row r="114" spans="1:16" x14ac:dyDescent="0.2">
      <c r="A114" s="8">
        <v>45621.666666666599</v>
      </c>
      <c r="B114" s="9">
        <v>565.11</v>
      </c>
      <c r="D114">
        <f t="shared" si="7"/>
        <v>1.0620513436618361E-2</v>
      </c>
      <c r="G114">
        <v>5.9450118820233789E-3</v>
      </c>
      <c r="I114">
        <v>6021.63</v>
      </c>
      <c r="J114">
        <f t="shared" si="8"/>
        <v>5.7057361888066833E-3</v>
      </c>
      <c r="L114">
        <f t="shared" si="9"/>
        <v>566.99673133067529</v>
      </c>
      <c r="M114">
        <f t="shared" si="11"/>
        <v>571.11839911291554</v>
      </c>
      <c r="N114">
        <f t="shared" si="10"/>
        <v>-4.1216677822402517</v>
      </c>
      <c r="O114">
        <f t="shared" si="12"/>
        <v>-3.3916065858893066E-7</v>
      </c>
      <c r="P114">
        <f t="shared" si="13"/>
        <v>-4.121667443079593</v>
      </c>
    </row>
    <row r="115" spans="1:16" x14ac:dyDescent="0.2">
      <c r="A115" s="8">
        <v>45622.666666666599</v>
      </c>
      <c r="B115" s="9">
        <v>573.54</v>
      </c>
      <c r="D115">
        <f t="shared" si="7"/>
        <v>1.4807278841488754E-2</v>
      </c>
      <c r="G115">
        <v>6.0037764843569614E-3</v>
      </c>
      <c r="I115">
        <v>5998.74</v>
      </c>
      <c r="J115">
        <f t="shared" si="8"/>
        <v>-3.8085396153748753E-3</v>
      </c>
      <c r="L115">
        <f t="shared" si="9"/>
        <v>568.00338804903299</v>
      </c>
      <c r="M115">
        <f t="shared" si="11"/>
        <v>570.23111028973665</v>
      </c>
      <c r="N115">
        <f t="shared" si="10"/>
        <v>-2.2277222407036561</v>
      </c>
      <c r="O115">
        <f t="shared" si="12"/>
        <v>-2.7132852687114452E-7</v>
      </c>
      <c r="P115">
        <f t="shared" si="13"/>
        <v>-2.2277219693751293</v>
      </c>
    </row>
    <row r="116" spans="1:16" x14ac:dyDescent="0.2">
      <c r="A116" s="8">
        <v>45623.666666666599</v>
      </c>
      <c r="B116" s="9">
        <v>569.20000000000005</v>
      </c>
      <c r="D116">
        <f t="shared" si="7"/>
        <v>-7.5958150880287402E-3</v>
      </c>
      <c r="G116">
        <v>6.2510749196252853E-3</v>
      </c>
      <c r="I116">
        <v>6032.38</v>
      </c>
      <c r="J116">
        <f t="shared" si="8"/>
        <v>5.5921788939180331E-3</v>
      </c>
      <c r="L116">
        <f t="shared" si="9"/>
        <v>568.18748219533563</v>
      </c>
      <c r="M116">
        <f t="shared" si="11"/>
        <v>569.85176878679317</v>
      </c>
      <c r="N116">
        <f t="shared" si="10"/>
        <v>-1.6642865914575395</v>
      </c>
      <c r="O116">
        <f t="shared" si="12"/>
        <v>-2.1706282149691561E-7</v>
      </c>
      <c r="P116">
        <f t="shared" si="13"/>
        <v>-1.664286374394718</v>
      </c>
    </row>
    <row r="117" spans="1:16" x14ac:dyDescent="0.2">
      <c r="A117" s="8">
        <v>45625.545138888803</v>
      </c>
      <c r="B117" s="9">
        <v>574.32000000000005</v>
      </c>
      <c r="D117">
        <f t="shared" si="7"/>
        <v>8.954866052530373E-3</v>
      </c>
      <c r="G117">
        <v>7.0153737510882472E-3</v>
      </c>
      <c r="I117">
        <v>6047.15</v>
      </c>
      <c r="J117">
        <f t="shared" si="8"/>
        <v>2.4454606033056034E-3</v>
      </c>
      <c r="L117">
        <f t="shared" si="9"/>
        <v>569.13094647297635</v>
      </c>
      <c r="M117">
        <f t="shared" si="11"/>
        <v>570.1249710988825</v>
      </c>
      <c r="N117">
        <f t="shared" si="10"/>
        <v>-0.99402462590614959</v>
      </c>
      <c r="O117">
        <f t="shared" si="12"/>
        <v>-1.7365025719753251E-7</v>
      </c>
      <c r="P117">
        <f t="shared" si="13"/>
        <v>-0.99402445225589242</v>
      </c>
    </row>
    <row r="118" spans="1:16" x14ac:dyDescent="0.2">
      <c r="A118" s="8">
        <v>45628.666666666599</v>
      </c>
      <c r="B118" s="9">
        <v>592.83000000000004</v>
      </c>
      <c r="D118">
        <f t="shared" si="7"/>
        <v>3.1720947720593397E-2</v>
      </c>
      <c r="G118">
        <v>7.2295647506094834E-3</v>
      </c>
      <c r="I118">
        <v>6049.88</v>
      </c>
      <c r="J118">
        <f t="shared" si="8"/>
        <v>4.5135046310470323E-4</v>
      </c>
      <c r="L118">
        <f t="shared" si="9"/>
        <v>572.77695470790309</v>
      </c>
      <c r="M118">
        <f t="shared" si="11"/>
        <v>570.05645472118749</v>
      </c>
      <c r="N118">
        <f t="shared" si="10"/>
        <v>2.7204999867155948</v>
      </c>
      <c r="O118">
        <f t="shared" si="12"/>
        <v>-1.3892020575802602E-7</v>
      </c>
      <c r="P118">
        <f t="shared" si="13"/>
        <v>2.7205001256358003</v>
      </c>
    </row>
    <row r="119" spans="1:16" x14ac:dyDescent="0.2">
      <c r="A119" s="8">
        <v>45629.666666666599</v>
      </c>
      <c r="B119" s="9">
        <v>613.65</v>
      </c>
      <c r="D119">
        <f t="shared" si="7"/>
        <v>3.4517053054696281E-2</v>
      </c>
      <c r="G119">
        <v>7.7222598284718063E-3</v>
      </c>
      <c r="I119">
        <v>6086.49</v>
      </c>
      <c r="J119">
        <f t="shared" si="8"/>
        <v>6.0331237505021089E-3</v>
      </c>
      <c r="L119">
        <f t="shared" si="9"/>
        <v>579.06511552207189</v>
      </c>
      <c r="M119">
        <f t="shared" si="11"/>
        <v>570.37227288998838</v>
      </c>
      <c r="N119">
        <f t="shared" si="10"/>
        <v>8.6928426320835115</v>
      </c>
      <c r="O119">
        <f t="shared" si="12"/>
        <v>-1.1113616460642082E-7</v>
      </c>
      <c r="P119">
        <f t="shared" si="13"/>
        <v>8.6928427432196766</v>
      </c>
    </row>
    <row r="120" spans="1:16" x14ac:dyDescent="0.2">
      <c r="A120" s="8">
        <v>45630.666666666599</v>
      </c>
      <c r="B120" s="9">
        <v>613.78</v>
      </c>
      <c r="D120">
        <f t="shared" si="7"/>
        <v>2.1182470769990158E-4</v>
      </c>
      <c r="G120">
        <v>7.8643413996802407E-3</v>
      </c>
      <c r="I120">
        <v>6075.11</v>
      </c>
      <c r="J120">
        <f t="shared" si="8"/>
        <v>-1.8714648272306858E-3</v>
      </c>
      <c r="L120">
        <f t="shared" si="9"/>
        <v>584.40586698021468</v>
      </c>
      <c r="M120">
        <f t="shared" si="11"/>
        <v>572.0358082314707</v>
      </c>
      <c r="N120">
        <f t="shared" si="10"/>
        <v>12.370058748743986</v>
      </c>
      <c r="O120">
        <f t="shared" si="12"/>
        <v>-8.8908931685136662E-8</v>
      </c>
      <c r="P120">
        <f t="shared" si="13"/>
        <v>12.370058837652918</v>
      </c>
    </row>
    <row r="121" spans="1:16" x14ac:dyDescent="0.2">
      <c r="A121" s="8">
        <v>45631.666666666599</v>
      </c>
      <c r="B121" s="9">
        <v>608.92999999999995</v>
      </c>
      <c r="D121">
        <f t="shared" si="7"/>
        <v>-7.9332391764546269E-3</v>
      </c>
      <c r="G121">
        <v>8.0031507199325464E-3</v>
      </c>
      <c r="I121">
        <v>6090.27</v>
      </c>
      <c r="J121">
        <f t="shared" si="8"/>
        <v>2.4923196558419955E-3</v>
      </c>
      <c r="L121">
        <f t="shared" si="9"/>
        <v>588.17881052172015</v>
      </c>
      <c r="M121">
        <f t="shared" si="11"/>
        <v>575.11834095506538</v>
      </c>
      <c r="N121">
        <f t="shared" si="10"/>
        <v>13.060469566654774</v>
      </c>
      <c r="O121">
        <f t="shared" si="12"/>
        <v>-7.1127145348109335E-8</v>
      </c>
      <c r="P121">
        <f t="shared" si="13"/>
        <v>13.060469637781919</v>
      </c>
    </row>
    <row r="122" spans="1:16" x14ac:dyDescent="0.2">
      <c r="A122" s="8">
        <v>45632.666666666599</v>
      </c>
      <c r="B122" s="9">
        <v>623.77</v>
      </c>
      <c r="D122">
        <f t="shared" si="7"/>
        <v>2.4078392105179123E-2</v>
      </c>
      <c r="G122">
        <v>8.312499433584716E-3</v>
      </c>
      <c r="I122">
        <v>6052.85</v>
      </c>
      <c r="J122">
        <f t="shared" si="8"/>
        <v>-6.1631802121963038E-3</v>
      </c>
      <c r="L122">
        <f t="shared" si="9"/>
        <v>593.6543781337632</v>
      </c>
      <c r="M122">
        <f t="shared" si="11"/>
        <v>577.98216755098645</v>
      </c>
      <c r="N122">
        <f t="shared" si="10"/>
        <v>15.672210582776756</v>
      </c>
      <c r="O122">
        <f t="shared" si="12"/>
        <v>-5.690171627848747E-8</v>
      </c>
      <c r="P122">
        <f t="shared" si="13"/>
        <v>15.672210639678473</v>
      </c>
    </row>
    <row r="123" spans="1:16" x14ac:dyDescent="0.2">
      <c r="A123" s="8">
        <v>45635.666666666599</v>
      </c>
      <c r="B123" s="9">
        <v>613.57000000000005</v>
      </c>
      <c r="D123">
        <f t="shared" si="7"/>
        <v>-1.6487353608317438E-2</v>
      </c>
      <c r="G123">
        <v>8.3810759789674522E-3</v>
      </c>
      <c r="I123">
        <v>6034.91</v>
      </c>
      <c r="J123">
        <f t="shared" si="8"/>
        <v>-2.9682940713745675E-3</v>
      </c>
      <c r="L123">
        <f t="shared" si="9"/>
        <v>596.71831995933815</v>
      </c>
      <c r="M123">
        <f t="shared" si="11"/>
        <v>580.27459958424674</v>
      </c>
      <c r="N123">
        <f t="shared" si="10"/>
        <v>16.443720375091402</v>
      </c>
      <c r="O123">
        <f t="shared" si="12"/>
        <v>-4.5521373022789982E-8</v>
      </c>
      <c r="P123">
        <f t="shared" si="13"/>
        <v>16.443720420612774</v>
      </c>
    </row>
    <row r="124" spans="1:16" x14ac:dyDescent="0.2">
      <c r="A124" s="8">
        <v>45636.666666666599</v>
      </c>
      <c r="B124" s="9">
        <v>619.32000000000005</v>
      </c>
      <c r="D124">
        <f t="shared" si="7"/>
        <v>9.3277448770118787E-3</v>
      </c>
      <c r="G124">
        <v>8.5287252367117952E-3</v>
      </c>
      <c r="I124">
        <v>6084.19</v>
      </c>
      <c r="J124">
        <f t="shared" si="8"/>
        <v>8.1326619328850828E-3</v>
      </c>
      <c r="L124">
        <f t="shared" si="9"/>
        <v>600.1955015040553</v>
      </c>
      <c r="M124">
        <f t="shared" si="11"/>
        <v>583.4964810965248</v>
      </c>
      <c r="N124">
        <f t="shared" si="10"/>
        <v>16.699020407530497</v>
      </c>
      <c r="O124">
        <f t="shared" si="12"/>
        <v>-3.6417098418231987E-8</v>
      </c>
      <c r="P124">
        <f t="shared" si="13"/>
        <v>16.699020443947596</v>
      </c>
    </row>
    <row r="125" spans="1:16" x14ac:dyDescent="0.2">
      <c r="A125" s="8">
        <v>45637.666666666599</v>
      </c>
      <c r="B125" s="9">
        <v>632.67999999999995</v>
      </c>
      <c r="D125">
        <f t="shared" si="7"/>
        <v>2.1342663146651786E-2</v>
      </c>
      <c r="G125">
        <v>8.801442416483566E-3</v>
      </c>
      <c r="I125">
        <v>6051.25</v>
      </c>
      <c r="J125">
        <f t="shared" si="8"/>
        <v>-5.4287410919564485E-3</v>
      </c>
      <c r="L125">
        <f t="shared" si="9"/>
        <v>605.19311665727753</v>
      </c>
      <c r="M125">
        <f t="shared" si="11"/>
        <v>585.72414916344883</v>
      </c>
      <c r="N125">
        <f t="shared" si="10"/>
        <v>19.4689674938287</v>
      </c>
      <c r="O125">
        <f t="shared" si="12"/>
        <v>-2.9133678734585589E-8</v>
      </c>
      <c r="P125">
        <f t="shared" si="13"/>
        <v>19.46896752296238</v>
      </c>
    </row>
    <row r="126" spans="1:16" x14ac:dyDescent="0.2">
      <c r="A126" s="8">
        <v>45638.666666666599</v>
      </c>
      <c r="B126" s="9">
        <v>630.79</v>
      </c>
      <c r="D126">
        <f t="shared" si="7"/>
        <v>-2.9917630172881403E-3</v>
      </c>
      <c r="G126">
        <v>8.81013315770212E-3</v>
      </c>
      <c r="I126">
        <v>6051.09</v>
      </c>
      <c r="J126">
        <f t="shared" si="8"/>
        <v>-2.6441167577320025E-5</v>
      </c>
      <c r="L126">
        <f t="shared" si="9"/>
        <v>609.13109871000415</v>
      </c>
      <c r="M126">
        <f t="shared" si="11"/>
        <v>588.2127307068971</v>
      </c>
      <c r="N126">
        <f t="shared" si="10"/>
        <v>20.918368003107048</v>
      </c>
      <c r="O126">
        <f t="shared" si="12"/>
        <v>-2.3306942987668474E-8</v>
      </c>
      <c r="P126">
        <f t="shared" si="13"/>
        <v>20.91836802641399</v>
      </c>
    </row>
    <row r="127" spans="1:16" x14ac:dyDescent="0.2">
      <c r="A127" s="8">
        <v>45639.666666666599</v>
      </c>
      <c r="B127" s="9">
        <v>620.35</v>
      </c>
      <c r="D127">
        <f t="shared" si="7"/>
        <v>-1.6689167189119277E-2</v>
      </c>
      <c r="G127">
        <v>8.9139035568321732E-3</v>
      </c>
      <c r="I127">
        <v>6074.08</v>
      </c>
      <c r="J127">
        <f t="shared" si="8"/>
        <v>3.7921163249597686E-3</v>
      </c>
      <c r="L127">
        <f t="shared" si="9"/>
        <v>610.85708352384961</v>
      </c>
      <c r="M127">
        <f t="shared" si="11"/>
        <v>591.50660250638623</v>
      </c>
      <c r="N127">
        <f t="shared" si="10"/>
        <v>19.35048101746338</v>
      </c>
      <c r="O127">
        <f t="shared" si="12"/>
        <v>-1.864555439013478E-8</v>
      </c>
      <c r="P127">
        <f t="shared" si="13"/>
        <v>19.350481036108935</v>
      </c>
    </row>
    <row r="128" spans="1:16" x14ac:dyDescent="0.2">
      <c r="A128" s="8">
        <v>45642.666666666599</v>
      </c>
      <c r="B128" s="9">
        <v>624.24</v>
      </c>
      <c r="D128">
        <f t="shared" si="7"/>
        <v>6.2510749196252853E-3</v>
      </c>
      <c r="G128">
        <v>8.9545150483611152E-3</v>
      </c>
      <c r="I128">
        <v>6050.61</v>
      </c>
      <c r="J128">
        <f t="shared" si="8"/>
        <v>-3.8714440227630084E-3</v>
      </c>
      <c r="L128">
        <f t="shared" si="9"/>
        <v>612.91599375094972</v>
      </c>
      <c r="M128">
        <f t="shared" si="11"/>
        <v>594.41648380220943</v>
      </c>
      <c r="N128">
        <f t="shared" si="10"/>
        <v>18.499509948740297</v>
      </c>
      <c r="O128">
        <f t="shared" si="12"/>
        <v>-1.4916443512107823E-8</v>
      </c>
      <c r="P128">
        <f t="shared" si="13"/>
        <v>18.499509963656742</v>
      </c>
    </row>
    <row r="129" spans="1:16" x14ac:dyDescent="0.2">
      <c r="A129" s="8">
        <v>45643.666666666599</v>
      </c>
      <c r="B129" s="9">
        <v>619.44000000000005</v>
      </c>
      <c r="D129">
        <f t="shared" si="7"/>
        <v>-7.7190657300375979E-3</v>
      </c>
      <c r="G129">
        <v>8.954866052530373E-3</v>
      </c>
      <c r="I129">
        <v>5872.16</v>
      </c>
      <c r="J129">
        <f t="shared" si="8"/>
        <v>-2.9936554508987644E-2</v>
      </c>
      <c r="L129">
        <f t="shared" si="9"/>
        <v>613.91968702003442</v>
      </c>
      <c r="M129">
        <f t="shared" si="11"/>
        <v>596.33748500204581</v>
      </c>
      <c r="N129">
        <f t="shared" si="10"/>
        <v>17.582202017988607</v>
      </c>
      <c r="O129">
        <f t="shared" si="12"/>
        <v>-1.193315480968626E-8</v>
      </c>
      <c r="P129">
        <f t="shared" si="13"/>
        <v>17.58220202992176</v>
      </c>
    </row>
    <row r="130" spans="1:16" x14ac:dyDescent="0.2">
      <c r="A130" s="8">
        <v>45644.666666666599</v>
      </c>
      <c r="B130" s="9">
        <v>597.19000000000005</v>
      </c>
      <c r="D130">
        <f t="shared" si="7"/>
        <v>-3.6580523362737878E-2</v>
      </c>
      <c r="G130">
        <v>8.9945485304542168E-3</v>
      </c>
      <c r="I130">
        <v>5867.08</v>
      </c>
      <c r="J130">
        <f t="shared" si="8"/>
        <v>-8.6547345775283581E-4</v>
      </c>
      <c r="L130">
        <f t="shared" si="9"/>
        <v>611.34588901695224</v>
      </c>
      <c r="M130">
        <f t="shared" si="11"/>
        <v>598.40433796485729</v>
      </c>
      <c r="N130">
        <f t="shared" si="10"/>
        <v>12.941551052094951</v>
      </c>
      <c r="O130">
        <f t="shared" si="12"/>
        <v>-9.5465238477490089E-9</v>
      </c>
      <c r="P130">
        <f t="shared" si="13"/>
        <v>12.941551061641475</v>
      </c>
    </row>
    <row r="131" spans="1:16" x14ac:dyDescent="0.2">
      <c r="A131" s="8">
        <v>45645.666666666599</v>
      </c>
      <c r="B131" s="9">
        <v>595.57000000000005</v>
      </c>
      <c r="D131">
        <f t="shared" si="7"/>
        <v>-2.7163905498756545E-3</v>
      </c>
      <c r="G131">
        <v>9.3277448770118787E-3</v>
      </c>
      <c r="I131">
        <v>5930.85</v>
      </c>
      <c r="J131">
        <f t="shared" si="8"/>
        <v>1.0810476252410672E-2</v>
      </c>
      <c r="L131">
        <f t="shared" si="9"/>
        <v>608.91882916819043</v>
      </c>
      <c r="M131">
        <f t="shared" si="11"/>
        <v>599.96253515264561</v>
      </c>
      <c r="N131">
        <f t="shared" si="10"/>
        <v>8.9562940155448132</v>
      </c>
      <c r="O131">
        <f t="shared" si="12"/>
        <v>-7.6372190781992078E-9</v>
      </c>
      <c r="P131">
        <f t="shared" si="13"/>
        <v>8.956294023182032</v>
      </c>
    </row>
    <row r="132" spans="1:16" x14ac:dyDescent="0.2">
      <c r="A132" s="8">
        <v>45646.666666666599</v>
      </c>
      <c r="B132" s="9">
        <v>585.25</v>
      </c>
      <c r="D132">
        <f t="shared" ref="D132:D188" si="14">LN(B132/B131)</f>
        <v>-1.7479823794834554E-2</v>
      </c>
      <c r="G132">
        <v>9.5052876032390172E-3</v>
      </c>
      <c r="I132">
        <v>5974.07</v>
      </c>
      <c r="J132">
        <f t="shared" ref="J132:J188" si="15">LN(I132/I131)</f>
        <v>7.2608954754625398E-3</v>
      </c>
      <c r="L132">
        <f t="shared" si="9"/>
        <v>605.2774708346227</v>
      </c>
      <c r="M132">
        <f t="shared" si="11"/>
        <v>599.75716217837555</v>
      </c>
      <c r="N132">
        <f t="shared" si="10"/>
        <v>5.5203086562471526</v>
      </c>
      <c r="O132">
        <f t="shared" si="12"/>
        <v>-6.1097752625593662E-9</v>
      </c>
      <c r="P132">
        <f t="shared" si="13"/>
        <v>5.5203086623569275</v>
      </c>
    </row>
    <row r="133" spans="1:16" x14ac:dyDescent="0.2">
      <c r="A133" s="8">
        <v>45649.666666666599</v>
      </c>
      <c r="B133" s="9">
        <v>599.85</v>
      </c>
      <c r="D133">
        <f t="shared" si="14"/>
        <v>2.4640517589916939E-2</v>
      </c>
      <c r="G133">
        <v>9.5879019898175901E-3</v>
      </c>
      <c r="I133">
        <v>6040.04</v>
      </c>
      <c r="J133">
        <f t="shared" si="15"/>
        <v>1.0982197273831982E-2</v>
      </c>
      <c r="L133">
        <f t="shared" si="9"/>
        <v>604.44247532160375</v>
      </c>
      <c r="M133">
        <f t="shared" si="11"/>
        <v>599.44700201701448</v>
      </c>
      <c r="N133">
        <f t="shared" si="10"/>
        <v>4.9954733045892681</v>
      </c>
      <c r="O133">
        <f t="shared" si="12"/>
        <v>-4.8878202100474935E-9</v>
      </c>
      <c r="P133">
        <f t="shared" si="13"/>
        <v>4.995473309477088</v>
      </c>
    </row>
    <row r="134" spans="1:16" x14ac:dyDescent="0.2">
      <c r="A134" s="8">
        <v>45650.545138888803</v>
      </c>
      <c r="B134" s="9">
        <v>607.75</v>
      </c>
      <c r="D134">
        <f t="shared" si="14"/>
        <v>1.3083989235295704E-2</v>
      </c>
      <c r="G134">
        <v>9.6030417280762049E-3</v>
      </c>
      <c r="I134">
        <v>6037.59</v>
      </c>
      <c r="J134">
        <f t="shared" si="15"/>
        <v>-4.0570874146761795E-4</v>
      </c>
      <c r="L134">
        <f t="shared" si="9"/>
        <v>604.95132527212627</v>
      </c>
      <c r="M134">
        <f t="shared" si="11"/>
        <v>598.3953722379764</v>
      </c>
      <c r="N134">
        <f t="shared" si="10"/>
        <v>6.5559530341498657</v>
      </c>
      <c r="O134">
        <f t="shared" si="12"/>
        <v>-3.9102561680379948E-9</v>
      </c>
      <c r="P134">
        <f t="shared" si="13"/>
        <v>6.5559530380601219</v>
      </c>
    </row>
    <row r="135" spans="1:16" x14ac:dyDescent="0.2">
      <c r="A135" s="8">
        <v>45652.666666666599</v>
      </c>
      <c r="B135" s="9">
        <v>603.35</v>
      </c>
      <c r="D135">
        <f t="shared" si="14"/>
        <v>-7.2661536766229192E-3</v>
      </c>
      <c r="G135">
        <v>1.0050477723623365E-2</v>
      </c>
      <c r="I135">
        <v>5970.84</v>
      </c>
      <c r="J135">
        <f t="shared" si="15"/>
        <v>-1.111730467559637E-2</v>
      </c>
      <c r="L135">
        <f t="shared" si="9"/>
        <v>604.70496753795294</v>
      </c>
      <c r="M135">
        <f t="shared" si="11"/>
        <v>598.50312244257066</v>
      </c>
      <c r="N135">
        <f t="shared" si="10"/>
        <v>6.2018450953822821</v>
      </c>
      <c r="O135">
        <f t="shared" si="12"/>
        <v>-3.1282049344303962E-9</v>
      </c>
      <c r="P135">
        <f t="shared" si="13"/>
        <v>6.2018450985104874</v>
      </c>
    </row>
    <row r="136" spans="1:16" x14ac:dyDescent="0.2">
      <c r="A136" s="8">
        <v>45653.666666666599</v>
      </c>
      <c r="B136" s="9">
        <v>599.80999999999995</v>
      </c>
      <c r="D136">
        <f t="shared" si="14"/>
        <v>-5.8845211196064517E-3</v>
      </c>
      <c r="G136">
        <v>1.0427942984744859E-2</v>
      </c>
      <c r="I136">
        <v>5906.94</v>
      </c>
      <c r="J136">
        <f t="shared" si="15"/>
        <v>-1.0759690191101295E-2</v>
      </c>
      <c r="L136">
        <f t="shared" si="9"/>
        <v>603.95189560903714</v>
      </c>
      <c r="M136">
        <f t="shared" si="11"/>
        <v>599.1880763357135</v>
      </c>
      <c r="N136">
        <f t="shared" si="10"/>
        <v>4.7638192733236338</v>
      </c>
      <c r="O136">
        <f t="shared" si="12"/>
        <v>-2.5025639475443172E-9</v>
      </c>
      <c r="P136">
        <f t="shared" si="13"/>
        <v>4.7638192758261981</v>
      </c>
    </row>
    <row r="137" spans="1:16" x14ac:dyDescent="0.2">
      <c r="A137" s="8">
        <v>45656.666666666599</v>
      </c>
      <c r="B137" s="9">
        <v>591.24</v>
      </c>
      <c r="D137">
        <f t="shared" si="14"/>
        <v>-1.439091205613131E-2</v>
      </c>
      <c r="G137">
        <v>1.0620513436618361E-2</v>
      </c>
      <c r="I137">
        <v>5881.63</v>
      </c>
      <c r="J137">
        <f t="shared" si="15"/>
        <v>-4.2939964541344501E-3</v>
      </c>
      <c r="L137">
        <f t="shared" si="9"/>
        <v>601.99621936149299</v>
      </c>
      <c r="M137">
        <f t="shared" si="11"/>
        <v>599.49636697751259</v>
      </c>
      <c r="N137">
        <f t="shared" si="10"/>
        <v>2.4998523839803966</v>
      </c>
      <c r="O137">
        <f t="shared" si="12"/>
        <v>-2.0020511580354538E-9</v>
      </c>
      <c r="P137">
        <f t="shared" si="13"/>
        <v>2.4998523859824475</v>
      </c>
    </row>
    <row r="138" spans="1:16" x14ac:dyDescent="0.2">
      <c r="A138" s="8">
        <v>45657.666666666599</v>
      </c>
      <c r="B138" s="9">
        <v>585.51</v>
      </c>
      <c r="D138">
        <f t="shared" si="14"/>
        <v>-9.7387640326518816E-3</v>
      </c>
      <c r="G138">
        <v>1.1070047460766216E-2</v>
      </c>
      <c r="I138">
        <v>5868.55</v>
      </c>
      <c r="J138">
        <f t="shared" si="15"/>
        <v>-2.2263497925529528E-3</v>
      </c>
      <c r="L138">
        <f t="shared" si="9"/>
        <v>599.45987792126334</v>
      </c>
      <c r="M138">
        <f t="shared" si="11"/>
        <v>599.51959905325236</v>
      </c>
      <c r="N138">
        <f t="shared" si="10"/>
        <v>-5.9721131989022069E-2</v>
      </c>
      <c r="O138">
        <f t="shared" si="12"/>
        <v>-1.6016409264283632E-9</v>
      </c>
      <c r="P138">
        <f t="shared" si="13"/>
        <v>-5.9721130387381145E-2</v>
      </c>
    </row>
    <row r="139" spans="1:16" x14ac:dyDescent="0.2">
      <c r="A139" s="8">
        <v>45659.666666666599</v>
      </c>
      <c r="B139" s="9">
        <v>599.24</v>
      </c>
      <c r="D139">
        <f t="shared" si="14"/>
        <v>2.3178923337960938E-2</v>
      </c>
      <c r="G139">
        <v>1.1355327021294879E-2</v>
      </c>
      <c r="I139">
        <v>5942.47</v>
      </c>
      <c r="J139">
        <f t="shared" si="15"/>
        <v>1.2517287272659085E-2</v>
      </c>
      <c r="L139">
        <f t="shared" si="9"/>
        <v>599.42605054876128</v>
      </c>
      <c r="M139">
        <f t="shared" si="11"/>
        <v>598.90629541967814</v>
      </c>
      <c r="N139">
        <f t="shared" si="10"/>
        <v>0.51975512908313704</v>
      </c>
      <c r="O139">
        <f t="shared" si="12"/>
        <v>-1.2813127411426907E-9</v>
      </c>
      <c r="P139">
        <f t="shared" si="13"/>
        <v>0.51975513036444976</v>
      </c>
    </row>
    <row r="140" spans="1:16" x14ac:dyDescent="0.2">
      <c r="A140" s="8">
        <v>45660.666666666599</v>
      </c>
      <c r="B140" s="9">
        <v>604.63</v>
      </c>
      <c r="D140">
        <f t="shared" si="14"/>
        <v>8.9545150483611152E-3</v>
      </c>
      <c r="G140">
        <v>1.1839366754870771E-2</v>
      </c>
      <c r="I140">
        <v>5975.38</v>
      </c>
      <c r="J140">
        <f t="shared" si="15"/>
        <v>5.5228222624888485E-3</v>
      </c>
      <c r="L140">
        <f t="shared" si="9"/>
        <v>600.22665815664413</v>
      </c>
      <c r="M140">
        <f t="shared" si="11"/>
        <v>597.9139772404427</v>
      </c>
      <c r="N140">
        <f t="shared" si="10"/>
        <v>2.3126809162014297</v>
      </c>
      <c r="O140">
        <f t="shared" si="12"/>
        <v>-1.0250501929141527E-9</v>
      </c>
      <c r="P140">
        <f t="shared" si="13"/>
        <v>2.3126809172264799</v>
      </c>
    </row>
    <row r="141" spans="1:16" x14ac:dyDescent="0.2">
      <c r="A141" s="8">
        <v>45663.666666666599</v>
      </c>
      <c r="B141" s="9">
        <v>630.20000000000005</v>
      </c>
      <c r="D141">
        <f t="shared" si="14"/>
        <v>4.142052862563185E-2</v>
      </c>
      <c r="G141">
        <v>1.194267930075938E-2</v>
      </c>
      <c r="I141">
        <v>5909.03</v>
      </c>
      <c r="J141">
        <f t="shared" si="15"/>
        <v>-1.116600476981219E-2</v>
      </c>
      <c r="L141">
        <f t="shared" si="9"/>
        <v>604.8379415171604</v>
      </c>
      <c r="M141">
        <f t="shared" si="11"/>
        <v>598.01220114855812</v>
      </c>
      <c r="N141">
        <f t="shared" si="10"/>
        <v>6.8257403686022826</v>
      </c>
      <c r="O141">
        <f t="shared" si="12"/>
        <v>-8.2004015433132215E-10</v>
      </c>
      <c r="P141">
        <f t="shared" si="13"/>
        <v>6.8257403694223227</v>
      </c>
    </row>
    <row r="142" spans="1:16" x14ac:dyDescent="0.2">
      <c r="A142" s="8">
        <v>45664.666666666599</v>
      </c>
      <c r="B142" s="9">
        <v>617.89</v>
      </c>
      <c r="D142">
        <f t="shared" si="14"/>
        <v>-1.9726781235719498E-2</v>
      </c>
      <c r="G142">
        <v>1.1994872587325069E-2</v>
      </c>
      <c r="I142">
        <v>5918.25</v>
      </c>
      <c r="J142">
        <f t="shared" si="15"/>
        <v>1.559107735282887E-3</v>
      </c>
      <c r="L142">
        <f t="shared" si="9"/>
        <v>606.84595051452038</v>
      </c>
      <c r="M142">
        <f t="shared" si="11"/>
        <v>598.50240847088708</v>
      </c>
      <c r="N142">
        <f t="shared" si="10"/>
        <v>8.3435420436333061</v>
      </c>
      <c r="O142">
        <f t="shared" si="12"/>
        <v>-6.5603212346505772E-10</v>
      </c>
      <c r="P142">
        <f t="shared" si="13"/>
        <v>8.3435420442893378</v>
      </c>
    </row>
    <row r="143" spans="1:16" x14ac:dyDescent="0.2">
      <c r="A143" s="8">
        <v>45665.666666666599</v>
      </c>
      <c r="B143" s="9">
        <v>610.72</v>
      </c>
      <c r="D143">
        <f t="shared" si="14"/>
        <v>-1.1671859090535105E-2</v>
      </c>
      <c r="G143">
        <v>1.2472563594238232E-2</v>
      </c>
      <c r="I143">
        <v>5827.04</v>
      </c>
      <c r="J143">
        <f t="shared" si="15"/>
        <v>-1.5531644353894208E-2</v>
      </c>
      <c r="L143">
        <f t="shared" ref="L143:L188" si="16">B143*(2/13) + L142*(1-(2/13))</f>
        <v>607.44195812767111</v>
      </c>
      <c r="M143">
        <f t="shared" si="11"/>
        <v>600.85037821378432</v>
      </c>
      <c r="N143">
        <f t="shared" si="10"/>
        <v>6.5915799138867897</v>
      </c>
      <c r="O143">
        <f t="shared" si="12"/>
        <v>-5.2482569877204615E-10</v>
      </c>
      <c r="P143">
        <f t="shared" si="13"/>
        <v>6.5915799144116152</v>
      </c>
    </row>
    <row r="144" spans="1:16" x14ac:dyDescent="0.2">
      <c r="A144" s="8">
        <v>45667.666666666599</v>
      </c>
      <c r="B144" s="9">
        <v>615.86</v>
      </c>
      <c r="D144">
        <f t="shared" si="14"/>
        <v>8.3810759789674522E-3</v>
      </c>
      <c r="G144">
        <v>1.2827292271176759E-2</v>
      </c>
      <c r="I144">
        <v>5836.22</v>
      </c>
      <c r="J144">
        <f t="shared" si="15"/>
        <v>1.5741742695762329E-3</v>
      </c>
      <c r="L144">
        <f t="shared" si="16"/>
        <v>608.73704149264483</v>
      </c>
      <c r="M144">
        <f t="shared" si="11"/>
        <v>602.11257242017075</v>
      </c>
      <c r="N144">
        <f t="shared" si="10"/>
        <v>6.6244690724740849</v>
      </c>
      <c r="O144">
        <f t="shared" si="12"/>
        <v>-4.1986055901763694E-10</v>
      </c>
      <c r="P144">
        <f t="shared" si="13"/>
        <v>6.6244690728939455</v>
      </c>
    </row>
    <row r="145" spans="1:16" x14ac:dyDescent="0.2">
      <c r="A145" s="8">
        <v>45670.666666666599</v>
      </c>
      <c r="B145" s="9">
        <v>608.33000000000004</v>
      </c>
      <c r="D145">
        <f t="shared" si="14"/>
        <v>-1.2302167094471872E-2</v>
      </c>
      <c r="G145">
        <v>1.3083989235295704E-2</v>
      </c>
      <c r="I145">
        <v>5842.91</v>
      </c>
      <c r="J145">
        <f t="shared" si="15"/>
        <v>1.1456334044923633E-3</v>
      </c>
      <c r="L145">
        <f t="shared" si="16"/>
        <v>608.6744197245456</v>
      </c>
      <c r="M145">
        <f t="shared" si="11"/>
        <v>602.75015964830629</v>
      </c>
      <c r="N145">
        <f t="shared" si="10"/>
        <v>5.9242600762393067</v>
      </c>
      <c r="O145">
        <f t="shared" si="12"/>
        <v>-3.3588844721410955E-10</v>
      </c>
      <c r="P145">
        <f t="shared" si="13"/>
        <v>5.9242600765751954</v>
      </c>
    </row>
    <row r="146" spans="1:16" x14ac:dyDescent="0.2">
      <c r="A146" s="8">
        <v>45671.666666666599</v>
      </c>
      <c r="B146" s="9">
        <v>594.25</v>
      </c>
      <c r="D146">
        <f t="shared" si="14"/>
        <v>-2.3417391641111847E-2</v>
      </c>
      <c r="G146">
        <v>1.3773176196110088E-2</v>
      </c>
      <c r="I146">
        <v>5949.91</v>
      </c>
      <c r="J146">
        <f t="shared" si="15"/>
        <v>1.8147132985426716E-2</v>
      </c>
      <c r="L146">
        <f t="shared" si="16"/>
        <v>606.45527822846168</v>
      </c>
      <c r="M146">
        <f t="shared" si="11"/>
        <v>603.72125893361692</v>
      </c>
      <c r="N146">
        <f t="shared" si="10"/>
        <v>2.7340192948447566</v>
      </c>
      <c r="O146">
        <f t="shared" si="12"/>
        <v>-2.6871075777128764E-10</v>
      </c>
      <c r="P146">
        <f t="shared" si="13"/>
        <v>2.7340192951134674</v>
      </c>
    </row>
    <row r="147" spans="1:16" x14ac:dyDescent="0.2">
      <c r="A147" s="8">
        <v>45672.666666666599</v>
      </c>
      <c r="B147" s="9">
        <v>617.12</v>
      </c>
      <c r="D147">
        <f t="shared" si="14"/>
        <v>3.7763388219614447E-2</v>
      </c>
      <c r="G147">
        <v>1.3850037449815018E-2</v>
      </c>
      <c r="I147">
        <v>5937.34</v>
      </c>
      <c r="J147">
        <f t="shared" si="15"/>
        <v>-2.1148717634665781E-3</v>
      </c>
      <c r="L147">
        <f t="shared" si="16"/>
        <v>608.09600465485221</v>
      </c>
      <c r="M147">
        <f t="shared" si="11"/>
        <v>604.06264716075634</v>
      </c>
      <c r="N147">
        <f t="shared" si="10"/>
        <v>4.033357494095867</v>
      </c>
      <c r="O147">
        <f t="shared" si="12"/>
        <v>-2.1496860621703014E-10</v>
      </c>
      <c r="P147">
        <f t="shared" si="13"/>
        <v>4.0333574943108355</v>
      </c>
    </row>
    <row r="148" spans="1:16" x14ac:dyDescent="0.2">
      <c r="A148" s="8">
        <v>45673.666666666599</v>
      </c>
      <c r="B148" s="9">
        <v>611.29999999999995</v>
      </c>
      <c r="D148">
        <f t="shared" si="14"/>
        <v>-9.4756574252379891E-3</v>
      </c>
      <c r="G148">
        <v>1.4807278841488754E-2</v>
      </c>
      <c r="I148">
        <v>5996.66</v>
      </c>
      <c r="J148">
        <f t="shared" si="15"/>
        <v>9.9414259357241096E-3</v>
      </c>
      <c r="L148">
        <f t="shared" si="16"/>
        <v>608.58892701564423</v>
      </c>
      <c r="M148">
        <f t="shared" si="11"/>
        <v>603.33578440810766</v>
      </c>
      <c r="N148">
        <f t="shared" si="10"/>
        <v>5.2531426075365744</v>
      </c>
      <c r="O148">
        <f t="shared" si="12"/>
        <v>-1.7197488497362413E-10</v>
      </c>
      <c r="P148">
        <f t="shared" si="13"/>
        <v>5.2531426077085497</v>
      </c>
    </row>
    <row r="149" spans="1:16" x14ac:dyDescent="0.2">
      <c r="A149" s="8">
        <v>45674.666666666599</v>
      </c>
      <c r="B149" s="9">
        <v>612.77</v>
      </c>
      <c r="D149">
        <f t="shared" si="14"/>
        <v>2.4018245797596477E-3</v>
      </c>
      <c r="G149">
        <v>1.5017923458063877E-2</v>
      </c>
      <c r="I149">
        <v>6049.24</v>
      </c>
      <c r="J149">
        <f t="shared" si="15"/>
        <v>8.7299967522312897E-3</v>
      </c>
      <c r="L149">
        <f t="shared" si="16"/>
        <v>609.23216901323735</v>
      </c>
      <c r="M149">
        <f t="shared" si="11"/>
        <v>604.35683741491448</v>
      </c>
      <c r="N149">
        <f t="shared" si="10"/>
        <v>4.8753315983228731</v>
      </c>
      <c r="O149">
        <f t="shared" si="12"/>
        <v>-1.375799079788993E-10</v>
      </c>
      <c r="P149">
        <f t="shared" si="13"/>
        <v>4.8753315984604528</v>
      </c>
    </row>
    <row r="150" spans="1:16" x14ac:dyDescent="0.2">
      <c r="A150" s="8">
        <v>45678.666666666599</v>
      </c>
      <c r="B150" s="9">
        <v>616.46</v>
      </c>
      <c r="D150">
        <f t="shared" si="14"/>
        <v>6.0037764843569614E-3</v>
      </c>
      <c r="G150">
        <v>1.541662668676246E-2</v>
      </c>
      <c r="I150">
        <v>6086.37</v>
      </c>
      <c r="J150">
        <f t="shared" si="15"/>
        <v>6.1192005774427091E-3</v>
      </c>
      <c r="L150">
        <f t="shared" si="16"/>
        <v>610.34414301120091</v>
      </c>
      <c r="M150">
        <f t="shared" si="11"/>
        <v>604.87114575455041</v>
      </c>
      <c r="N150">
        <f t="shared" si="10"/>
        <v>5.4729972566505012</v>
      </c>
      <c r="O150">
        <f t="shared" si="12"/>
        <v>-1.1006392638311944E-10</v>
      </c>
      <c r="P150">
        <f t="shared" si="13"/>
        <v>5.4729972567605651</v>
      </c>
    </row>
    <row r="151" spans="1:16" x14ac:dyDescent="0.2">
      <c r="A151" s="8">
        <v>45679.666666666599</v>
      </c>
      <c r="B151" s="9">
        <v>623.5</v>
      </c>
      <c r="D151">
        <f t="shared" si="14"/>
        <v>1.1355327021294879E-2</v>
      </c>
      <c r="G151">
        <v>1.5846155984493793E-2</v>
      </c>
      <c r="I151">
        <v>6118.71</v>
      </c>
      <c r="J151">
        <f t="shared" si="15"/>
        <v>5.2994450977238887E-3</v>
      </c>
      <c r="L151">
        <f t="shared" si="16"/>
        <v>612.3681210094777</v>
      </c>
      <c r="M151">
        <f t="shared" si="11"/>
        <v>605.45624606902823</v>
      </c>
      <c r="N151">
        <f t="shared" si="10"/>
        <v>6.9118749404494793</v>
      </c>
      <c r="O151">
        <f t="shared" si="12"/>
        <v>-8.8051141106495551E-11</v>
      </c>
      <c r="P151">
        <f t="shared" si="13"/>
        <v>6.9118749405375306</v>
      </c>
    </row>
    <row r="152" spans="1:16" x14ac:dyDescent="0.2">
      <c r="A152" s="8">
        <v>45680.666666666599</v>
      </c>
      <c r="B152" s="9">
        <v>636.45000000000005</v>
      </c>
      <c r="D152">
        <f t="shared" si="14"/>
        <v>2.0557095196352581E-2</v>
      </c>
      <c r="G152">
        <v>1.5877684317790797E-2</v>
      </c>
      <c r="I152">
        <v>6101.24</v>
      </c>
      <c r="J152">
        <f t="shared" si="15"/>
        <v>-2.8592607828964826E-3</v>
      </c>
      <c r="L152">
        <f t="shared" si="16"/>
        <v>616.07302546955805</v>
      </c>
      <c r="M152">
        <f t="shared" si="11"/>
        <v>606.27133895280394</v>
      </c>
      <c r="N152">
        <f t="shared" si="10"/>
        <v>9.8016865167541027</v>
      </c>
      <c r="O152">
        <f t="shared" si="12"/>
        <v>-7.0440912885196451E-11</v>
      </c>
      <c r="P152">
        <f t="shared" si="13"/>
        <v>9.8016865168245442</v>
      </c>
    </row>
    <row r="153" spans="1:16" x14ac:dyDescent="0.2">
      <c r="A153" s="8">
        <v>45681.666666666599</v>
      </c>
      <c r="B153" s="9">
        <v>647.49</v>
      </c>
      <c r="D153">
        <f t="shared" si="14"/>
        <v>1.7197489122545186E-2</v>
      </c>
      <c r="G153">
        <v>1.6372423568198735E-2</v>
      </c>
      <c r="I153">
        <v>6012.28</v>
      </c>
      <c r="J153">
        <f t="shared" si="15"/>
        <v>-1.4687984883634318E-2</v>
      </c>
      <c r="L153">
        <f t="shared" si="16"/>
        <v>620.90640616654912</v>
      </c>
      <c r="M153">
        <f t="shared" si="11"/>
        <v>607.5475360674111</v>
      </c>
      <c r="N153">
        <f t="shared" si="10"/>
        <v>13.358870099138016</v>
      </c>
      <c r="O153">
        <f t="shared" si="12"/>
        <v>-5.6352730308157165E-11</v>
      </c>
      <c r="P153">
        <f t="shared" si="13"/>
        <v>13.35887009919437</v>
      </c>
    </row>
    <row r="154" spans="1:16" x14ac:dyDescent="0.2">
      <c r="A154" s="8">
        <v>45684.666666666599</v>
      </c>
      <c r="B154" s="9">
        <v>659.88</v>
      </c>
      <c r="D154">
        <f t="shared" si="14"/>
        <v>1.8954650868734872E-2</v>
      </c>
      <c r="G154">
        <v>1.7197489122545186E-2</v>
      </c>
      <c r="I154">
        <v>6067.7</v>
      </c>
      <c r="J154">
        <f t="shared" si="15"/>
        <v>9.1755762546756169E-3</v>
      </c>
      <c r="L154">
        <f t="shared" si="16"/>
        <v>626.90234367938774</v>
      </c>
      <c r="M154">
        <f t="shared" si="11"/>
        <v>609.68845932167687</v>
      </c>
      <c r="N154">
        <f t="shared" si="10"/>
        <v>17.213884357710867</v>
      </c>
      <c r="O154">
        <f t="shared" si="12"/>
        <v>-4.5082184246525732E-11</v>
      </c>
      <c r="P154">
        <f t="shared" si="13"/>
        <v>17.213884357755951</v>
      </c>
    </row>
    <row r="155" spans="1:16" x14ac:dyDescent="0.2">
      <c r="A155" s="8">
        <v>45685.666666666599</v>
      </c>
      <c r="B155" s="9">
        <v>674.33</v>
      </c>
      <c r="D155">
        <f t="shared" si="14"/>
        <v>2.1661605025962608E-2</v>
      </c>
      <c r="G155">
        <v>1.7238523766664158E-2</v>
      </c>
      <c r="I155">
        <v>6039.31</v>
      </c>
      <c r="J155">
        <f t="shared" si="15"/>
        <v>-4.6898535700948913E-3</v>
      </c>
      <c r="L155">
        <f t="shared" si="16"/>
        <v>634.19890619025114</v>
      </c>
      <c r="M155">
        <f t="shared" si="11"/>
        <v>612.48857344599708</v>
      </c>
      <c r="N155">
        <f t="shared" si="10"/>
        <v>21.71033274425406</v>
      </c>
      <c r="O155">
        <f t="shared" si="12"/>
        <v>-3.6065747397220588E-11</v>
      </c>
      <c r="P155">
        <f t="shared" si="13"/>
        <v>21.710332744290127</v>
      </c>
    </row>
    <row r="156" spans="1:16" x14ac:dyDescent="0.2">
      <c r="A156" s="8">
        <v>45686.666666666599</v>
      </c>
      <c r="B156" s="9">
        <v>676.49</v>
      </c>
      <c r="D156">
        <f t="shared" si="14"/>
        <v>3.1980602019005986E-3</v>
      </c>
      <c r="G156">
        <v>1.8954650868734872E-2</v>
      </c>
      <c r="I156">
        <v>6071.17</v>
      </c>
      <c r="J156">
        <f t="shared" si="15"/>
        <v>5.2615707224356184E-3</v>
      </c>
      <c r="L156">
        <f t="shared" si="16"/>
        <v>640.70522831482799</v>
      </c>
      <c r="M156">
        <f t="shared" si="11"/>
        <v>615.99904948703431</v>
      </c>
      <c r="N156">
        <f t="shared" ref="N156:N188" si="17">L156-M156</f>
        <v>24.706178827793678</v>
      </c>
      <c r="O156">
        <f t="shared" si="12"/>
        <v>-2.8852597917776473E-11</v>
      </c>
      <c r="P156">
        <f t="shared" si="13"/>
        <v>24.70617882782253</v>
      </c>
    </row>
    <row r="157" spans="1:16" x14ac:dyDescent="0.2">
      <c r="A157" s="8">
        <v>45687.666666666599</v>
      </c>
      <c r="B157" s="9">
        <v>687</v>
      </c>
      <c r="D157">
        <f t="shared" si="14"/>
        <v>1.541662668676246E-2</v>
      </c>
      <c r="G157">
        <v>1.9867394063257604E-2</v>
      </c>
      <c r="I157">
        <v>6040.53</v>
      </c>
      <c r="J157">
        <f t="shared" si="15"/>
        <v>-5.0595812914254659E-3</v>
      </c>
      <c r="L157">
        <f t="shared" si="16"/>
        <v>647.82750088177761</v>
      </c>
      <c r="M157">
        <f t="shared" ref="M157:M188" si="18">B155*(2/27) +M156*(1-(2/27))</f>
        <v>620.31986063614283</v>
      </c>
      <c r="N157">
        <f t="shared" si="17"/>
        <v>27.507640245634775</v>
      </c>
      <c r="O157">
        <f t="shared" si="12"/>
        <v>-2.308207833422118E-11</v>
      </c>
      <c r="P157">
        <f t="shared" si="13"/>
        <v>27.507640245657857</v>
      </c>
    </row>
    <row r="158" spans="1:16" x14ac:dyDescent="0.2">
      <c r="A158" s="8">
        <v>45688.666666666599</v>
      </c>
      <c r="B158" s="9">
        <v>689.18</v>
      </c>
      <c r="D158">
        <f t="shared" si="14"/>
        <v>3.1681928577205975E-3</v>
      </c>
      <c r="G158">
        <v>2.0557095196352581E-2</v>
      </c>
      <c r="I158">
        <v>5994.57</v>
      </c>
      <c r="J158">
        <f t="shared" si="15"/>
        <v>-7.637696973119063E-3</v>
      </c>
      <c r="L158">
        <f t="shared" si="16"/>
        <v>654.1894238230426</v>
      </c>
      <c r="M158">
        <f t="shared" si="18"/>
        <v>624.48061170013227</v>
      </c>
      <c r="N158">
        <f t="shared" si="17"/>
        <v>29.708812122910331</v>
      </c>
      <c r="O158">
        <f t="shared" si="12"/>
        <v>-1.8465662667376946E-11</v>
      </c>
      <c r="P158">
        <f t="shared" si="13"/>
        <v>29.708812122928798</v>
      </c>
    </row>
    <row r="159" spans="1:16" x14ac:dyDescent="0.2">
      <c r="A159" s="8">
        <v>45691.666666666599</v>
      </c>
      <c r="B159" s="9">
        <v>697.46</v>
      </c>
      <c r="D159">
        <f t="shared" si="14"/>
        <v>1.194267930075938E-2</v>
      </c>
      <c r="G159">
        <v>2.0740124415503054E-2</v>
      </c>
      <c r="I159">
        <v>6037.88</v>
      </c>
      <c r="J159">
        <f t="shared" si="15"/>
        <v>7.1988974883324779E-3</v>
      </c>
      <c r="L159">
        <f t="shared" si="16"/>
        <v>660.84643554257457</v>
      </c>
      <c r="M159">
        <f t="shared" si="18"/>
        <v>629.11167750012248</v>
      </c>
      <c r="N159">
        <f t="shared" si="17"/>
        <v>31.734758042452086</v>
      </c>
      <c r="O159">
        <f t="shared" si="12"/>
        <v>-1.4772530133901556E-11</v>
      </c>
      <c r="P159">
        <f t="shared" si="13"/>
        <v>31.734758042466858</v>
      </c>
    </row>
    <row r="160" spans="1:16" x14ac:dyDescent="0.2">
      <c r="A160" s="8">
        <v>45692.666666666599</v>
      </c>
      <c r="B160" s="9">
        <v>704.19</v>
      </c>
      <c r="D160">
        <f t="shared" si="14"/>
        <v>9.6030417280762049E-3</v>
      </c>
      <c r="G160">
        <v>2.1342663146651786E-2</v>
      </c>
      <c r="I160">
        <v>6061.48</v>
      </c>
      <c r="J160">
        <f t="shared" si="15"/>
        <v>3.9010377290886913E-3</v>
      </c>
      <c r="L160">
        <f t="shared" si="16"/>
        <v>667.51467622833229</v>
      </c>
      <c r="M160">
        <f t="shared" si="18"/>
        <v>633.56118287048378</v>
      </c>
      <c r="N160">
        <f t="shared" si="17"/>
        <v>33.953493357848515</v>
      </c>
      <c r="O160">
        <f t="shared" si="12"/>
        <v>-1.1818024107121246E-11</v>
      </c>
      <c r="P160">
        <f t="shared" si="13"/>
        <v>33.953493357860332</v>
      </c>
    </row>
    <row r="161" spans="1:16" x14ac:dyDescent="0.2">
      <c r="A161" s="8">
        <v>45693.666666666599</v>
      </c>
      <c r="B161" s="9">
        <v>704.87</v>
      </c>
      <c r="D161">
        <f t="shared" si="14"/>
        <v>9.6518253699530454E-4</v>
      </c>
      <c r="G161">
        <v>2.1661605025962608E-2</v>
      </c>
      <c r="I161">
        <v>6083.57</v>
      </c>
      <c r="J161">
        <f t="shared" si="15"/>
        <v>3.637700027498819E-3</v>
      </c>
      <c r="L161">
        <f t="shared" si="16"/>
        <v>673.26164911628121</v>
      </c>
      <c r="M161">
        <f t="shared" si="18"/>
        <v>638.29442858378127</v>
      </c>
      <c r="N161">
        <f t="shared" si="17"/>
        <v>34.967220532499937</v>
      </c>
      <c r="O161">
        <f t="shared" si="12"/>
        <v>-9.4544192856969975E-12</v>
      </c>
      <c r="P161">
        <f t="shared" si="13"/>
        <v>34.967220532509394</v>
      </c>
    </row>
    <row r="162" spans="1:16" x14ac:dyDescent="0.2">
      <c r="A162" s="8">
        <v>45694.666666666599</v>
      </c>
      <c r="B162" s="9">
        <v>711.99</v>
      </c>
      <c r="D162">
        <f t="shared" si="14"/>
        <v>1.0050477723623365E-2</v>
      </c>
      <c r="G162">
        <v>2.2008998814267853E-2</v>
      </c>
      <c r="I162">
        <v>6025.99</v>
      </c>
      <c r="J162">
        <f t="shared" si="15"/>
        <v>-9.5099134821077444E-3</v>
      </c>
      <c r="L162">
        <f t="shared" si="16"/>
        <v>679.21985694454565</v>
      </c>
      <c r="M162">
        <f t="shared" si="18"/>
        <v>643.17558202201974</v>
      </c>
      <c r="N162">
        <f t="shared" si="17"/>
        <v>36.044274922525915</v>
      </c>
      <c r="O162">
        <f t="shared" si="12"/>
        <v>-7.5635354285575977E-12</v>
      </c>
      <c r="P162">
        <f t="shared" si="13"/>
        <v>36.044274922533475</v>
      </c>
    </row>
    <row r="163" spans="1:16" x14ac:dyDescent="0.2">
      <c r="A163" s="8">
        <v>45695.666666666599</v>
      </c>
      <c r="B163" s="9">
        <v>714.52</v>
      </c>
      <c r="D163">
        <f t="shared" si="14"/>
        <v>3.5471222111592773E-3</v>
      </c>
      <c r="G163">
        <v>2.2347393495463202E-2</v>
      </c>
      <c r="I163">
        <v>6066.44</v>
      </c>
      <c r="J163">
        <f t="shared" si="15"/>
        <v>6.6901608481496353E-3</v>
      </c>
      <c r="L163">
        <f t="shared" si="16"/>
        <v>684.65064818384633</v>
      </c>
      <c r="M163">
        <f t="shared" si="18"/>
        <v>647.74553890927757</v>
      </c>
      <c r="N163">
        <f t="shared" si="17"/>
        <v>36.905109274568758</v>
      </c>
      <c r="O163">
        <f t="shared" si="12"/>
        <v>-6.0508283428460786E-12</v>
      </c>
      <c r="P163">
        <f t="shared" si="13"/>
        <v>36.905109274574812</v>
      </c>
    </row>
    <row r="164" spans="1:16" x14ac:dyDescent="0.2">
      <c r="A164" s="8">
        <v>45698.666666666599</v>
      </c>
      <c r="B164" s="9">
        <v>717.4</v>
      </c>
      <c r="D164">
        <f t="shared" si="14"/>
        <v>4.0225765174984511E-3</v>
      </c>
      <c r="G164">
        <v>2.2608225005597164E-2</v>
      </c>
      <c r="I164">
        <v>6068.5</v>
      </c>
      <c r="J164">
        <f t="shared" si="15"/>
        <v>3.3951548500248807E-4</v>
      </c>
      <c r="L164">
        <f t="shared" si="16"/>
        <v>689.68901000171604</v>
      </c>
      <c r="M164">
        <f t="shared" si="18"/>
        <v>652.50438787896076</v>
      </c>
      <c r="N164">
        <f t="shared" si="17"/>
        <v>37.184622122755286</v>
      </c>
      <c r="O164">
        <f t="shared" si="12"/>
        <v>-4.8406626742768632E-12</v>
      </c>
      <c r="P164">
        <f t="shared" si="13"/>
        <v>37.184622122760125</v>
      </c>
    </row>
    <row r="165" spans="1:16" x14ac:dyDescent="0.2">
      <c r="A165" s="8">
        <v>45699.666666666599</v>
      </c>
      <c r="B165" s="9">
        <v>719.8</v>
      </c>
      <c r="D165">
        <f t="shared" si="14"/>
        <v>3.3398305467480277E-3</v>
      </c>
      <c r="G165">
        <v>2.3160786044258638E-2</v>
      </c>
      <c r="I165">
        <v>6051.97</v>
      </c>
      <c r="J165">
        <f t="shared" si="15"/>
        <v>-2.7276186894511618E-3</v>
      </c>
      <c r="L165">
        <f t="shared" si="16"/>
        <v>694.3214700014521</v>
      </c>
      <c r="M165">
        <f t="shared" si="18"/>
        <v>657.09813692496368</v>
      </c>
      <c r="N165">
        <f t="shared" si="17"/>
        <v>37.223333076488416</v>
      </c>
      <c r="O165">
        <f t="shared" ref="O165:O188" si="19">E165*(2/10) + O164*(1-(2/10))</f>
        <v>-3.8725301394214904E-12</v>
      </c>
      <c r="P165">
        <f t="shared" si="13"/>
        <v>37.223333076492288</v>
      </c>
    </row>
    <row r="166" spans="1:16" x14ac:dyDescent="0.2">
      <c r="A166" s="8">
        <v>45700.666666666599</v>
      </c>
      <c r="B166" s="9">
        <v>725.38</v>
      </c>
      <c r="D166">
        <f t="shared" si="14"/>
        <v>7.7222598284718063E-3</v>
      </c>
      <c r="G166">
        <v>2.3178923337960938E-2</v>
      </c>
      <c r="I166">
        <v>6115.07</v>
      </c>
      <c r="J166">
        <f t="shared" si="15"/>
        <v>1.0372377459622351E-2</v>
      </c>
      <c r="L166">
        <f t="shared" si="16"/>
        <v>699.09970538584412</v>
      </c>
      <c r="M166">
        <f t="shared" si="18"/>
        <v>661.56494159718864</v>
      </c>
      <c r="N166">
        <f t="shared" si="17"/>
        <v>37.534763788655482</v>
      </c>
      <c r="O166">
        <f t="shared" si="19"/>
        <v>-3.0980241115371926E-12</v>
      </c>
      <c r="P166">
        <f t="shared" ref="P166:P188" si="20">N166-O166</f>
        <v>37.53476378865858</v>
      </c>
    </row>
    <row r="167" spans="1:16" x14ac:dyDescent="0.2">
      <c r="A167" s="8">
        <v>45701.666666666599</v>
      </c>
      <c r="B167" s="9">
        <v>728.56</v>
      </c>
      <c r="D167">
        <f t="shared" si="14"/>
        <v>4.3743277861609106E-3</v>
      </c>
      <c r="G167">
        <v>2.4078392105179123E-2</v>
      </c>
      <c r="I167">
        <v>6114.63</v>
      </c>
      <c r="J167">
        <f t="shared" si="15"/>
        <v>-7.1955976056534599E-5</v>
      </c>
      <c r="L167">
        <f t="shared" si="16"/>
        <v>703.63205840340652</v>
      </c>
      <c r="M167">
        <f t="shared" si="18"/>
        <v>665.87864962702656</v>
      </c>
      <c r="N167">
        <f t="shared" si="17"/>
        <v>37.753408776379956</v>
      </c>
      <c r="O167">
        <f t="shared" si="19"/>
        <v>-2.4784192892297541E-12</v>
      </c>
      <c r="P167">
        <f t="shared" si="20"/>
        <v>37.753408776382436</v>
      </c>
    </row>
    <row r="168" spans="1:16" x14ac:dyDescent="0.2">
      <c r="A168" s="8">
        <v>45702.666666666599</v>
      </c>
      <c r="B168" s="9">
        <v>736.67</v>
      </c>
      <c r="D168">
        <f t="shared" si="14"/>
        <v>1.1070047460766216E-2</v>
      </c>
      <c r="G168">
        <v>2.4108626788035856E-2</v>
      </c>
      <c r="I168">
        <v>6129.58</v>
      </c>
      <c r="J168">
        <f t="shared" si="15"/>
        <v>2.4419717448794743E-3</v>
      </c>
      <c r="L168">
        <f t="shared" si="16"/>
        <v>708.71481864903626</v>
      </c>
      <c r="M168">
        <f t="shared" si="18"/>
        <v>670.28615706206165</v>
      </c>
      <c r="N168">
        <f t="shared" si="17"/>
        <v>38.428661586974613</v>
      </c>
      <c r="O168">
        <f t="shared" si="19"/>
        <v>-1.9827354313838034E-12</v>
      </c>
      <c r="P168">
        <f t="shared" si="20"/>
        <v>38.428661586976595</v>
      </c>
    </row>
    <row r="169" spans="1:16" x14ac:dyDescent="0.2">
      <c r="A169" s="8">
        <v>45706.666666666599</v>
      </c>
      <c r="B169" s="9">
        <v>716.37</v>
      </c>
      <c r="D169">
        <f t="shared" si="14"/>
        <v>-2.7943237457499853E-2</v>
      </c>
      <c r="G169">
        <v>2.4340143914694509E-2</v>
      </c>
      <c r="I169">
        <v>6144.15</v>
      </c>
      <c r="J169">
        <f t="shared" si="15"/>
        <v>2.3741775065794562E-3</v>
      </c>
      <c r="L169">
        <f t="shared" si="16"/>
        <v>709.89253885687685</v>
      </c>
      <c r="M169">
        <f t="shared" si="18"/>
        <v>674.60273802042752</v>
      </c>
      <c r="N169">
        <f t="shared" si="17"/>
        <v>35.289800836449331</v>
      </c>
      <c r="O169">
        <f t="shared" si="19"/>
        <v>-1.5861883451070429E-12</v>
      </c>
      <c r="P169">
        <f t="shared" si="20"/>
        <v>35.289800836450915</v>
      </c>
    </row>
    <row r="170" spans="1:16" x14ac:dyDescent="0.2">
      <c r="A170" s="8">
        <v>45707.666666666599</v>
      </c>
      <c r="B170" s="9">
        <v>703.77</v>
      </c>
      <c r="D170">
        <f t="shared" si="14"/>
        <v>-1.7745195029798135E-2</v>
      </c>
      <c r="G170">
        <v>2.4640517589916939E-2</v>
      </c>
      <c r="I170">
        <v>6117.52</v>
      </c>
      <c r="J170">
        <f t="shared" si="15"/>
        <v>-4.3436239711486854E-3</v>
      </c>
      <c r="L170">
        <f t="shared" si="16"/>
        <v>708.95060980197263</v>
      </c>
      <c r="M170">
        <f t="shared" si="18"/>
        <v>679.20031298187735</v>
      </c>
      <c r="N170">
        <f t="shared" si="17"/>
        <v>29.750296820095286</v>
      </c>
      <c r="O170">
        <f t="shared" si="19"/>
        <v>-1.2689506760856343E-12</v>
      </c>
      <c r="P170">
        <f t="shared" si="20"/>
        <v>29.750296820096555</v>
      </c>
    </row>
    <row r="171" spans="1:16" x14ac:dyDescent="0.2">
      <c r="A171" s="8">
        <v>45708.666666666599</v>
      </c>
      <c r="B171" s="9">
        <v>694.84</v>
      </c>
      <c r="D171">
        <f t="shared" si="14"/>
        <v>-1.2769994999308615E-2</v>
      </c>
      <c r="G171">
        <v>2.4819508158911548E-2</v>
      </c>
      <c r="I171">
        <v>6013.13</v>
      </c>
      <c r="J171">
        <f t="shared" si="15"/>
        <v>-1.7211373991262081E-2</v>
      </c>
      <c r="L171">
        <f t="shared" si="16"/>
        <v>706.77974675551536</v>
      </c>
      <c r="M171">
        <f t="shared" si="18"/>
        <v>681.95362313136798</v>
      </c>
      <c r="N171">
        <f t="shared" si="17"/>
        <v>24.826123624147385</v>
      </c>
      <c r="O171">
        <f t="shared" si="19"/>
        <v>-1.0151605408685074E-12</v>
      </c>
      <c r="P171">
        <f t="shared" si="20"/>
        <v>24.826123624148401</v>
      </c>
    </row>
    <row r="172" spans="1:16" x14ac:dyDescent="0.2">
      <c r="A172" s="8">
        <v>45709.666666666599</v>
      </c>
      <c r="B172" s="9">
        <v>683.55</v>
      </c>
      <c r="D172">
        <f t="shared" si="14"/>
        <v>-1.6381796855721519E-2</v>
      </c>
      <c r="G172">
        <v>2.5408819467619265E-2</v>
      </c>
      <c r="I172">
        <v>5983.25</v>
      </c>
      <c r="J172">
        <f t="shared" si="15"/>
        <v>-4.9815130548550111E-3</v>
      </c>
      <c r="L172">
        <f t="shared" si="16"/>
        <v>703.20593956235916</v>
      </c>
      <c r="M172">
        <f t="shared" si="18"/>
        <v>683.56965104756296</v>
      </c>
      <c r="N172">
        <f t="shared" si="17"/>
        <v>19.636288514796206</v>
      </c>
      <c r="O172">
        <f t="shared" si="19"/>
        <v>-8.1212843269480604E-13</v>
      </c>
      <c r="P172">
        <f t="shared" si="20"/>
        <v>19.63628851479702</v>
      </c>
    </row>
    <row r="173" spans="1:16" x14ac:dyDescent="0.2">
      <c r="A173" s="8">
        <v>45712.666666666599</v>
      </c>
      <c r="B173" s="9">
        <v>668.13</v>
      </c>
      <c r="D173">
        <f t="shared" si="14"/>
        <v>-2.2817040997133407E-2</v>
      </c>
      <c r="G173">
        <v>2.5815815962710129E-2</v>
      </c>
      <c r="I173">
        <v>5955.25</v>
      </c>
      <c r="J173">
        <f t="shared" si="15"/>
        <v>-4.690715138395557E-3</v>
      </c>
      <c r="L173">
        <f t="shared" si="16"/>
        <v>697.80964116815005</v>
      </c>
      <c r="M173">
        <f t="shared" si="18"/>
        <v>684.40449171070645</v>
      </c>
      <c r="N173">
        <f t="shared" si="17"/>
        <v>13.405149457443599</v>
      </c>
      <c r="O173">
        <f t="shared" si="19"/>
        <v>-6.4970274615584483E-13</v>
      </c>
      <c r="P173">
        <f t="shared" si="20"/>
        <v>13.405149457444249</v>
      </c>
    </row>
    <row r="174" spans="1:16" x14ac:dyDescent="0.2">
      <c r="A174" s="8">
        <v>45713.666666666599</v>
      </c>
      <c r="B174" s="9">
        <v>657.5</v>
      </c>
      <c r="D174">
        <f t="shared" si="14"/>
        <v>-1.6038001328948209E-2</v>
      </c>
      <c r="G174">
        <v>2.6547928515473072E-2</v>
      </c>
      <c r="I174">
        <v>5956.06</v>
      </c>
      <c r="J174">
        <f t="shared" si="15"/>
        <v>1.3600519191397061E-4</v>
      </c>
      <c r="L174">
        <f t="shared" si="16"/>
        <v>691.60815791151163</v>
      </c>
      <c r="M174">
        <f t="shared" si="18"/>
        <v>684.34119602843191</v>
      </c>
      <c r="N174">
        <f t="shared" si="17"/>
        <v>7.2669618830797162</v>
      </c>
      <c r="O174">
        <f t="shared" si="19"/>
        <v>-5.1976219692467593E-13</v>
      </c>
      <c r="P174">
        <f t="shared" si="20"/>
        <v>7.2669618830802358</v>
      </c>
    </row>
    <row r="175" spans="1:16" x14ac:dyDescent="0.2">
      <c r="A175" s="8">
        <v>45714.666666666599</v>
      </c>
      <c r="B175" s="9">
        <v>673.7</v>
      </c>
      <c r="D175">
        <f t="shared" si="14"/>
        <v>2.4340143914694509E-2</v>
      </c>
      <c r="G175">
        <v>2.6744856578061738E-2</v>
      </c>
      <c r="I175">
        <v>5861.57</v>
      </c>
      <c r="J175">
        <f t="shared" si="15"/>
        <v>-1.5991702852089028E-2</v>
      </c>
      <c r="L175">
        <f t="shared" si="16"/>
        <v>688.85305669435604</v>
      </c>
      <c r="M175">
        <f t="shared" si="18"/>
        <v>683.14036669299253</v>
      </c>
      <c r="N175">
        <f t="shared" si="17"/>
        <v>5.7126900013635122</v>
      </c>
      <c r="O175">
        <f t="shared" si="19"/>
        <v>-4.1580975753974076E-13</v>
      </c>
      <c r="P175">
        <f t="shared" si="20"/>
        <v>5.7126900013639279</v>
      </c>
    </row>
    <row r="176" spans="1:16" x14ac:dyDescent="0.2">
      <c r="A176" s="8">
        <v>45715.666666666599</v>
      </c>
      <c r="B176" s="9">
        <v>658.24</v>
      </c>
      <c r="D176">
        <f t="shared" si="14"/>
        <v>-2.3215301502021841E-2</v>
      </c>
      <c r="G176">
        <v>2.8310075970707733E-2</v>
      </c>
      <c r="I176">
        <v>5954.5</v>
      </c>
      <c r="J176">
        <f t="shared" si="15"/>
        <v>1.5729750431897126E-2</v>
      </c>
      <c r="L176">
        <f t="shared" si="16"/>
        <v>684.14335566445504</v>
      </c>
      <c r="M176">
        <f t="shared" si="18"/>
        <v>681.24108027128932</v>
      </c>
      <c r="N176">
        <f t="shared" si="17"/>
        <v>2.9022753931657235</v>
      </c>
      <c r="O176">
        <f t="shared" si="19"/>
        <v>-3.3264780603179264E-13</v>
      </c>
      <c r="P176">
        <f t="shared" si="20"/>
        <v>2.9022753931660561</v>
      </c>
    </row>
    <row r="177" spans="1:16" x14ac:dyDescent="0.2">
      <c r="A177" s="8">
        <v>45716.666666666599</v>
      </c>
      <c r="B177" s="9">
        <v>668.2</v>
      </c>
      <c r="D177">
        <f t="shared" si="14"/>
        <v>1.5017923458063877E-2</v>
      </c>
      <c r="G177">
        <v>2.9559432692515496E-2</v>
      </c>
      <c r="I177">
        <v>5849.72</v>
      </c>
      <c r="J177">
        <f t="shared" si="15"/>
        <v>-1.7753439375493379E-2</v>
      </c>
      <c r="L177">
        <f t="shared" si="16"/>
        <v>681.69053171607743</v>
      </c>
      <c r="M177">
        <f t="shared" si="18"/>
        <v>680.68248173267534</v>
      </c>
      <c r="N177">
        <f t="shared" si="17"/>
        <v>1.0080499834020884</v>
      </c>
      <c r="O177">
        <f t="shared" si="19"/>
        <v>-2.6611824482543413E-13</v>
      </c>
      <c r="P177">
        <f t="shared" si="20"/>
        <v>1.0080499834023544</v>
      </c>
    </row>
    <row r="178" spans="1:16" x14ac:dyDescent="0.2">
      <c r="A178" s="8">
        <v>45719.666666666599</v>
      </c>
      <c r="B178" s="9">
        <v>655.04999999999995</v>
      </c>
      <c r="D178">
        <f t="shared" si="14"/>
        <v>-1.987596132297666E-2</v>
      </c>
      <c r="G178">
        <v>3.1720947720593397E-2</v>
      </c>
      <c r="I178">
        <v>5778.15</v>
      </c>
      <c r="J178">
        <f t="shared" si="15"/>
        <v>-1.2310234603366469E-2</v>
      </c>
      <c r="L178">
        <f t="shared" si="16"/>
        <v>677.59198837514236</v>
      </c>
      <c r="M178">
        <f t="shared" si="18"/>
        <v>679.02007567840303</v>
      </c>
      <c r="N178">
        <f t="shared" si="17"/>
        <v>-1.4280873032606678</v>
      </c>
      <c r="O178">
        <f t="shared" si="19"/>
        <v>-2.1289459586034731E-13</v>
      </c>
      <c r="P178">
        <f t="shared" si="20"/>
        <v>-1.4280873032604549</v>
      </c>
    </row>
    <row r="179" spans="1:16" x14ac:dyDescent="0.2">
      <c r="A179" s="8">
        <v>45720.666666666599</v>
      </c>
      <c r="B179" s="9">
        <v>640</v>
      </c>
      <c r="D179">
        <f t="shared" si="14"/>
        <v>-2.3243392245962037E-2</v>
      </c>
      <c r="G179">
        <v>3.3773349535695593E-2</v>
      </c>
      <c r="I179">
        <v>5842.63</v>
      </c>
      <c r="J179">
        <f t="shared" si="15"/>
        <v>1.1097475685101249E-2</v>
      </c>
      <c r="L179">
        <f t="shared" si="16"/>
        <v>671.80860554819742</v>
      </c>
      <c r="M179">
        <f t="shared" si="18"/>
        <v>678.21858859111398</v>
      </c>
      <c r="N179">
        <f t="shared" si="17"/>
        <v>-6.409983042916565</v>
      </c>
      <c r="O179">
        <f t="shared" si="19"/>
        <v>-1.7031567668827785E-13</v>
      </c>
      <c r="P179">
        <f t="shared" si="20"/>
        <v>-6.4099830429163944</v>
      </c>
    </row>
    <row r="180" spans="1:16" x14ac:dyDescent="0.2">
      <c r="A180" s="8">
        <v>45721.666666666599</v>
      </c>
      <c r="B180" s="9">
        <v>656.47</v>
      </c>
      <c r="D180">
        <f t="shared" si="14"/>
        <v>2.5408819467619265E-2</v>
      </c>
      <c r="G180">
        <v>3.4517053054696281E-2</v>
      </c>
      <c r="I180">
        <v>5738.52</v>
      </c>
      <c r="J180">
        <f t="shared" si="15"/>
        <v>-1.7979700568310077E-2</v>
      </c>
      <c r="L180">
        <f t="shared" si="16"/>
        <v>669.448820079244</v>
      </c>
      <c r="M180">
        <f t="shared" si="18"/>
        <v>676.50239684362407</v>
      </c>
      <c r="N180">
        <f t="shared" si="17"/>
        <v>-7.0535767643800682</v>
      </c>
      <c r="O180">
        <f t="shared" si="19"/>
        <v>-1.3625254135062228E-13</v>
      </c>
      <c r="P180">
        <f t="shared" si="20"/>
        <v>-7.0535767643799323</v>
      </c>
    </row>
    <row r="181" spans="1:16" x14ac:dyDescent="0.2">
      <c r="A181" s="8">
        <v>45722.666666666599</v>
      </c>
      <c r="B181" s="9">
        <v>627.92999999999995</v>
      </c>
      <c r="D181">
        <f t="shared" si="14"/>
        <v>-4.4448300533972265E-2</v>
      </c>
      <c r="G181">
        <v>3.7763388219614447E-2</v>
      </c>
      <c r="I181">
        <v>5770.2</v>
      </c>
      <c r="J181">
        <f t="shared" si="15"/>
        <v>5.5054046005090125E-3</v>
      </c>
      <c r="L181">
        <f t="shared" si="16"/>
        <v>663.06130929782182</v>
      </c>
      <c r="M181">
        <f t="shared" si="18"/>
        <v>673.79851559594817</v>
      </c>
      <c r="N181">
        <f t="shared" si="17"/>
        <v>-10.737206298126353</v>
      </c>
      <c r="O181">
        <f t="shared" si="19"/>
        <v>-1.0900203308049784E-13</v>
      </c>
      <c r="P181">
        <f t="shared" si="20"/>
        <v>-10.737206298126244</v>
      </c>
    </row>
    <row r="182" spans="1:16" x14ac:dyDescent="0.2">
      <c r="A182" s="8">
        <v>45723.666666666599</v>
      </c>
      <c r="B182" s="9">
        <v>625.66</v>
      </c>
      <c r="D182">
        <f t="shared" si="14"/>
        <v>-3.6216027267457623E-3</v>
      </c>
      <c r="G182">
        <v>3.7867220422212931E-2</v>
      </c>
      <c r="I182">
        <v>5614.56</v>
      </c>
      <c r="J182">
        <f t="shared" si="15"/>
        <v>-2.7343518375984407E-2</v>
      </c>
      <c r="L182">
        <f t="shared" si="16"/>
        <v>657.30726171354149</v>
      </c>
      <c r="M182">
        <f t="shared" si="18"/>
        <v>672.51492184810013</v>
      </c>
      <c r="N182">
        <f t="shared" si="17"/>
        <v>-15.207660134558637</v>
      </c>
      <c r="O182">
        <f t="shared" si="19"/>
        <v>-8.720162646439827E-14</v>
      </c>
      <c r="P182">
        <f t="shared" si="20"/>
        <v>-15.20766013455855</v>
      </c>
    </row>
    <row r="183" spans="1:16" x14ac:dyDescent="0.2">
      <c r="A183" s="8">
        <v>45726.666666666599</v>
      </c>
      <c r="B183" s="9">
        <v>597.99</v>
      </c>
      <c r="D183">
        <f t="shared" si="14"/>
        <v>-4.5233061157834695E-2</v>
      </c>
      <c r="G183">
        <v>3.8562728992681407E-2</v>
      </c>
      <c r="I183">
        <v>5572.07</v>
      </c>
      <c r="J183">
        <f t="shared" si="15"/>
        <v>-7.596604935651537E-3</v>
      </c>
      <c r="L183">
        <f t="shared" si="16"/>
        <v>648.18152914222742</v>
      </c>
      <c r="M183">
        <f t="shared" si="18"/>
        <v>669.2123350445371</v>
      </c>
      <c r="N183">
        <f t="shared" si="17"/>
        <v>-21.03080590230968</v>
      </c>
      <c r="O183">
        <f t="shared" si="19"/>
        <v>-6.9761301171518616E-14</v>
      </c>
      <c r="P183">
        <f t="shared" si="20"/>
        <v>-21.030805902309609</v>
      </c>
    </row>
    <row r="184" spans="1:16" x14ac:dyDescent="0.2">
      <c r="A184" s="8">
        <v>45727.666666666599</v>
      </c>
      <c r="B184" s="9">
        <v>605.71</v>
      </c>
      <c r="D184">
        <f t="shared" si="14"/>
        <v>1.2827292271176759E-2</v>
      </c>
      <c r="G184">
        <v>4.142052862563185E-2</v>
      </c>
      <c r="I184">
        <v>5599.3</v>
      </c>
      <c r="J184">
        <f t="shared" si="15"/>
        <v>4.8749712752344252E-3</v>
      </c>
      <c r="L184">
        <f t="shared" si="16"/>
        <v>641.64744773573091</v>
      </c>
      <c r="M184">
        <f t="shared" si="18"/>
        <v>665.98623615234919</v>
      </c>
      <c r="N184">
        <f t="shared" si="17"/>
        <v>-24.338788416618286</v>
      </c>
      <c r="O184">
        <f t="shared" si="19"/>
        <v>-5.5809040937214895E-14</v>
      </c>
      <c r="P184">
        <f t="shared" si="20"/>
        <v>-24.338788416618229</v>
      </c>
    </row>
    <row r="185" spans="1:16" x14ac:dyDescent="0.2">
      <c r="A185" s="8">
        <v>45728.666666666599</v>
      </c>
      <c r="B185" s="9">
        <v>619.55999999999995</v>
      </c>
      <c r="D185">
        <f t="shared" si="14"/>
        <v>2.2608225005597164E-2</v>
      </c>
      <c r="G185">
        <v>4.1486095317865582E-2</v>
      </c>
      <c r="I185">
        <v>5521.52</v>
      </c>
      <c r="J185">
        <f t="shared" si="15"/>
        <v>-1.3988405225352909E-2</v>
      </c>
      <c r="L185">
        <f t="shared" si="16"/>
        <v>638.24937885331076</v>
      </c>
      <c r="M185">
        <f t="shared" si="18"/>
        <v>660.94947791884181</v>
      </c>
      <c r="N185">
        <f t="shared" si="17"/>
        <v>-22.700099065531049</v>
      </c>
      <c r="O185">
        <f t="shared" si="19"/>
        <v>-4.4647232749771917E-14</v>
      </c>
      <c r="P185">
        <f t="shared" si="20"/>
        <v>-22.700099065531003</v>
      </c>
    </row>
    <row r="186" spans="1:16" x14ac:dyDescent="0.2">
      <c r="A186" s="8">
        <v>45729.666666666599</v>
      </c>
      <c r="B186" s="9">
        <v>590.64</v>
      </c>
      <c r="D186">
        <f t="shared" si="14"/>
        <v>-4.7802853928647915E-2</v>
      </c>
      <c r="G186">
        <v>4.7121007097467207E-2</v>
      </c>
      <c r="I186">
        <v>5638.94</v>
      </c>
      <c r="J186">
        <f t="shared" si="15"/>
        <v>2.1042919881408308E-2</v>
      </c>
      <c r="L186">
        <f t="shared" si="16"/>
        <v>630.92485902972453</v>
      </c>
      <c r="M186">
        <f t="shared" si="18"/>
        <v>656.85766473966839</v>
      </c>
      <c r="N186">
        <f t="shared" si="17"/>
        <v>-25.932805709943864</v>
      </c>
      <c r="O186">
        <f t="shared" si="19"/>
        <v>-3.5717786199817539E-14</v>
      </c>
      <c r="P186">
        <f t="shared" si="20"/>
        <v>-25.932805709943828</v>
      </c>
    </row>
    <row r="187" spans="1:16" x14ac:dyDescent="0.2">
      <c r="A187" s="8">
        <v>45730.666666666599</v>
      </c>
      <c r="B187" s="9">
        <v>607.6</v>
      </c>
      <c r="D187">
        <f t="shared" si="14"/>
        <v>2.8310075970707733E-2</v>
      </c>
      <c r="G187">
        <v>5.7070167731299644E-2</v>
      </c>
      <c r="I187">
        <v>5675.12</v>
      </c>
      <c r="J187">
        <f t="shared" si="15"/>
        <v>6.3956039343475201E-3</v>
      </c>
      <c r="L187">
        <f t="shared" si="16"/>
        <v>627.33641917899763</v>
      </c>
      <c r="M187">
        <f t="shared" si="18"/>
        <v>654.09487475895219</v>
      </c>
      <c r="N187">
        <f t="shared" si="17"/>
        <v>-26.758455579954557</v>
      </c>
      <c r="O187">
        <f t="shared" si="19"/>
        <v>-2.857422895985403E-14</v>
      </c>
      <c r="P187">
        <f t="shared" si="20"/>
        <v>-26.758455579954529</v>
      </c>
    </row>
    <row r="188" spans="1:16" x14ac:dyDescent="0.2">
      <c r="A188" s="8">
        <v>45733</v>
      </c>
      <c r="B188" s="9">
        <v>604.9</v>
      </c>
      <c r="D188">
        <f t="shared" si="14"/>
        <v>-4.4536156087492977E-3</v>
      </c>
      <c r="I188">
        <v>5614.66</v>
      </c>
      <c r="J188">
        <f t="shared" si="15"/>
        <v>-1.071067425391002E-2</v>
      </c>
      <c r="L188">
        <f t="shared" si="16"/>
        <v>623.88466238222873</v>
      </c>
      <c r="M188">
        <f t="shared" si="18"/>
        <v>649.39451366569642</v>
      </c>
      <c r="N188">
        <f t="shared" si="17"/>
        <v>-25.509851283467697</v>
      </c>
      <c r="O188">
        <f t="shared" si="19"/>
        <v>-2.2859383167883226E-14</v>
      </c>
      <c r="P188">
        <f t="shared" si="20"/>
        <v>-25.509851283467675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Gala Alhajri</dc:creator>
  <cp:lastModifiedBy>Gala Alhajri</cp:lastModifiedBy>
  <dcterms:created xsi:type="dcterms:W3CDTF">2025-04-13T21:20:18Z</dcterms:created>
  <dcterms:modified xsi:type="dcterms:W3CDTF">2025-04-13T21:21:28Z</dcterms:modified>
</cp:coreProperties>
</file>