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gun\OneDrive\Документы\"/>
    </mc:Choice>
  </mc:AlternateContent>
  <xr:revisionPtr revIDLastSave="0" documentId="8_{B3239992-6478-41F9-809C-FF7554B44414}" xr6:coauthVersionLast="47" xr6:coauthVersionMax="47" xr10:uidLastSave="{00000000-0000-0000-0000-000000000000}"/>
  <bookViews>
    <workbookView xWindow="-108" yWindow="-108" windowWidth="23256" windowHeight="13896" activeTab="2" xr2:uid="{136A470A-280D-4D3D-8F87-DDFAABCBDD1D}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B4" i="3"/>
  <c r="B3" i="3"/>
  <c r="B2" i="3"/>
  <c r="B6" i="2"/>
  <c r="B7" i="2"/>
  <c r="B5" i="2"/>
  <c r="I3" i="1"/>
  <c r="J3" i="1" s="1"/>
  <c r="I4" i="1"/>
  <c r="J4" i="1" s="1"/>
  <c r="I5" i="1"/>
  <c r="J5" i="1" s="1"/>
  <c r="I6" i="1"/>
  <c r="J6" i="1" s="1"/>
  <c r="I8" i="1"/>
  <c r="J8" i="1" s="1"/>
  <c r="I7" i="1"/>
  <c r="J7" i="1" s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<sst xmlns="http://schemas.openxmlformats.org/spreadsheetml/2006/main" count="37" uniqueCount="29">
  <si>
    <t>Фамилия Имя Отчество</t>
  </si>
  <si>
    <t>Город рождения</t>
  </si>
  <si>
    <t>Дата рождения</t>
  </si>
  <si>
    <t>Оценки по курсу</t>
  </si>
  <si>
    <t>Информатика</t>
  </si>
  <si>
    <t>Линейная алгебра</t>
  </si>
  <si>
    <t>Культурология</t>
  </si>
  <si>
    <t>Психология</t>
  </si>
  <si>
    <t>Иванов Иван Иванович</t>
  </si>
  <si>
    <t>Санкт-Петербург</t>
  </si>
  <si>
    <t>Лапушкин Валерий Федорович</t>
  </si>
  <si>
    <t>Калиточкин Михаил Сергеевич</t>
  </si>
  <si>
    <t>Мурманск</t>
  </si>
  <si>
    <t>н/я</t>
  </si>
  <si>
    <t>Зинаев Дмитрий Алексеевич</t>
  </si>
  <si>
    <t>Архангельск</t>
  </si>
  <si>
    <t>Валюшин Роман Капитонович</t>
  </si>
  <si>
    <t>Калининград</t>
  </si>
  <si>
    <t>Завитушкин Владимир Ильич</t>
  </si>
  <si>
    <t>Возраст</t>
  </si>
  <si>
    <t>Средняя оценка</t>
  </si>
  <si>
    <t>Умножение на коэффициент</t>
  </si>
  <si>
    <t>Коэффициент</t>
  </si>
  <si>
    <t>Распределение среднего балла</t>
  </si>
  <si>
    <t>Средний балл</t>
  </si>
  <si>
    <t>Количество человек</t>
  </si>
  <si>
    <t>4-5</t>
  </si>
  <si>
    <t>&lt;4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</si>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</sst>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6"/>
      <color rgb="FF333333"/>
      <name val="Garamond"/>
      <family val="1"/>
      <charset val="204"/>
    </font>
    <font>
      <i/>
      <sz val="14"/>
      <color rgb="FF333333"/>
      <name val="Times New Roman"/>
      <family val="1"/>
      <charset val="204"/>
    </font>
    <font>
      <i/>
      <sz val="14"/>
      <color rgb="FF1D2125"/>
      <name val="Times New Roman"/>
      <family val="1"/>
      <charset val="204"/>
    </font>
    <font>
      <sz val="10"/>
      <color rgb="FF222222"/>
      <name val="Roboto"/>
    </font>
    <font>
      <i/>
      <sz val="14"/>
      <color rgb="FF222222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6"/>
      <color theme="1"/>
      <name val="Garamond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  <border>
      <left style="thin">
        <color theme="3" tint="0.249977111117893"/>
      </left>
      <right/>
      <top style="thin">
        <color theme="3" tint="0.249977111117893"/>
      </top>
      <bottom style="thin">
        <color theme="3" tint="0.249977111117893"/>
      </bottom>
      <diagonal/>
    </border>
    <border>
      <left/>
      <right/>
      <top style="thin">
        <color theme="3" tint="0.249977111117893"/>
      </top>
      <bottom style="thin">
        <color theme="3" tint="0.249977111117893"/>
      </bottom>
      <diagonal/>
    </border>
    <border>
      <left/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1" applyNumberFormat="1" applyFont="1"/>
    <xf numFmtId="0" fontId="3" fillId="3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3" fillId="3" borderId="1" xfId="1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0" fillId="0" borderId="1" xfId="0" applyBorder="1"/>
    <xf numFmtId="0" fontId="2" fillId="4" borderId="1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0" fontId="2" fillId="4" borderId="2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среднего балла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Лист2!$B$1:$B$3</c:f>
              <c:strCache>
                <c:ptCount val="3"/>
                <c:pt idx="0">
                  <c:v>Распределение среднего балла</c:v>
                </c:pt>
                <c:pt idx="2">
                  <c:v>Количество человек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Лист2!$A$4:$A$7</c:f>
              <c:strCache>
                <c:ptCount val="4"/>
                <c:pt idx="1">
                  <c:v>5</c:v>
                </c:pt>
                <c:pt idx="2">
                  <c:v>4-5</c:v>
                </c:pt>
                <c:pt idx="3">
                  <c:v>&lt;4</c:v>
                </c:pt>
              </c:strCache>
            </c:strRef>
          </c:cat>
          <c:val>
            <c:numRef>
              <c:f>Лист2!$B$4:$B$7</c:f>
              <c:numCache>
                <c:formatCode>General</c:formatCode>
                <c:ptCount val="4"/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2-4436-91F3-E8FCB0324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балл по предмету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Средний балл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Лист3!$A$2:$A$5</c:f>
              <c:strCache>
                <c:ptCount val="4"/>
                <c:pt idx="0">
                  <c:v>Информатика</c:v>
                </c:pt>
                <c:pt idx="1">
                  <c:v>Линейная алгебра</c:v>
                </c:pt>
                <c:pt idx="2">
                  <c:v>Культурология</c:v>
                </c:pt>
                <c:pt idx="3">
                  <c:v>Психология</c:v>
                </c:pt>
              </c:strCache>
            </c:strRef>
          </c:cat>
          <c:val>
            <c:numRef>
              <c:f>Лист3!$B$2:$B$5</c:f>
              <c:numCache>
                <c:formatCode>0.00</c:formatCode>
                <c:ptCount val="4"/>
                <c:pt idx="0">
                  <c:v>4.2</c:v>
                </c:pt>
                <c:pt idx="1">
                  <c:v>4</c:v>
                </c:pt>
                <c:pt idx="2" formatCode="General">
                  <c:v>4</c:v>
                </c:pt>
                <c:pt idx="3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9-4FE6-A349-4C36A3D96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357631"/>
        <c:axId val="1725374431"/>
      </c:barChart>
      <c:catAx>
        <c:axId val="172535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5374431"/>
        <c:crosses val="autoZero"/>
        <c:auto val="1"/>
        <c:lblAlgn val="ctr"/>
        <c:lblOffset val="100"/>
        <c:noMultiLvlLbl val="0"/>
      </c:catAx>
      <c:valAx>
        <c:axId val="17253744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535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9</xdr:col>
      <xdr:colOff>312420</xdr:colOff>
      <xdr:row>14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FE4C6D-CE30-4036-A1A7-BC4C22689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13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F1DBDA-A733-FBEC-332E-61A865EAA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ugun\Downloads\&#1050;&#1083;&#1080;&#1084;&#1080;&#1085;&#1072;&#1042;&#1072;&#1083;&#1077;&#1088;&#1080;&#1103;&#1040;&#1083;&#1077;&#1082;&#1089;&#1072;&#1085;&#1076;&#1088;&#1086;&#1074;&#1085;&#1072;12&#1074;&#1072;&#1088;&#1080;&#1072;&#1085;&#1090;&#1051;&#1056;3_1%20(1).xlsx" TargetMode="External"/><Relationship Id="rId1" Type="http://schemas.openxmlformats.org/officeDocument/2006/relationships/externalLinkPath" Target="file:///C:\Users\tugun\Downloads\&#1050;&#1083;&#1080;&#1084;&#1080;&#1085;&#1072;&#1042;&#1072;&#1083;&#1077;&#1088;&#1080;&#1103;&#1040;&#1083;&#1077;&#1082;&#1089;&#1072;&#1085;&#1076;&#1088;&#1086;&#1074;&#1085;&#1072;12&#1074;&#1072;&#1088;&#1080;&#1072;&#1085;&#1090;&#1051;&#1056;3_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Лист2 "/>
      <sheetName val="Лист3"/>
    </sheetNames>
    <sheetDataSet>
      <sheetData sheetId="0" refreshError="1"/>
      <sheetData sheetId="1">
        <row r="5">
          <cell r="A5">
            <v>5</v>
          </cell>
        </row>
        <row r="6">
          <cell r="A6" t="str">
            <v>4-5</v>
          </cell>
          <cell r="B6">
            <v>3</v>
          </cell>
        </row>
        <row r="7">
          <cell r="A7" t="str">
            <v>&lt;4</v>
          </cell>
          <cell r="B7" t="e">
            <v>#VALUE!</v>
          </cell>
        </row>
      </sheetData>
      <sheetData sheetId="2">
        <row r="1">
          <cell r="B1" t="str">
            <v>Средний балл</v>
          </cell>
        </row>
        <row r="2">
          <cell r="A2" t="str">
            <v>Информатика</v>
          </cell>
          <cell r="B2">
            <v>3.5</v>
          </cell>
        </row>
        <row r="3">
          <cell r="A3" t="str">
            <v>Линейная алгебра</v>
          </cell>
          <cell r="B3">
            <v>3.3333333333333335</v>
          </cell>
        </row>
        <row r="4">
          <cell r="A4" t="str">
            <v>Культурология</v>
          </cell>
          <cell r="B4">
            <v>4</v>
          </cell>
        </row>
        <row r="5">
          <cell r="A5" t="str">
            <v>Психология</v>
          </cell>
          <cell r="B5">
            <v>4.333333333333333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F7DF-A959-4FB8-8CAE-F9CBF287E534}">
  <dimension ref="A1:K13"/>
  <sheetViews>
    <sheetView zoomScale="75" zoomScaleNormal="100" workbookViewId="0">
      <pane ySplit="2" topLeftCell="A3" activePane="bottomLeft" state="frozen"/>
      <selection pane="bottomLeft" activeCell="I3" sqref="I3"/>
    </sheetView>
  </sheetViews>
  <sheetFormatPr defaultRowHeight="14.4" x14ac:dyDescent="0.3"/>
  <cols>
    <col min="1" max="11" width="25.77734375" customWidth="1"/>
  </cols>
  <sheetData>
    <row r="1" spans="1:11" ht="21" customHeight="1" x14ac:dyDescent="0.4">
      <c r="A1" s="19" t="s">
        <v>0</v>
      </c>
      <c r="B1" s="20" t="s">
        <v>1</v>
      </c>
      <c r="C1" s="20" t="s">
        <v>2</v>
      </c>
      <c r="D1" s="16" t="s">
        <v>3</v>
      </c>
      <c r="E1" s="17"/>
      <c r="F1" s="17"/>
      <c r="G1" s="17"/>
      <c r="H1" s="17"/>
      <c r="I1" s="17"/>
      <c r="J1" s="18"/>
      <c r="K1" s="12" t="s">
        <v>22</v>
      </c>
    </row>
    <row r="2" spans="1:11" ht="42" x14ac:dyDescent="0.4">
      <c r="A2" s="19"/>
      <c r="B2" s="20"/>
      <c r="C2" s="20"/>
      <c r="D2" s="11" t="s">
        <v>4</v>
      </c>
      <c r="E2" s="11" t="s">
        <v>5</v>
      </c>
      <c r="F2" s="11" t="s">
        <v>6</v>
      </c>
      <c r="G2" s="11" t="s">
        <v>7</v>
      </c>
      <c r="H2" s="11" t="s">
        <v>19</v>
      </c>
      <c r="I2" s="11" t="s">
        <v>20</v>
      </c>
      <c r="J2" s="11" t="s">
        <v>21</v>
      </c>
      <c r="K2" s="9">
        <v>2.4</v>
      </c>
    </row>
    <row r="3" spans="1:11" ht="36" x14ac:dyDescent="0.3">
      <c r="A3" s="3" t="s">
        <v>8</v>
      </c>
      <c r="B3" s="3" t="s">
        <v>9</v>
      </c>
      <c r="C3" s="4">
        <v>39345</v>
      </c>
      <c r="D3" s="3">
        <v>5</v>
      </c>
      <c r="E3" s="3">
        <v>3</v>
      </c>
      <c r="F3" s="3">
        <v>4</v>
      </c>
      <c r="G3" s="3">
        <v>4</v>
      </c>
      <c r="H3" s="5">
        <f t="shared" ref="H3:H8" ca="1" si="0">(YEAR(NOW())-YEAR(C3))</f>
        <v>18</v>
      </c>
      <c r="I3" s="3">
        <f t="shared" ref="I3:I8" si="1">SUM(D3:G3)/COUNT(D3:G3)</f>
        <v>4</v>
      </c>
      <c r="J3" s="3">
        <f>I3*$K$2</f>
        <v>9.6</v>
      </c>
      <c r="K3" s="10"/>
    </row>
    <row r="4" spans="1:11" ht="36" x14ac:dyDescent="0.3">
      <c r="A4" s="3" t="s">
        <v>10</v>
      </c>
      <c r="B4" s="3" t="s">
        <v>9</v>
      </c>
      <c r="C4" s="4">
        <v>38944</v>
      </c>
      <c r="D4" s="3">
        <v>4</v>
      </c>
      <c r="E4" s="3">
        <v>4</v>
      </c>
      <c r="F4" s="3">
        <v>4</v>
      </c>
      <c r="G4" s="3">
        <v>4</v>
      </c>
      <c r="H4" s="5">
        <f t="shared" ca="1" si="0"/>
        <v>19</v>
      </c>
      <c r="I4" s="3">
        <f t="shared" si="1"/>
        <v>4</v>
      </c>
      <c r="J4" s="3">
        <f t="shared" ref="J4:J8" si="2">I4*$K$2</f>
        <v>9.6</v>
      </c>
      <c r="K4" s="10"/>
    </row>
    <row r="5" spans="1:11" ht="36" x14ac:dyDescent="0.3">
      <c r="A5" s="3" t="s">
        <v>11</v>
      </c>
      <c r="B5" s="3" t="s">
        <v>12</v>
      </c>
      <c r="C5" s="4">
        <v>38052</v>
      </c>
      <c r="D5" s="3" t="s">
        <v>13</v>
      </c>
      <c r="E5" s="3">
        <v>3</v>
      </c>
      <c r="F5" s="3">
        <v>4</v>
      </c>
      <c r="G5" s="3">
        <v>4</v>
      </c>
      <c r="H5" s="5">
        <f t="shared" ca="1" si="0"/>
        <v>21</v>
      </c>
      <c r="I5" s="6">
        <f t="shared" si="1"/>
        <v>3.6666666666666665</v>
      </c>
      <c r="J5" s="3">
        <f t="shared" si="2"/>
        <v>8.7999999999999989</v>
      </c>
      <c r="K5" s="10"/>
    </row>
    <row r="6" spans="1:11" ht="36" x14ac:dyDescent="0.3">
      <c r="A6" s="3" t="s">
        <v>14</v>
      </c>
      <c r="B6" s="3" t="s">
        <v>15</v>
      </c>
      <c r="C6" s="4">
        <v>39075</v>
      </c>
      <c r="D6" s="3">
        <v>5</v>
      </c>
      <c r="E6" s="3">
        <v>5</v>
      </c>
      <c r="F6" s="3">
        <v>5</v>
      </c>
      <c r="G6" s="3">
        <v>5</v>
      </c>
      <c r="H6" s="5">
        <f t="shared" ca="1" si="0"/>
        <v>19</v>
      </c>
      <c r="I6" s="3">
        <f t="shared" si="1"/>
        <v>5</v>
      </c>
      <c r="J6" s="3">
        <f t="shared" si="2"/>
        <v>12</v>
      </c>
      <c r="K6" s="10"/>
    </row>
    <row r="7" spans="1:11" ht="36" x14ac:dyDescent="0.3">
      <c r="A7" s="3" t="s">
        <v>16</v>
      </c>
      <c r="B7" s="3" t="s">
        <v>17</v>
      </c>
      <c r="C7" s="4">
        <v>39124</v>
      </c>
      <c r="D7" s="3">
        <v>3</v>
      </c>
      <c r="E7" s="3" t="s">
        <v>13</v>
      </c>
      <c r="F7" s="3">
        <v>4</v>
      </c>
      <c r="G7" s="3">
        <v>4</v>
      </c>
      <c r="H7" s="5">
        <f t="shared" ca="1" si="0"/>
        <v>18</v>
      </c>
      <c r="I7" s="6">
        <f t="shared" si="1"/>
        <v>3.6666666666666665</v>
      </c>
      <c r="J7" s="3">
        <f t="shared" si="2"/>
        <v>8.7999999999999989</v>
      </c>
      <c r="K7" s="10"/>
    </row>
    <row r="8" spans="1:11" ht="36" x14ac:dyDescent="0.3">
      <c r="A8" s="7" t="s">
        <v>18</v>
      </c>
      <c r="B8" s="7" t="s">
        <v>9</v>
      </c>
      <c r="C8" s="8">
        <v>38977</v>
      </c>
      <c r="D8" s="7">
        <v>4</v>
      </c>
      <c r="E8" s="7">
        <v>5</v>
      </c>
      <c r="F8" s="7">
        <v>3</v>
      </c>
      <c r="G8" s="7">
        <v>5</v>
      </c>
      <c r="H8" s="5">
        <f t="shared" ca="1" si="0"/>
        <v>19</v>
      </c>
      <c r="I8" s="3">
        <f t="shared" si="1"/>
        <v>4.25</v>
      </c>
      <c r="J8" s="3">
        <f t="shared" si="2"/>
        <v>10.199999999999999</v>
      </c>
      <c r="K8" s="10"/>
    </row>
    <row r="9" spans="1:11" x14ac:dyDescent="0.3">
      <c r="H9" s="1"/>
    </row>
    <row r="10" spans="1:11" x14ac:dyDescent="0.3">
      <c r="H10" s="1"/>
    </row>
    <row r="13" spans="1:11" x14ac:dyDescent="0.3">
      <c r="J13" s="2"/>
    </row>
  </sheetData>
  <mergeCells count="4">
    <mergeCell ref="D1:J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8D5C-96C4-47B5-A5F5-FBFAC371972C}">
  <dimension ref="A1:B7"/>
  <sheetViews>
    <sheetView workbookViewId="0">
      <selection activeCell="H24" sqref="H24"/>
    </sheetView>
  </sheetViews>
  <sheetFormatPr defaultRowHeight="14.4" x14ac:dyDescent="0.3"/>
  <cols>
    <col min="1" max="2" width="30.77734375" customWidth="1"/>
  </cols>
  <sheetData>
    <row r="1" spans="1:2" x14ac:dyDescent="0.3">
      <c r="A1" s="21" t="s">
        <v>23</v>
      </c>
      <c r="B1" s="21"/>
    </row>
    <row r="2" spans="1:2" x14ac:dyDescent="0.3">
      <c r="A2" s="21"/>
      <c r="B2" s="21"/>
    </row>
    <row r="3" spans="1:2" x14ac:dyDescent="0.3">
      <c r="A3" s="21" t="s">
        <v>24</v>
      </c>
      <c r="B3" s="21" t="s">
        <v>25</v>
      </c>
    </row>
    <row r="4" spans="1:2" x14ac:dyDescent="0.3">
      <c r="A4" s="21"/>
      <c r="B4" s="21"/>
    </row>
    <row r="5" spans="1:2" ht="18" x14ac:dyDescent="0.3">
      <c r="A5" s="13">
        <v>5</v>
      </c>
      <c r="B5" s="13">
        <f>COUNTIF(Лист1!I3:I8,5)</f>
        <v>1</v>
      </c>
    </row>
    <row r="6" spans="1:2" ht="18" x14ac:dyDescent="0.3">
      <c r="A6" s="14" t="s">
        <v>26</v>
      </c>
      <c r="B6" s="13">
        <f>COUNTIFS(Лист1!I3:I8,"&gt;=4",Лист1!I3:I8,"&lt;5")</f>
        <v>3</v>
      </c>
    </row>
    <row r="7" spans="1:2" ht="18" x14ac:dyDescent="0.3">
      <c r="A7" s="13" t="s">
        <v>27</v>
      </c>
      <c r="B7" s="13">
        <f>COUNTIF(Лист1!I3:I8,"&lt;4")</f>
        <v>2</v>
      </c>
    </row>
  </sheetData>
  <mergeCells count="3">
    <mergeCell ref="A1:B2"/>
    <mergeCell ref="A3:A4"/>
    <mergeCell ref="B3: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7636-E589-4E46-998A-755553B91A3E}">
  <dimension ref="A1:B5"/>
  <sheetViews>
    <sheetView tabSelected="1" workbookViewId="0">
      <selection activeCell="H25" sqref="H25"/>
    </sheetView>
  </sheetViews>
  <sheetFormatPr defaultRowHeight="14.4" x14ac:dyDescent="0.3"/>
  <cols>
    <col min="1" max="2" width="25.77734375" customWidth="1"/>
  </cols>
  <sheetData>
    <row r="1" spans="1:2" ht="21" x14ac:dyDescent="0.4">
      <c r="A1" s="12" t="s">
        <v>28</v>
      </c>
      <c r="B1" s="12" t="s">
        <v>24</v>
      </c>
    </row>
    <row r="2" spans="1:2" ht="18" x14ac:dyDescent="0.3">
      <c r="A2" s="13" t="s">
        <v>4</v>
      </c>
      <c r="B2" s="15">
        <f>AVERAGE(Лист1!D3:D8)</f>
        <v>4.2</v>
      </c>
    </row>
    <row r="3" spans="1:2" ht="18" x14ac:dyDescent="0.3">
      <c r="A3" s="13" t="s">
        <v>5</v>
      </c>
      <c r="B3" s="15">
        <f>AVERAGE(Лист1!E3:E8)</f>
        <v>4</v>
      </c>
    </row>
    <row r="4" spans="1:2" ht="18" x14ac:dyDescent="0.3">
      <c r="A4" s="13" t="s">
        <v>6</v>
      </c>
      <c r="B4" s="13">
        <f>AVERAGE(Лист1!F3:F8)</f>
        <v>4</v>
      </c>
    </row>
    <row r="5" spans="1:2" ht="18" x14ac:dyDescent="0.3">
      <c r="A5" s="13" t="s">
        <v>7</v>
      </c>
      <c r="B5" s="15">
        <f>AVERAGE(Лист1!G3:G8)</f>
        <v>4.333333333333333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tugunovavika1234@gmail.com</dc:creator>
  <cp:lastModifiedBy>tugunovavika1234@gmail.com</cp:lastModifiedBy>
  <dcterms:created xsi:type="dcterms:W3CDTF">2025-09-30T20:05:39Z</dcterms:created>
  <dcterms:modified xsi:type="dcterms:W3CDTF">2025-10-05T13:37:23Z</dcterms:modified>
</cp:coreProperties>
</file>