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90" windowWidth="12510" windowHeight="4740"/>
  </bookViews>
  <sheets>
    <sheet name="Hoja1" sheetId="1" r:id="rId1"/>
    <sheet name="Hoja4" sheetId="4" r:id="rId2"/>
    <sheet name="Hoja2" sheetId="2" r:id="rId3"/>
    <sheet name="Hoja3" sheetId="3" r:id="rId4"/>
  </sheets>
  <calcPr calcId="124519"/>
</workbook>
</file>

<file path=xl/calcChain.xml><?xml version="1.0" encoding="utf-8"?>
<calcChain xmlns="http://schemas.openxmlformats.org/spreadsheetml/2006/main">
  <c r="C28" i="4"/>
  <c r="H38" s="1"/>
  <c r="H23"/>
  <c r="I28" l="1"/>
  <c r="G38"/>
  <c r="E38"/>
  <c r="C38"/>
  <c r="G33"/>
  <c r="E33"/>
  <c r="C33"/>
  <c r="G28"/>
  <c r="E28"/>
  <c r="G23"/>
  <c r="E23"/>
  <c r="C23"/>
  <c r="AW11" i="1" l="1"/>
  <c r="AU11"/>
  <c r="AS11"/>
  <c r="AQ11"/>
  <c r="AO11"/>
  <c r="AM11"/>
  <c r="AK11"/>
  <c r="AI11"/>
  <c r="AG11"/>
  <c r="AE11"/>
  <c r="AC11"/>
  <c r="AA11"/>
  <c r="Y11"/>
  <c r="W11"/>
  <c r="U11"/>
  <c r="AX11" l="1"/>
</calcChain>
</file>

<file path=xl/sharedStrings.xml><?xml version="1.0" encoding="utf-8"?>
<sst xmlns="http://schemas.openxmlformats.org/spreadsheetml/2006/main" count="352" uniqueCount="107">
  <si>
    <t>NOMBRES</t>
  </si>
  <si>
    <t>#</t>
  </si>
  <si>
    <t>DATOS ACADÉMICOS</t>
  </si>
  <si>
    <t>ESTUDIOS SUPERIORES</t>
  </si>
  <si>
    <t>CATEGORÍA UNIVERSIDAD</t>
  </si>
  <si>
    <t>MERITOS ESTUDIANTILES</t>
  </si>
  <si>
    <t>EXPERIENCIA LABORAL</t>
  </si>
  <si>
    <t>PROGRAMAS COMPUTACIONALES</t>
  </si>
  <si>
    <t>OFIMATICA</t>
  </si>
  <si>
    <t>OTROS</t>
  </si>
  <si>
    <t>AFIN</t>
  </si>
  <si>
    <t>A</t>
  </si>
  <si>
    <t>B</t>
  </si>
  <si>
    <t>DATOS PERSONALES</t>
  </si>
  <si>
    <t>ESTUDIOS 4to NIVEL</t>
  </si>
  <si>
    <t>MAESTRÍA</t>
  </si>
  <si>
    <t>DIPLOMADO</t>
  </si>
  <si>
    <t>ESPECIALIDAD</t>
  </si>
  <si>
    <t>ESPECÍFICOS</t>
  </si>
  <si>
    <t>MUY BIEN</t>
  </si>
  <si>
    <t>BIEN</t>
  </si>
  <si>
    <t>POCO</t>
  </si>
  <si>
    <t xml:space="preserve"> </t>
  </si>
  <si>
    <t>NADA</t>
  </si>
  <si>
    <t>NINGUNO</t>
  </si>
  <si>
    <t>ENTREVISTA PERSONAL</t>
  </si>
  <si>
    <t>OBJETIVO</t>
  </si>
  <si>
    <t>NIVEL DE COMPROMISO</t>
  </si>
  <si>
    <t>FORMA DE PAGO</t>
  </si>
  <si>
    <t>ESPECÍFICO</t>
  </si>
  <si>
    <t>APLICACIÓN</t>
  </si>
  <si>
    <t>GENERAL</t>
  </si>
  <si>
    <t>TIEMPO COMPLETO</t>
  </si>
  <si>
    <t>MEDIO TIEMPO</t>
  </si>
  <si>
    <t>TIEMPO PARCIAL</t>
  </si>
  <si>
    <t>CONTADO</t>
  </si>
  <si>
    <t>TARJETA CRÉDITO</t>
  </si>
  <si>
    <t>CRÉDITO IECE</t>
  </si>
  <si>
    <t>PUNTAJE TOTAL</t>
  </si>
  <si>
    <t>OTRO TIT.PROF</t>
  </si>
  <si>
    <t>OTROS MÉRITOS</t>
  </si>
  <si>
    <t>e-mail</t>
  </si>
  <si>
    <t>MEJOR EGRESADO</t>
  </si>
  <si>
    <t>SEG MEJ EGRESADO</t>
  </si>
  <si>
    <t>TERC MEJ EGRESADO</t>
  </si>
  <si>
    <t>UNIVERSIDAD TÉCNICA DE AMBATO</t>
  </si>
  <si>
    <t>CENTRO DE ESTUDIOS DE POSGRADO</t>
  </si>
  <si>
    <t>PROGRAMA :</t>
  </si>
  <si>
    <t>FORMULARIO PARA ADMISIÓN DE ESTUDIANTES DE POSGRADO</t>
  </si>
  <si>
    <t>IDIOMA INGLÉS    (%)</t>
  </si>
  <si>
    <t>C.I.</t>
  </si>
  <si>
    <t xml:space="preserve">                APELLIDOS</t>
  </si>
  <si>
    <t>Provincia</t>
  </si>
  <si>
    <t>Cantón</t>
  </si>
  <si>
    <t>Parroquia</t>
  </si>
  <si>
    <t>Dirección</t>
  </si>
  <si>
    <t xml:space="preserve">                                       DIRECCIÓN DOMICILIO</t>
  </si>
  <si>
    <t>DIRECCIÓN DE TRABAJO</t>
  </si>
  <si>
    <t xml:space="preserve">                                TELÉFONOS    </t>
  </si>
  <si>
    <t>PATERNO</t>
  </si>
  <si>
    <t>MATERNO</t>
  </si>
  <si>
    <t>d/m/a</t>
  </si>
  <si>
    <t xml:space="preserve">Fecha Nacimiento </t>
  </si>
  <si>
    <t>(M/F)</t>
  </si>
  <si>
    <t xml:space="preserve">Género </t>
  </si>
  <si>
    <t>(# carnet CONADIS)</t>
  </si>
  <si>
    <t xml:space="preserve">Discapacidad </t>
  </si>
  <si>
    <t>fijo</t>
  </si>
  <si>
    <t>celular</t>
  </si>
  <si>
    <t>Adjuntar copia</t>
  </si>
  <si>
    <t>Certificado tiempo servicio</t>
  </si>
  <si>
    <t xml:space="preserve">                 Certificado de Estudios</t>
  </si>
  <si>
    <t xml:space="preserve">     LEER</t>
  </si>
  <si>
    <t xml:space="preserve">      ESCRIBIR</t>
  </si>
  <si>
    <t xml:space="preserve">        HABLAR</t>
  </si>
  <si>
    <t xml:space="preserve">                                     Certificado de Estudios</t>
  </si>
  <si>
    <t>UNIDAD ACADÉMICA:</t>
  </si>
  <si>
    <t>PROGRAMA:</t>
  </si>
  <si>
    <t>FECHA:</t>
  </si>
  <si>
    <t xml:space="preserve">             APELLIDOS</t>
  </si>
  <si>
    <t xml:space="preserve"> RECONOCIMIENTOS DISTINCIONES</t>
  </si>
  <si>
    <t>RENDIMIENTO ACADÉMICO EN PREGRADO</t>
  </si>
  <si>
    <t>POSTULANTE</t>
  </si>
  <si>
    <t>COORDINADOR CEPOS</t>
  </si>
  <si>
    <t>(# CONADIS)</t>
  </si>
  <si>
    <t xml:space="preserve"> RECONOCI-MIENTOS DISTINCIONES</t>
  </si>
  <si>
    <t>RECONOCI- MIENTOS / DISTINCIONES</t>
  </si>
  <si>
    <t>TEMA DE INVESTIGACIÓN</t>
  </si>
  <si>
    <t xml:space="preserve">                                Certificado de Estudios</t>
  </si>
  <si>
    <t xml:space="preserve">                        Certificado de Estudios</t>
  </si>
  <si>
    <t xml:space="preserve">                         IDIOMA INGLÉS    (%)</t>
  </si>
  <si>
    <t xml:space="preserve">                                                   DATOS PERSONALES</t>
  </si>
  <si>
    <t>COORDINADOR</t>
  </si>
  <si>
    <t>RENDIMIENTO ACADÉMICO PREGRADO       (nota de grado)</t>
  </si>
  <si>
    <t>Cert. tiempo :</t>
  </si>
  <si>
    <t>CUNALATA</t>
  </si>
  <si>
    <t>PACHACAMA</t>
  </si>
  <si>
    <t>WILSON ROBERTO</t>
  </si>
  <si>
    <t>M</t>
  </si>
  <si>
    <t>wilycolon@hotmail.com</t>
  </si>
  <si>
    <t>TUNGURAUA</t>
  </si>
  <si>
    <t>AMBATO</t>
  </si>
  <si>
    <t>CUNCHIBAMBA</t>
  </si>
  <si>
    <t>LA LOMA</t>
  </si>
  <si>
    <t>TUNGURAHUA</t>
  </si>
  <si>
    <t>INGAHURCO</t>
  </si>
  <si>
    <t>AV. COLOMBIA Y CHILE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</si>
</sst>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7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3" fillId="5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0" xfId="0" applyFont="1"/>
    <xf numFmtId="0" fontId="2" fillId="0" borderId="0" xfId="0" applyFont="1"/>
    <xf numFmtId="2" fontId="0" fillId="0" borderId="3" xfId="0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/>
    <xf numFmtId="0" fontId="0" fillId="2" borderId="2" xfId="0" applyFill="1" applyBorder="1"/>
    <xf numFmtId="2" fontId="0" fillId="2" borderId="3" xfId="0" applyNumberFormat="1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0" fillId="2" borderId="9" xfId="0" applyFill="1" applyBorder="1"/>
    <xf numFmtId="0" fontId="0" fillId="2" borderId="10" xfId="0" applyFill="1" applyBorder="1"/>
    <xf numFmtId="0" fontId="0" fillId="2" borderId="9" xfId="0" applyFill="1" applyBorder="1" applyAlignment="1">
      <alignment horizontal="center"/>
    </xf>
    <xf numFmtId="0" fontId="0" fillId="0" borderId="8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2" xfId="0" applyFont="1" applyFill="1" applyBorder="1" applyAlignment="1">
      <alignment horizontal="center" vertical="center" wrapText="1"/>
    </xf>
    <xf numFmtId="0" fontId="7" fillId="5" borderId="0" xfId="0" applyFont="1" applyFill="1"/>
    <xf numFmtId="0" fontId="0" fillId="0" borderId="14" xfId="0" applyBorder="1"/>
    <xf numFmtId="0" fontId="6" fillId="9" borderId="3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/>
    </xf>
    <xf numFmtId="0" fontId="6" fillId="9" borderId="6" xfId="0" applyFont="1" applyFill="1" applyBorder="1" applyAlignment="1">
      <alignment horizontal="left" vertical="center"/>
    </xf>
    <xf numFmtId="0" fontId="6" fillId="9" borderId="3" xfId="0" applyFont="1" applyFill="1" applyBorder="1" applyAlignment="1">
      <alignment horizontal="center" vertical="center" wrapText="1"/>
    </xf>
    <xf numFmtId="0" fontId="0" fillId="9" borderId="9" xfId="0" applyFill="1" applyBorder="1"/>
    <xf numFmtId="0" fontId="0" fillId="9" borderId="10" xfId="0" applyFill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/>
    <xf numFmtId="0" fontId="0" fillId="9" borderId="0" xfId="0" applyFill="1"/>
    <xf numFmtId="0" fontId="6" fillId="9" borderId="2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7" fillId="9" borderId="0" xfId="0" applyFont="1" applyFill="1"/>
    <xf numFmtId="0" fontId="6" fillId="9" borderId="2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0" xfId="0" applyFill="1" applyBorder="1"/>
    <xf numFmtId="0" fontId="0" fillId="9" borderId="14" xfId="0" applyFill="1" applyBorder="1"/>
    <xf numFmtId="0" fontId="8" fillId="9" borderId="2" xfId="0" applyFont="1" applyFill="1" applyBorder="1" applyAlignment="1">
      <alignment horizontal="center" vertical="center" wrapText="1"/>
    </xf>
    <xf numFmtId="0" fontId="8" fillId="9" borderId="0" xfId="0" applyFont="1" applyFill="1"/>
    <xf numFmtId="0" fontId="3" fillId="0" borderId="0" xfId="0" applyFont="1" applyAlignment="1">
      <alignment horizontal="center"/>
    </xf>
    <xf numFmtId="0" fontId="0" fillId="9" borderId="2" xfId="0" applyFill="1" applyBorder="1"/>
    <xf numFmtId="0" fontId="0" fillId="9" borderId="6" xfId="0" applyFill="1" applyBorder="1"/>
    <xf numFmtId="0" fontId="0" fillId="9" borderId="11" xfId="0" applyFill="1" applyBorder="1" applyAlignment="1">
      <alignment horizontal="center"/>
    </xf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8" xfId="0" applyFill="1" applyBorder="1"/>
    <xf numFmtId="0" fontId="8" fillId="9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0" xfId="0" applyFont="1"/>
    <xf numFmtId="0" fontId="0" fillId="9" borderId="3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 wrapText="1"/>
    </xf>
    <xf numFmtId="0" fontId="0" fillId="9" borderId="0" xfId="0" applyFont="1" applyFill="1" applyAlignment="1">
      <alignment horizontal="center" vertical="center"/>
    </xf>
    <xf numFmtId="0" fontId="0" fillId="9" borderId="3" xfId="0" applyFill="1" applyBorder="1"/>
    <xf numFmtId="0" fontId="0" fillId="9" borderId="5" xfId="0" applyFill="1" applyBorder="1"/>
    <xf numFmtId="0" fontId="0" fillId="9" borderId="3" xfId="0" applyFill="1" applyBorder="1" applyAlignment="1">
      <alignment horizontal="center"/>
    </xf>
    <xf numFmtId="0" fontId="0" fillId="9" borderId="0" xfId="0" applyFont="1" applyFill="1"/>
    <xf numFmtId="0" fontId="0" fillId="9" borderId="7" xfId="0" applyFont="1" applyFill="1" applyBorder="1" applyAlignment="1">
      <alignment horizontal="center" vertical="center"/>
    </xf>
    <xf numFmtId="0" fontId="0" fillId="9" borderId="19" xfId="0" applyFill="1" applyBorder="1" applyAlignment="1">
      <alignment horizontal="center"/>
    </xf>
    <xf numFmtId="0" fontId="0" fillId="9" borderId="20" xfId="0" applyFill="1" applyBorder="1"/>
    <xf numFmtId="0" fontId="0" fillId="9" borderId="21" xfId="0" applyFill="1" applyBorder="1"/>
    <xf numFmtId="0" fontId="0" fillId="9" borderId="22" xfId="0" applyFill="1" applyBorder="1"/>
    <xf numFmtId="0" fontId="1" fillId="9" borderId="6" xfId="0" applyFont="1" applyFill="1" applyBorder="1" applyAlignment="1">
      <alignment horizontal="center" vertical="center"/>
    </xf>
    <xf numFmtId="0" fontId="0" fillId="9" borderId="7" xfId="0" applyFill="1" applyBorder="1"/>
    <xf numFmtId="0" fontId="6" fillId="9" borderId="0" xfId="0" applyFont="1" applyFill="1"/>
    <xf numFmtId="0" fontId="6" fillId="9" borderId="7" xfId="0" applyFont="1" applyFill="1" applyBorder="1"/>
    <xf numFmtId="0" fontId="6" fillId="9" borderId="6" xfId="0" applyFont="1" applyFill="1" applyBorder="1"/>
    <xf numFmtId="2" fontId="0" fillId="9" borderId="3" xfId="0" applyNumberFormat="1" applyFill="1" applyBorder="1"/>
    <xf numFmtId="0" fontId="7" fillId="9" borderId="0" xfId="0" applyFont="1" applyFill="1" applyBorder="1"/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2" fontId="0" fillId="9" borderId="3" xfId="0" applyNumberForma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 wrapText="1"/>
    </xf>
    <xf numFmtId="0" fontId="9" fillId="9" borderId="6" xfId="0" applyFont="1" applyFill="1" applyBorder="1" applyAlignment="1">
      <alignment horizontal="center" wrapText="1"/>
    </xf>
    <xf numFmtId="0" fontId="7" fillId="9" borderId="0" xfId="0" applyFont="1" applyFill="1" applyBorder="1" applyAlignment="1">
      <alignment horizontal="left"/>
    </xf>
    <xf numFmtId="0" fontId="7" fillId="9" borderId="0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7" fillId="6" borderId="3" xfId="0" applyFont="1" applyFill="1" applyBorder="1" applyAlignment="1">
      <alignment horizontal="center"/>
    </xf>
    <xf numFmtId="14" fontId="0" fillId="9" borderId="3" xfId="0" applyNumberFormat="1" applyFill="1" applyBorder="1"/>
    <xf numFmtId="0" fontId="10" fillId="9" borderId="3" xfId="1" applyFill="1" applyBorder="1" applyAlignment="1" applyProtection="1"/>
    <xf numFmtId="14" fontId="0" fillId="0" borderId="3" xfId="0" applyNumberFormat="1" applyBorder="1"/>
    <xf numFmtId="0" fontId="10" fillId="0" borderId="3" xfId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ycolon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ycolon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3"/>
  <sheetViews>
    <sheetView tabSelected="1" topLeftCell="A4" workbookViewId="0">
      <selection activeCell="A11" sqref="A11"/>
    </sheetView>
  </sheetViews>
  <sheetFormatPr baseColWidth="10" defaultRowHeight="15"/>
  <cols>
    <col min="1" max="1" width="4.7109375" customWidth="1"/>
    <col min="2" max="2" width="13.7109375" customWidth="1"/>
    <col min="3" max="3" width="18.28515625" customWidth="1"/>
    <col min="4" max="4" width="23.140625" customWidth="1"/>
    <col min="5" max="6" width="22.28515625" customWidth="1"/>
    <col min="7" max="7" width="11.7109375" customWidth="1"/>
    <col min="8" max="8" width="17.5703125" customWidth="1"/>
    <col min="9" max="14" width="22.28515625" customWidth="1"/>
    <col min="15" max="15" width="29.28515625" bestFit="1" customWidth="1"/>
    <col min="16" max="18" width="29.28515625" customWidth="1"/>
    <col min="19" max="19" width="28.7109375" customWidth="1"/>
    <col min="20" max="20" width="18.42578125" customWidth="1"/>
    <col min="21" max="21" width="3.5703125" customWidth="1"/>
    <col min="22" max="22" width="13.7109375" customWidth="1"/>
    <col min="23" max="23" width="4.140625" customWidth="1"/>
    <col min="24" max="24" width="19.28515625" customWidth="1"/>
    <col min="25" max="25" width="3.7109375" customWidth="1"/>
    <col min="26" max="26" width="20.5703125" customWidth="1"/>
    <col min="27" max="27" width="4.42578125" customWidth="1"/>
    <col min="28" max="28" width="19.140625" customWidth="1"/>
    <col min="29" max="29" width="3.42578125" customWidth="1"/>
    <col min="30" max="30" width="18.5703125" customWidth="1"/>
    <col min="31" max="31" width="4.7109375" customWidth="1"/>
    <col min="32" max="32" width="6.85546875" customWidth="1"/>
    <col min="33" max="33" width="6.5703125" customWidth="1"/>
    <col min="34" max="34" width="11.28515625" customWidth="1"/>
    <col min="35" max="35" width="4.85546875" customWidth="1"/>
    <col min="36" max="36" width="10.7109375" customWidth="1"/>
    <col min="37" max="37" width="5.28515625" customWidth="1"/>
    <col min="38" max="38" width="15.7109375" customWidth="1"/>
    <col min="39" max="39" width="4.5703125" customWidth="1"/>
    <col min="41" max="41" width="4.42578125" customWidth="1"/>
    <col min="43" max="43" width="5.7109375" customWidth="1"/>
    <col min="45" max="45" width="4.7109375" customWidth="1"/>
    <col min="46" max="46" width="19.42578125" customWidth="1"/>
    <col min="47" max="47" width="5.28515625" customWidth="1"/>
    <col min="48" max="48" width="13" customWidth="1"/>
    <col min="49" max="49" width="5.42578125" customWidth="1"/>
    <col min="50" max="50" width="13.5703125" customWidth="1"/>
    <col min="54" max="54" width="9.85546875" customWidth="1"/>
    <col min="55" max="55" width="6.7109375" style="1" customWidth="1"/>
    <col min="56" max="56" width="15.7109375" customWidth="1"/>
    <col min="58" max="58" width="8.7109375" customWidth="1"/>
  </cols>
  <sheetData>
    <row r="1" spans="1:61" ht="46.5">
      <c r="A1" s="134" t="s">
        <v>45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BB1" t="s">
        <v>29</v>
      </c>
      <c r="BC1" s="1" t="s">
        <v>11</v>
      </c>
      <c r="BD1" t="s">
        <v>42</v>
      </c>
      <c r="BE1" t="s">
        <v>15</v>
      </c>
      <c r="BF1" t="s">
        <v>19</v>
      </c>
      <c r="BG1" t="s">
        <v>29</v>
      </c>
      <c r="BH1" t="s">
        <v>32</v>
      </c>
      <c r="BI1" t="s">
        <v>35</v>
      </c>
    </row>
    <row r="2" spans="1:61" ht="31.5">
      <c r="A2" s="135" t="s">
        <v>46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BB2" t="s">
        <v>10</v>
      </c>
      <c r="BC2" s="1" t="s">
        <v>12</v>
      </c>
      <c r="BD2" t="s">
        <v>43</v>
      </c>
      <c r="BE2" t="s">
        <v>17</v>
      </c>
      <c r="BF2" t="s">
        <v>20</v>
      </c>
      <c r="BG2" t="s">
        <v>30</v>
      </c>
      <c r="BH2" t="s">
        <v>33</v>
      </c>
      <c r="BI2" t="s">
        <v>36</v>
      </c>
    </row>
    <row r="3" spans="1:61" ht="26.25">
      <c r="A3" s="22" t="s">
        <v>47</v>
      </c>
      <c r="B3" s="22"/>
      <c r="C3" s="22"/>
      <c r="BB3" t="s">
        <v>24</v>
      </c>
      <c r="BC3" s="1" t="s">
        <v>9</v>
      </c>
      <c r="BD3" t="s">
        <v>44</v>
      </c>
      <c r="BE3" t="s">
        <v>16</v>
      </c>
      <c r="BF3" t="s">
        <v>21</v>
      </c>
      <c r="BG3" t="s">
        <v>31</v>
      </c>
      <c r="BH3" t="s">
        <v>34</v>
      </c>
      <c r="BI3" t="s">
        <v>37</v>
      </c>
    </row>
    <row r="4" spans="1:61">
      <c r="BD4" t="s">
        <v>40</v>
      </c>
      <c r="BE4" t="s">
        <v>39</v>
      </c>
      <c r="BF4" t="s">
        <v>23</v>
      </c>
    </row>
    <row r="5" spans="1:61" ht="31.5">
      <c r="A5" s="21" t="s">
        <v>48</v>
      </c>
      <c r="B5" s="21"/>
      <c r="C5" s="21"/>
      <c r="BB5" s="8"/>
      <c r="BC5" s="9"/>
      <c r="BD5" t="s">
        <v>24</v>
      </c>
      <c r="BE5" s="20" t="s">
        <v>24</v>
      </c>
      <c r="BF5" s="8"/>
      <c r="BG5" s="8"/>
      <c r="BH5" s="8"/>
      <c r="BI5" s="8"/>
    </row>
    <row r="7" spans="1:61" ht="1.9" customHeight="1" thickBot="1"/>
    <row r="8" spans="1:61" s="8" customFormat="1" ht="34.9" customHeight="1" thickBot="1">
      <c r="A8" s="142" t="s">
        <v>13</v>
      </c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3"/>
      <c r="T8" s="140" t="s">
        <v>2</v>
      </c>
      <c r="U8" s="141"/>
      <c r="V8" s="141"/>
      <c r="W8" s="141"/>
      <c r="X8" s="141"/>
      <c r="Y8" s="141"/>
      <c r="Z8" s="141"/>
      <c r="AA8" s="141"/>
      <c r="AB8" s="141"/>
      <c r="AC8" s="141"/>
      <c r="AD8" s="7"/>
      <c r="AE8" s="7"/>
      <c r="AF8" s="137" t="s">
        <v>49</v>
      </c>
      <c r="AG8" s="138"/>
      <c r="AH8" s="138"/>
      <c r="AI8" s="138"/>
      <c r="AJ8" s="138"/>
      <c r="AK8" s="138"/>
      <c r="AL8" s="139" t="s">
        <v>7</v>
      </c>
      <c r="AM8" s="139"/>
      <c r="AN8" s="139"/>
      <c r="AO8" s="139"/>
      <c r="AP8" s="139"/>
      <c r="AQ8" s="139"/>
      <c r="AR8" s="136" t="s">
        <v>25</v>
      </c>
      <c r="AS8" s="136"/>
      <c r="AT8" s="136"/>
      <c r="AU8" s="136"/>
      <c r="AV8" s="136"/>
      <c r="AW8" s="136"/>
    </row>
    <row r="9" spans="1:61" s="17" customFormat="1" ht="57.6" customHeight="1" thickBot="1">
      <c r="A9" s="10" t="s">
        <v>1</v>
      </c>
      <c r="B9" s="10" t="s">
        <v>50</v>
      </c>
      <c r="C9" s="26" t="s">
        <v>51</v>
      </c>
      <c r="D9" s="27"/>
      <c r="E9" s="10" t="s">
        <v>0</v>
      </c>
      <c r="F9" s="28" t="s">
        <v>62</v>
      </c>
      <c r="G9" s="28" t="s">
        <v>64</v>
      </c>
      <c r="H9" s="28" t="s">
        <v>66</v>
      </c>
      <c r="I9" s="10" t="s">
        <v>41</v>
      </c>
      <c r="J9" s="24" t="s">
        <v>58</v>
      </c>
      <c r="K9" s="25"/>
      <c r="L9" s="24"/>
      <c r="M9" s="29" t="s">
        <v>56</v>
      </c>
      <c r="N9" s="29"/>
      <c r="O9" s="25"/>
      <c r="P9" s="24"/>
      <c r="Q9" s="29" t="s">
        <v>57</v>
      </c>
      <c r="R9" s="29"/>
      <c r="S9" s="25"/>
      <c r="T9" s="35" t="s">
        <v>3</v>
      </c>
      <c r="U9" s="36"/>
      <c r="V9" s="35" t="s">
        <v>14</v>
      </c>
      <c r="W9" s="36"/>
      <c r="X9" s="35" t="s">
        <v>4</v>
      </c>
      <c r="Y9" s="36"/>
      <c r="Z9" s="35" t="s">
        <v>5</v>
      </c>
      <c r="AA9" s="36"/>
      <c r="AB9" s="35" t="s">
        <v>86</v>
      </c>
      <c r="AC9" s="37"/>
      <c r="AD9" s="18" t="s">
        <v>6</v>
      </c>
      <c r="AE9" s="19"/>
      <c r="AF9" s="40" t="s">
        <v>72</v>
      </c>
      <c r="AG9" s="41"/>
      <c r="AH9" s="42" t="s">
        <v>73</v>
      </c>
      <c r="AI9" s="43"/>
      <c r="AJ9" s="40" t="s">
        <v>74</v>
      </c>
      <c r="AK9" s="41"/>
      <c r="AL9" s="11" t="s">
        <v>8</v>
      </c>
      <c r="AM9" s="11"/>
      <c r="AN9" s="11" t="s">
        <v>18</v>
      </c>
      <c r="AO9" s="11"/>
      <c r="AP9" s="11" t="s">
        <v>9</v>
      </c>
      <c r="AQ9" s="12" t="s">
        <v>22</v>
      </c>
      <c r="AR9" s="13" t="s">
        <v>26</v>
      </c>
      <c r="AS9" s="13"/>
      <c r="AT9" s="14" t="s">
        <v>27</v>
      </c>
      <c r="AU9" s="14"/>
      <c r="AV9" s="14" t="s">
        <v>28</v>
      </c>
      <c r="AW9" s="14" t="s">
        <v>22</v>
      </c>
      <c r="AX9" s="15" t="s">
        <v>38</v>
      </c>
      <c r="AY9" s="16"/>
      <c r="AZ9" s="16"/>
      <c r="BA9" s="16"/>
    </row>
    <row r="10" spans="1:61" ht="15.75" thickBot="1">
      <c r="A10" s="30"/>
      <c r="B10" s="30"/>
      <c r="C10" s="32" t="s">
        <v>59</v>
      </c>
      <c r="D10" s="32" t="s">
        <v>60</v>
      </c>
      <c r="E10" s="30"/>
      <c r="F10" s="31" t="s">
        <v>61</v>
      </c>
      <c r="G10" s="31" t="s">
        <v>63</v>
      </c>
      <c r="H10" s="30" t="s">
        <v>65</v>
      </c>
      <c r="I10" s="30"/>
      <c r="J10" s="31" t="s">
        <v>67</v>
      </c>
      <c r="K10" s="31" t="s">
        <v>68</v>
      </c>
      <c r="L10" s="31" t="s">
        <v>52</v>
      </c>
      <c r="M10" s="31" t="s">
        <v>53</v>
      </c>
      <c r="N10" s="31" t="s">
        <v>54</v>
      </c>
      <c r="O10" s="31" t="s">
        <v>55</v>
      </c>
      <c r="P10" s="31" t="s">
        <v>52</v>
      </c>
      <c r="Q10" s="31" t="s">
        <v>53</v>
      </c>
      <c r="R10" s="31" t="s">
        <v>54</v>
      </c>
      <c r="S10" s="31" t="s">
        <v>55</v>
      </c>
      <c r="T10" s="30" t="s">
        <v>69</v>
      </c>
      <c r="U10" s="30"/>
      <c r="V10" s="30" t="s">
        <v>69</v>
      </c>
      <c r="W10" s="30"/>
      <c r="X10" s="31"/>
      <c r="Y10" s="30"/>
      <c r="Z10" s="30" t="s">
        <v>69</v>
      </c>
      <c r="AA10" s="30"/>
      <c r="AB10" s="30" t="s">
        <v>69</v>
      </c>
      <c r="AC10" s="30"/>
      <c r="AD10" s="33" t="s">
        <v>70</v>
      </c>
      <c r="AE10" s="38"/>
      <c r="AF10" s="33" t="s">
        <v>71</v>
      </c>
      <c r="AG10" s="39"/>
      <c r="AH10" s="39"/>
      <c r="AI10" s="39"/>
      <c r="AJ10" s="39"/>
      <c r="AK10" s="38"/>
      <c r="AL10" s="33" t="s">
        <v>75</v>
      </c>
      <c r="AM10" s="39"/>
      <c r="AN10" s="39"/>
      <c r="AO10" s="39"/>
      <c r="AP10" s="39"/>
      <c r="AQ10" s="38"/>
      <c r="AR10" s="30"/>
      <c r="AS10" s="30"/>
      <c r="AT10" s="30"/>
      <c r="AU10" s="30"/>
      <c r="AV10" s="30"/>
      <c r="AW10" s="30"/>
      <c r="AX10" s="34"/>
      <c r="AY10" s="6"/>
      <c r="AZ10" s="6"/>
      <c r="BA10" s="6"/>
    </row>
    <row r="11" spans="1:61" ht="15.75" thickBot="1">
      <c r="A11" s="2"/>
      <c r="B11" s="2">
        <v>1804029187</v>
      </c>
      <c r="C11" s="2" t="s">
        <v>95</v>
      </c>
      <c r="D11" s="2" t="s">
        <v>96</v>
      </c>
      <c r="E11" s="2" t="s">
        <v>97</v>
      </c>
      <c r="F11" s="170">
        <v>31335</v>
      </c>
      <c r="G11" s="2" t="s">
        <v>98</v>
      </c>
      <c r="H11" s="2"/>
      <c r="I11" s="171" t="s">
        <v>99</v>
      </c>
      <c r="J11" s="115">
        <v>2476079</v>
      </c>
      <c r="K11" s="2">
        <v>84867944</v>
      </c>
      <c r="L11" s="2" t="s">
        <v>104</v>
      </c>
      <c r="M11" s="2" t="s">
        <v>101</v>
      </c>
      <c r="N11" s="2" t="s">
        <v>102</v>
      </c>
      <c r="O11" s="2" t="s">
        <v>103</v>
      </c>
      <c r="P11" s="2" t="s">
        <v>104</v>
      </c>
      <c r="Q11" s="2" t="s">
        <v>101</v>
      </c>
      <c r="R11" s="2" t="s">
        <v>105</v>
      </c>
      <c r="S11" s="2" t="s">
        <v>106</v>
      </c>
      <c r="T11" s="2" t="s">
        <v>29</v>
      </c>
      <c r="U11" s="2">
        <f>IF(T11="AFIN",4,5)</f>
        <v>5</v>
      </c>
      <c r="V11" s="2" t="s">
        <v>15</v>
      </c>
      <c r="W11" s="2">
        <f>IF(V11="MAESTRÍA",5,IF(V11="DIPLOMADO",3,IF(V11="ESPECIALIDAD",4,IF(V11="OTRO TIT.PROF",1,0))))</f>
        <v>5</v>
      </c>
      <c r="X11" s="4" t="s">
        <v>11</v>
      </c>
      <c r="Y11" s="2">
        <f>IF(X11="A",5,IF(X11="B",4,2))</f>
        <v>5</v>
      </c>
      <c r="Z11" s="2" t="s">
        <v>42</v>
      </c>
      <c r="AA11" s="2">
        <f>IF(Z11="MEJOR EGRESADO",5,IF(Z11="SEG MEJ EGRESADO",4,IF(Z11="TERC MEJ EGRESADO",3,IF(Z11="OTROS MÉRITOS",1,0))))</f>
        <v>5</v>
      </c>
      <c r="AB11" s="2" t="s">
        <v>29</v>
      </c>
      <c r="AC11" s="2">
        <f>IF(AB11="ESPECÍFICO",5,IF(AB11="AFIN",3,0))</f>
        <v>5</v>
      </c>
      <c r="AD11" s="3" t="s">
        <v>29</v>
      </c>
      <c r="AE11" s="3">
        <f>IF(AD11="ESPECÍFICO",5,IF(AD11="AFIN",3,0))</f>
        <v>5</v>
      </c>
      <c r="AF11" s="2">
        <v>100</v>
      </c>
      <c r="AG11" s="2">
        <f>ROUND(AF11*5/100,0)</f>
        <v>5</v>
      </c>
      <c r="AH11" s="2">
        <v>100</v>
      </c>
      <c r="AI11" s="2">
        <f>ROUND(AH11*3/100,0)</f>
        <v>3</v>
      </c>
      <c r="AJ11" s="2">
        <v>100</v>
      </c>
      <c r="AK11" s="2">
        <f>ROUND(AJ11*2/100,0)</f>
        <v>2</v>
      </c>
      <c r="AL11" s="2" t="s">
        <v>19</v>
      </c>
      <c r="AM11" s="2">
        <f>IF(AL11="MUY BIEN",4,IF(AL11="BIEN",3,IF(AL11="POCO",2,0)))</f>
        <v>4</v>
      </c>
      <c r="AN11" s="2" t="s">
        <v>19</v>
      </c>
      <c r="AO11" s="2">
        <f>IF(AN11="MUY BIEN",5,IF(AN11="BIEN",4,IF(AN11="POCO",2,0)))</f>
        <v>5</v>
      </c>
      <c r="AP11" s="2" t="s">
        <v>19</v>
      </c>
      <c r="AQ11" s="5">
        <f>IF(AP11="MUY BIEN",3,IF(AP11="BIEN",2,IF(AP11="POCO",1,0)))</f>
        <v>3</v>
      </c>
      <c r="AR11" s="2" t="s">
        <v>29</v>
      </c>
      <c r="AS11" s="2">
        <f>IF(AR11="ESPECÍFICO",5,IF(AR11="APLICACIÓN",4,2))</f>
        <v>5</v>
      </c>
      <c r="AT11" s="2" t="s">
        <v>32</v>
      </c>
      <c r="AU11" s="2">
        <f>IF(AT11="TIEMPO COMPLETO",5,IF(AT11="MEDIO TIEMPO",4,2))</f>
        <v>5</v>
      </c>
      <c r="AV11" s="2" t="s">
        <v>35</v>
      </c>
      <c r="AW11" s="2">
        <f>IF(AV11="CONTADO",5,IF(AV11="TARJETA CRÉDITO",4,2))</f>
        <v>5</v>
      </c>
      <c r="AX11" s="23">
        <f>(U11+W11+Y11+AA11+AC11+AE11+AG11+AI11+AK11+AM11+AO11+AQ11+AS11+AU11+AW11)*100/67</f>
        <v>100</v>
      </c>
      <c r="AY11" s="6"/>
      <c r="AZ11" s="6"/>
      <c r="BA11" s="6"/>
    </row>
    <row r="12" spans="1:61" ht="15.7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5"/>
      <c r="AR12" s="2"/>
      <c r="AS12" s="2"/>
      <c r="AT12" s="2"/>
      <c r="AU12" s="2"/>
      <c r="AV12" s="2" t="s">
        <v>22</v>
      </c>
      <c r="AW12" s="2"/>
      <c r="AX12" s="2"/>
      <c r="AY12" s="6"/>
      <c r="AZ12" s="6" t="s">
        <v>22</v>
      </c>
      <c r="BA12" s="6"/>
    </row>
    <row r="13" spans="1:61" ht="15.7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5"/>
      <c r="AR13" s="2"/>
      <c r="AS13" s="2"/>
      <c r="AT13" s="2"/>
      <c r="AU13" s="2"/>
      <c r="AV13" s="2"/>
      <c r="AW13" s="2"/>
      <c r="AX13" s="2"/>
      <c r="AY13" s="6"/>
      <c r="AZ13" s="6"/>
      <c r="BA13" s="6"/>
    </row>
    <row r="14" spans="1:61" ht="15.7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5"/>
      <c r="AR14" s="2"/>
      <c r="AS14" s="2"/>
      <c r="AT14" s="2"/>
      <c r="AU14" s="2"/>
      <c r="AV14" s="2"/>
      <c r="AW14" s="2"/>
      <c r="AX14" s="2"/>
      <c r="AY14" s="6"/>
      <c r="AZ14" s="6"/>
      <c r="BA14" s="6"/>
    </row>
    <row r="15" spans="1:61" ht="15.75" thickBo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5"/>
      <c r="AR15" s="2"/>
      <c r="AS15" s="2"/>
      <c r="AT15" s="2"/>
      <c r="AU15" s="2"/>
      <c r="AV15" s="2"/>
      <c r="AW15" s="2"/>
      <c r="AX15" s="2"/>
      <c r="AY15" s="6"/>
      <c r="AZ15" s="6"/>
      <c r="BA15" s="6"/>
    </row>
    <row r="16" spans="1:61" ht="15.75" thickBo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5"/>
      <c r="AR16" s="2"/>
      <c r="AS16" s="2"/>
      <c r="AT16" s="2"/>
      <c r="AU16" s="2"/>
      <c r="AV16" s="2"/>
      <c r="AW16" s="2"/>
      <c r="AX16" s="2"/>
      <c r="AY16" s="6"/>
      <c r="AZ16" s="6"/>
      <c r="BA16" s="6"/>
    </row>
    <row r="17" spans="1:53" ht="15.75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5"/>
      <c r="AR17" s="2"/>
      <c r="AS17" s="2"/>
      <c r="AT17" s="2"/>
      <c r="AU17" s="2"/>
      <c r="AV17" s="2"/>
      <c r="AW17" s="2"/>
      <c r="AX17" s="2"/>
      <c r="AY17" s="6"/>
      <c r="AZ17" s="6"/>
      <c r="BA17" s="6"/>
    </row>
    <row r="18" spans="1:53" ht="15.75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5"/>
      <c r="AR18" s="2"/>
      <c r="AS18" s="2"/>
      <c r="AT18" s="2"/>
      <c r="AU18" s="2"/>
      <c r="AV18" s="2"/>
      <c r="AW18" s="2"/>
      <c r="AX18" s="2"/>
      <c r="AY18" s="6"/>
      <c r="AZ18" s="6"/>
      <c r="BA18" s="6"/>
    </row>
    <row r="19" spans="1:53" ht="15.75" thickBo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5"/>
      <c r="AR19" s="2"/>
      <c r="AS19" s="2"/>
      <c r="AT19" s="2"/>
      <c r="AU19" s="2"/>
      <c r="AV19" s="2"/>
      <c r="AW19" s="2"/>
      <c r="AX19" s="2"/>
      <c r="AY19" s="6"/>
      <c r="AZ19" s="6"/>
      <c r="BA19" s="6"/>
    </row>
    <row r="20" spans="1:53" ht="15.75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5"/>
      <c r="AR20" s="2"/>
      <c r="AS20" s="2"/>
      <c r="AT20" s="2"/>
      <c r="AU20" s="2"/>
      <c r="AV20" s="2"/>
      <c r="AW20" s="2"/>
      <c r="AX20" s="2"/>
      <c r="AY20" s="6"/>
      <c r="AZ20" s="6"/>
      <c r="BA20" s="6"/>
    </row>
    <row r="21" spans="1:53" ht="15.7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5"/>
      <c r="AR21" s="2"/>
      <c r="AS21" s="2"/>
      <c r="AT21" s="2"/>
      <c r="AU21" s="2"/>
      <c r="AV21" s="2"/>
      <c r="AW21" s="2"/>
      <c r="AX21" s="2"/>
      <c r="AY21" s="6"/>
      <c r="AZ21" s="6"/>
      <c r="BA21" s="6"/>
    </row>
    <row r="22" spans="1:53" ht="15.75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5"/>
      <c r="AR22" s="2"/>
      <c r="AS22" s="2"/>
      <c r="AT22" s="2"/>
      <c r="AU22" s="2"/>
      <c r="AV22" s="2"/>
      <c r="AW22" s="2"/>
      <c r="AX22" s="2"/>
      <c r="AY22" s="6"/>
      <c r="AZ22" s="6"/>
      <c r="BA22" s="6"/>
    </row>
    <row r="23" spans="1:53" ht="15.75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5"/>
      <c r="AR23" s="2"/>
      <c r="AS23" s="2"/>
      <c r="AT23" s="2"/>
      <c r="AU23" s="2"/>
      <c r="AV23" s="2"/>
      <c r="AW23" s="2"/>
      <c r="AX23" s="2"/>
      <c r="AY23" s="6"/>
      <c r="AZ23" s="6"/>
      <c r="BA23" s="6"/>
    </row>
  </sheetData>
  <mergeCells count="7">
    <mergeCell ref="A1:AX1"/>
    <mergeCell ref="A2:AX2"/>
    <mergeCell ref="AR8:AW8"/>
    <mergeCell ref="AF8:AK8"/>
    <mergeCell ref="AL8:AQ8"/>
    <mergeCell ref="T8:AC8"/>
    <mergeCell ref="A8:S8"/>
  </mergeCells>
  <dataValidations count="9">
    <dataValidation type="list" allowBlank="1" showInputMessage="1" showErrorMessage="1" sqref="X11">
      <formula1>$BC$1:$BC$3</formula1>
    </dataValidation>
    <dataValidation type="list" allowBlank="1" showInputMessage="1" showErrorMessage="1" sqref="AN11 AL11 AP11">
      <formula1>$BF$1:$BF$4</formula1>
    </dataValidation>
    <dataValidation type="list" allowBlank="1" showInputMessage="1" showErrorMessage="1" sqref="AR11">
      <formula1>$BG$1:$BG$3</formula1>
    </dataValidation>
    <dataValidation type="list" allowBlank="1" showInputMessage="1" showErrorMessage="1" sqref="AT11">
      <formula1>$BH$1:$BH$3</formula1>
    </dataValidation>
    <dataValidation type="list" allowBlank="1" showInputMessage="1" showErrorMessage="1" sqref="AV11">
      <formula1>$BI$1:$BI$3</formula1>
    </dataValidation>
    <dataValidation type="list" allowBlank="1" showInputMessage="1" showErrorMessage="1" sqref="T11">
      <formula1>$BB$1:$BB$2</formula1>
    </dataValidation>
    <dataValidation type="list" allowBlank="1" showInputMessage="1" showErrorMessage="1" sqref="AD11 AB11">
      <formula1>$BB$1:$BB$3</formula1>
    </dataValidation>
    <dataValidation type="list" allowBlank="1" showInputMessage="1" showErrorMessage="1" sqref="V11">
      <formula1>$BE$1:$BE$5</formula1>
    </dataValidation>
    <dataValidation type="list" allowBlank="1" showInputMessage="1" showErrorMessage="1" sqref="Z11">
      <formula1>$BD$1:$BD$5</formula1>
    </dataValidation>
  </dataValidations>
  <hyperlinks>
    <hyperlink ref="I11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2"/>
  <sheetViews>
    <sheetView workbookViewId="0">
      <selection activeCell="D11" sqref="D11"/>
    </sheetView>
  </sheetViews>
  <sheetFormatPr baseColWidth="10" defaultRowHeight="15"/>
  <cols>
    <col min="1" max="1" width="4.28515625" style="83" customWidth="1"/>
    <col min="2" max="3" width="11.5703125" style="83"/>
    <col min="4" max="4" width="13.7109375" style="83" customWidth="1"/>
    <col min="5" max="5" width="17.28515625" style="83" customWidth="1"/>
    <col min="6" max="6" width="10.7109375" style="83" customWidth="1"/>
    <col min="7" max="7" width="8.85546875" style="83" customWidth="1"/>
    <col min="8" max="8" width="10" style="83" customWidth="1"/>
    <col min="9" max="9" width="3.28515625" style="83" customWidth="1"/>
    <col min="10" max="11" width="11.5703125" style="83"/>
  </cols>
  <sheetData>
    <row r="1" spans="1:27" s="62" customFormat="1" ht="18.75">
      <c r="A1" s="87" t="s">
        <v>48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t="s">
        <v>29</v>
      </c>
      <c r="M1" s="1" t="s">
        <v>11</v>
      </c>
      <c r="N1" t="s">
        <v>42</v>
      </c>
      <c r="O1" t="s">
        <v>15</v>
      </c>
      <c r="P1" t="s">
        <v>19</v>
      </c>
      <c r="Q1" t="s">
        <v>29</v>
      </c>
      <c r="R1" t="s">
        <v>32</v>
      </c>
      <c r="S1" t="s">
        <v>35</v>
      </c>
      <c r="Y1" s="108"/>
      <c r="Z1" s="62" t="s">
        <v>24</v>
      </c>
      <c r="AA1" s="62" t="s">
        <v>24</v>
      </c>
    </row>
    <row r="2" spans="1:27" ht="18.75">
      <c r="A2" s="87" t="s">
        <v>47</v>
      </c>
      <c r="L2" t="s">
        <v>10</v>
      </c>
      <c r="M2" s="1" t="s">
        <v>12</v>
      </c>
      <c r="N2" t="s">
        <v>43</v>
      </c>
      <c r="O2" t="s">
        <v>17</v>
      </c>
      <c r="P2" t="s">
        <v>20</v>
      </c>
      <c r="Q2" t="s">
        <v>30</v>
      </c>
      <c r="R2" t="s">
        <v>33</v>
      </c>
      <c r="S2" t="s">
        <v>36</v>
      </c>
      <c r="Y2" s="1"/>
    </row>
    <row r="3" spans="1:27" ht="15.6" customHeight="1">
      <c r="L3" t="s">
        <v>24</v>
      </c>
      <c r="M3" s="1" t="s">
        <v>9</v>
      </c>
      <c r="N3" t="s">
        <v>44</v>
      </c>
      <c r="O3" t="s">
        <v>16</v>
      </c>
      <c r="P3" t="s">
        <v>21</v>
      </c>
      <c r="Q3" t="s">
        <v>31</v>
      </c>
      <c r="R3" t="s">
        <v>34</v>
      </c>
      <c r="S3" t="s">
        <v>37</v>
      </c>
      <c r="Y3" s="1"/>
    </row>
    <row r="4" spans="1:27" s="62" customFormat="1" ht="19.899999999999999" customHeight="1" thickBot="1">
      <c r="A4" s="146" t="s">
        <v>91</v>
      </c>
      <c r="B4" s="146"/>
      <c r="C4" s="146"/>
      <c r="D4" s="146"/>
      <c r="E4" s="146"/>
      <c r="F4" s="146"/>
      <c r="G4" s="146"/>
      <c r="H4" s="87"/>
      <c r="I4" s="87"/>
      <c r="J4" s="87"/>
      <c r="K4" s="87"/>
      <c r="L4"/>
      <c r="M4" s="1"/>
      <c r="N4" t="s">
        <v>40</v>
      </c>
      <c r="O4" t="s">
        <v>39</v>
      </c>
      <c r="P4" t="s">
        <v>23</v>
      </c>
      <c r="Q4"/>
      <c r="R4"/>
      <c r="S4"/>
    </row>
    <row r="5" spans="1:27" s="106" customFormat="1" ht="31.15" customHeight="1" thickBot="1">
      <c r="A5" s="110" t="s">
        <v>1</v>
      </c>
      <c r="B5" s="110" t="s">
        <v>50</v>
      </c>
      <c r="C5" s="111" t="s">
        <v>51</v>
      </c>
      <c r="D5" s="112"/>
      <c r="E5" s="110" t="s">
        <v>0</v>
      </c>
      <c r="F5" s="113" t="s">
        <v>62</v>
      </c>
      <c r="G5" s="113" t="s">
        <v>64</v>
      </c>
      <c r="H5" s="114"/>
      <c r="I5" s="114"/>
      <c r="J5" s="114"/>
      <c r="K5" s="114"/>
      <c r="L5" s="8"/>
      <c r="M5" s="97"/>
      <c r="N5" t="s">
        <v>24</v>
      </c>
      <c r="O5" s="20" t="s">
        <v>24</v>
      </c>
      <c r="P5" s="8"/>
      <c r="Q5" s="8"/>
      <c r="R5" s="8"/>
      <c r="S5" s="8"/>
      <c r="U5" s="107"/>
      <c r="V5" s="107"/>
      <c r="W5" s="107"/>
    </row>
    <row r="6" spans="1:27" ht="15.75" thickBot="1">
      <c r="A6" s="115"/>
      <c r="B6" s="115"/>
      <c r="C6" s="116" t="s">
        <v>59</v>
      </c>
      <c r="D6" s="116" t="s">
        <v>60</v>
      </c>
      <c r="E6" s="115"/>
      <c r="F6" s="117" t="s">
        <v>61</v>
      </c>
      <c r="G6" s="117" t="s">
        <v>63</v>
      </c>
      <c r="U6" s="6"/>
      <c r="V6" s="6"/>
      <c r="W6" s="6"/>
      <c r="Y6" s="1"/>
    </row>
    <row r="7" spans="1:27" ht="15.75" thickBot="1">
      <c r="A7" s="115"/>
      <c r="B7" s="115">
        <v>1804029187</v>
      </c>
      <c r="C7" s="115" t="s">
        <v>95</v>
      </c>
      <c r="D7" s="115" t="s">
        <v>96</v>
      </c>
      <c r="E7" s="115" t="s">
        <v>97</v>
      </c>
      <c r="F7" s="168">
        <v>31335</v>
      </c>
      <c r="G7" s="117" t="s">
        <v>98</v>
      </c>
      <c r="U7" s="6"/>
      <c r="V7" s="6"/>
      <c r="W7" s="6"/>
      <c r="Y7" s="1"/>
    </row>
    <row r="8" spans="1:27" ht="15.75" thickBot="1"/>
    <row r="9" spans="1:27" s="20" customFormat="1" ht="17.45" customHeight="1" thickBot="1">
      <c r="A9" s="118"/>
      <c r="B9" s="113" t="s">
        <v>66</v>
      </c>
      <c r="C9" s="110" t="s">
        <v>41</v>
      </c>
      <c r="D9" s="111" t="s">
        <v>58</v>
      </c>
      <c r="E9" s="112"/>
      <c r="F9" s="118"/>
      <c r="G9" s="118"/>
      <c r="H9" s="118"/>
      <c r="I9" s="118"/>
      <c r="J9" s="118"/>
      <c r="K9" s="118"/>
    </row>
    <row r="10" spans="1:27" ht="15.75" thickBot="1">
      <c r="B10" s="115" t="s">
        <v>65</v>
      </c>
      <c r="C10" s="115"/>
      <c r="D10" s="117" t="s">
        <v>67</v>
      </c>
      <c r="E10" s="117" t="s">
        <v>68</v>
      </c>
    </row>
    <row r="11" spans="1:27" ht="15.75" thickBot="1">
      <c r="B11" s="115"/>
      <c r="C11" s="169" t="s">
        <v>99</v>
      </c>
      <c r="D11" s="115">
        <v>2476079</v>
      </c>
      <c r="E11" s="115">
        <v>84867944</v>
      </c>
    </row>
    <row r="12" spans="1:27" ht="15.75" thickBot="1"/>
    <row r="13" spans="1:27" s="20" customFormat="1" ht="15.75" thickBot="1">
      <c r="A13" s="118"/>
      <c r="B13" s="110" t="s">
        <v>56</v>
      </c>
      <c r="C13" s="119"/>
      <c r="D13" s="119"/>
      <c r="E13" s="112"/>
      <c r="F13" s="154" t="s">
        <v>87</v>
      </c>
      <c r="G13" s="155"/>
      <c r="H13" s="118"/>
      <c r="I13" s="118"/>
      <c r="J13" s="118"/>
      <c r="K13" s="118"/>
    </row>
    <row r="14" spans="1:27" ht="15.75" thickBot="1">
      <c r="B14" s="117" t="s">
        <v>52</v>
      </c>
      <c r="C14" s="117" t="s">
        <v>53</v>
      </c>
      <c r="D14" s="117" t="s">
        <v>54</v>
      </c>
      <c r="E14" s="117" t="s">
        <v>55</v>
      </c>
      <c r="F14" s="120"/>
      <c r="G14" s="121"/>
    </row>
    <row r="15" spans="1:27" ht="15.75" thickBot="1">
      <c r="B15" s="115" t="s">
        <v>100</v>
      </c>
      <c r="C15" s="115" t="s">
        <v>101</v>
      </c>
      <c r="D15" s="115" t="s">
        <v>102</v>
      </c>
      <c r="E15" s="115" t="s">
        <v>103</v>
      </c>
      <c r="F15" s="122"/>
      <c r="G15" s="123"/>
    </row>
    <row r="16" spans="1:27" ht="15.75" thickBot="1"/>
    <row r="17" spans="1:11" s="20" customFormat="1" ht="15.75" thickBot="1">
      <c r="A17" s="118"/>
      <c r="B17" s="111"/>
      <c r="C17" s="119" t="s">
        <v>57</v>
      </c>
      <c r="D17" s="119"/>
      <c r="E17" s="112"/>
      <c r="F17" s="118"/>
      <c r="G17" s="118"/>
      <c r="H17" s="118"/>
      <c r="I17" s="118"/>
      <c r="J17" s="118"/>
      <c r="K17" s="118"/>
    </row>
    <row r="18" spans="1:11" ht="15.75" thickBot="1">
      <c r="B18" s="117" t="s">
        <v>52</v>
      </c>
      <c r="C18" s="117" t="s">
        <v>53</v>
      </c>
      <c r="D18" s="117" t="s">
        <v>54</v>
      </c>
      <c r="E18" s="117" t="s">
        <v>55</v>
      </c>
    </row>
    <row r="19" spans="1:11" ht="15.75" thickBot="1">
      <c r="B19" s="115" t="s">
        <v>104</v>
      </c>
      <c r="C19" s="115" t="s">
        <v>101</v>
      </c>
      <c r="D19" s="115" t="s">
        <v>105</v>
      </c>
      <c r="E19" s="115" t="s">
        <v>106</v>
      </c>
    </row>
    <row r="20" spans="1:11" s="62" customFormat="1" ht="19.899999999999999" customHeight="1" thickBot="1">
      <c r="A20" s="130"/>
      <c r="B20" s="147" t="s">
        <v>2</v>
      </c>
      <c r="C20" s="147"/>
      <c r="D20" s="147"/>
      <c r="E20" s="147"/>
      <c r="F20" s="147"/>
      <c r="G20" s="147"/>
      <c r="H20" s="87"/>
      <c r="I20" s="87"/>
      <c r="J20" s="87"/>
      <c r="K20" s="87"/>
    </row>
    <row r="21" spans="1:11" s="20" customFormat="1" ht="54.6" customHeight="1" thickBot="1">
      <c r="A21" s="118"/>
      <c r="B21" s="156" t="s">
        <v>3</v>
      </c>
      <c r="C21" s="157"/>
      <c r="D21" s="156" t="s">
        <v>14</v>
      </c>
      <c r="E21" s="157"/>
      <c r="F21" s="156" t="s">
        <v>4</v>
      </c>
      <c r="G21" s="157"/>
      <c r="H21" s="144" t="s">
        <v>93</v>
      </c>
      <c r="I21" s="145"/>
      <c r="J21" s="118"/>
      <c r="K21" s="118"/>
    </row>
    <row r="22" spans="1:11" ht="15.75" thickBot="1">
      <c r="B22" s="115" t="s">
        <v>69</v>
      </c>
      <c r="C22" s="115"/>
      <c r="D22" s="115" t="s">
        <v>69</v>
      </c>
      <c r="E22" s="115"/>
      <c r="F22" s="117"/>
      <c r="G22" s="98"/>
      <c r="H22" s="117">
        <v>10</v>
      </c>
    </row>
    <row r="23" spans="1:11" ht="15.75" thickBot="1">
      <c r="B23" s="115" t="s">
        <v>29</v>
      </c>
      <c r="C23" s="117">
        <f>IF(B23="AFIN",4,5)</f>
        <v>5</v>
      </c>
      <c r="D23" s="115" t="s">
        <v>15</v>
      </c>
      <c r="E23" s="117">
        <f>IF(D23="MAESTRÍA",5,IF(D23="DIPLOMADO",3,IF(D23="ESPECIALIDAD",4,IF(D23="OTRO TIT.PROF",1,0))))</f>
        <v>5</v>
      </c>
      <c r="F23" s="117" t="s">
        <v>11</v>
      </c>
      <c r="G23" s="131">
        <f>IF(F23="A",5,IF(F23="B",4,2))</f>
        <v>5</v>
      </c>
      <c r="H23" s="117">
        <f>IF(H22=10,5,IF(H22=9,4,IF(H22=8,3,0)))</f>
        <v>5</v>
      </c>
    </row>
    <row r="24" spans="1:11" ht="15.75" thickBot="1"/>
    <row r="25" spans="1:11" s="109" customFormat="1" ht="16.5" thickBot="1">
      <c r="A25" s="126"/>
      <c r="B25" s="126"/>
      <c r="C25" s="126"/>
      <c r="D25" s="148" t="s">
        <v>90</v>
      </c>
      <c r="E25" s="149"/>
      <c r="F25" s="149"/>
      <c r="G25" s="149"/>
      <c r="H25" s="127"/>
      <c r="I25" s="128"/>
      <c r="J25" s="126"/>
      <c r="K25" s="126"/>
    </row>
    <row r="26" spans="1:11" s="20" customFormat="1" ht="17.45" customHeight="1" thickBot="1">
      <c r="A26" s="118"/>
      <c r="B26" s="156" t="s">
        <v>6</v>
      </c>
      <c r="C26" s="157"/>
      <c r="D26" s="111" t="s">
        <v>72</v>
      </c>
      <c r="E26" s="112"/>
      <c r="F26" s="111" t="s">
        <v>73</v>
      </c>
      <c r="G26" s="112"/>
      <c r="H26" s="111" t="s">
        <v>74</v>
      </c>
      <c r="I26" s="124"/>
      <c r="J26" s="118"/>
      <c r="K26" s="118"/>
    </row>
    <row r="27" spans="1:11" ht="15.75" thickBot="1">
      <c r="B27" s="98" t="s">
        <v>94</v>
      </c>
      <c r="C27" s="99">
        <v>10</v>
      </c>
      <c r="D27" s="98" t="s">
        <v>71</v>
      </c>
      <c r="E27" s="125"/>
      <c r="F27" s="125"/>
      <c r="G27" s="125"/>
      <c r="H27" s="125"/>
      <c r="I27" s="99"/>
    </row>
    <row r="28" spans="1:11" ht="15.75" thickBot="1">
      <c r="B28" s="116" t="s">
        <v>29</v>
      </c>
      <c r="C28" s="132">
        <f>IF(C27&lt;10,IF(B28="ESPECÍFICO",(5*C27/10),IF(B28="AFIN",3*C27/10,0)),IF(B28="ESPECÍFICO",(5),IF(B28="AFIN",3,0)))</f>
        <v>5</v>
      </c>
      <c r="D28" s="117">
        <v>100</v>
      </c>
      <c r="E28" s="117">
        <f>ROUND(D28*5/100,0)</f>
        <v>5</v>
      </c>
      <c r="F28" s="117">
        <v>100</v>
      </c>
      <c r="G28" s="117">
        <f>ROUND(F28*3/100,0)</f>
        <v>3</v>
      </c>
      <c r="H28" s="117">
        <v>100</v>
      </c>
      <c r="I28" s="117">
        <f>ROUND(H28*2/100,0)</f>
        <v>2</v>
      </c>
    </row>
    <row r="29" spans="1:11" ht="15.75" thickBot="1"/>
    <row r="30" spans="1:11" s="109" customFormat="1" ht="16.5" thickBot="1">
      <c r="A30" s="126"/>
      <c r="B30" s="150" t="s">
        <v>7</v>
      </c>
      <c r="C30" s="151"/>
      <c r="D30" s="151"/>
      <c r="E30" s="151"/>
      <c r="F30" s="151"/>
      <c r="G30" s="152"/>
    </row>
    <row r="31" spans="1:11" s="20" customFormat="1" ht="15.75" thickBot="1">
      <c r="A31" s="118"/>
      <c r="B31" s="110" t="s">
        <v>8</v>
      </c>
      <c r="C31" s="110"/>
      <c r="D31" s="110" t="s">
        <v>18</v>
      </c>
      <c r="E31" s="110"/>
      <c r="F31" s="110" t="s">
        <v>9</v>
      </c>
      <c r="G31" s="111" t="s">
        <v>22</v>
      </c>
    </row>
    <row r="32" spans="1:11" ht="15.75" thickBot="1">
      <c r="B32" s="98" t="s">
        <v>75</v>
      </c>
      <c r="C32" s="125"/>
      <c r="D32" s="125"/>
      <c r="E32" s="125"/>
      <c r="F32" s="125"/>
      <c r="G32" s="99"/>
    </row>
    <row r="33" spans="2:8" ht="15.75" thickBot="1">
      <c r="B33" s="115" t="s">
        <v>19</v>
      </c>
      <c r="C33" s="117">
        <f>IF(B33="MUY BIEN",4,IF(B33="BIEN",3,IF(B33="POCO",2,0)))</f>
        <v>4</v>
      </c>
      <c r="D33" s="115" t="s">
        <v>19</v>
      </c>
      <c r="E33" s="117">
        <f>IF(D33="MUY BIEN",5,IF(D33="BIEN",4,IF(D33="POCO",2,0)))</f>
        <v>5</v>
      </c>
      <c r="F33" s="115" t="s">
        <v>19</v>
      </c>
      <c r="G33" s="117">
        <f>IF(F33="MUY BIEN",3,IF(F33="BIEN",2,IF(F33="POCO",1,0)))</f>
        <v>3</v>
      </c>
    </row>
    <row r="34" spans="2:8" ht="15.75" thickBot="1"/>
    <row r="35" spans="2:8" ht="16.5" thickBot="1">
      <c r="B35" s="153" t="s">
        <v>25</v>
      </c>
      <c r="C35" s="153"/>
      <c r="D35" s="153"/>
      <c r="E35" s="153"/>
      <c r="F35" s="153"/>
      <c r="G35" s="153"/>
      <c r="H35" s="126"/>
    </row>
    <row r="36" spans="2:8" ht="30.75" thickBot="1">
      <c r="B36" s="110" t="s">
        <v>26</v>
      </c>
      <c r="C36" s="110"/>
      <c r="D36" s="113" t="s">
        <v>27</v>
      </c>
      <c r="E36" s="113"/>
      <c r="F36" s="113" t="s">
        <v>28</v>
      </c>
      <c r="G36" s="113" t="s">
        <v>22</v>
      </c>
      <c r="H36" s="113" t="s">
        <v>38</v>
      </c>
    </row>
    <row r="37" spans="2:8" ht="15.75" thickBot="1">
      <c r="B37" s="115"/>
      <c r="C37" s="115"/>
      <c r="D37" s="115"/>
      <c r="E37" s="115"/>
      <c r="F37" s="115"/>
      <c r="G37" s="115"/>
      <c r="H37" s="129"/>
    </row>
    <row r="38" spans="2:8" ht="15.75" thickBot="1">
      <c r="B38" s="115" t="s">
        <v>29</v>
      </c>
      <c r="C38" s="117">
        <f>IF(B38="ESPECÍFICO",5,IF(B38="APLICACIÓN",4,2))</f>
        <v>5</v>
      </c>
      <c r="D38" s="115" t="s">
        <v>32</v>
      </c>
      <c r="E38" s="117">
        <f>IF(D38="TIEMPO COMPLETO",5,IF(D38="MEDIO TIEMPO",4,2))</f>
        <v>5</v>
      </c>
      <c r="F38" s="115" t="s">
        <v>35</v>
      </c>
      <c r="G38" s="117">
        <f>IF(F38="CONTADO",5,IF(F38="TARJETA CRÉDITO",4,2))</f>
        <v>5</v>
      </c>
      <c r="H38" s="133">
        <f>(C23+E23+G23+C28+E28+G28+I28+C33+E33+G33+C38+E38+G38+H23)*100/62</f>
        <v>100</v>
      </c>
    </row>
    <row r="40" spans="2:8">
      <c r="B40" s="83" t="s">
        <v>78</v>
      </c>
    </row>
    <row r="42" spans="2:8">
      <c r="D42" s="94" t="s">
        <v>82</v>
      </c>
      <c r="F42" s="94" t="s">
        <v>92</v>
      </c>
    </row>
  </sheetData>
  <mergeCells count="11">
    <mergeCell ref="B35:G35"/>
    <mergeCell ref="F13:G13"/>
    <mergeCell ref="B21:C21"/>
    <mergeCell ref="D21:E21"/>
    <mergeCell ref="F21:G21"/>
    <mergeCell ref="B26:C26"/>
    <mergeCell ref="H21:I21"/>
    <mergeCell ref="A4:G4"/>
    <mergeCell ref="B20:G20"/>
    <mergeCell ref="D25:G25"/>
    <mergeCell ref="B30:G30"/>
  </mergeCells>
  <dataValidations count="8">
    <dataValidation type="list" allowBlank="1" showInputMessage="1" showErrorMessage="1" sqref="D23">
      <formula1>$O$1:$O$5</formula1>
    </dataValidation>
    <dataValidation type="list" allowBlank="1" showInputMessage="1" showErrorMessage="1" sqref="B28">
      <formula1>$L$1:$L$2</formula1>
    </dataValidation>
    <dataValidation type="list" allowBlank="1" showInputMessage="1" showErrorMessage="1" sqref="B23">
      <formula1>$L$1:$L$2</formula1>
    </dataValidation>
    <dataValidation type="list" allowBlank="1" showInputMessage="1" showErrorMessage="1" sqref="F38">
      <formula1>$S$1:$S$3</formula1>
    </dataValidation>
    <dataValidation type="list" allowBlank="1" showInputMessage="1" showErrorMessage="1" sqref="D38">
      <formula1>$R$1:$R$3</formula1>
    </dataValidation>
    <dataValidation type="list" allowBlank="1" showInputMessage="1" showErrorMessage="1" sqref="B38">
      <formula1>$L$1:$L$2</formula1>
    </dataValidation>
    <dataValidation type="list" allowBlank="1" showInputMessage="1" showErrorMessage="1" sqref="F23">
      <formula1>$M$1:$M$3</formula1>
    </dataValidation>
    <dataValidation type="list" allowBlank="1" showInputMessage="1" showErrorMessage="1" sqref="B33 D33 F33">
      <formula1>$P$1:$P$4</formula1>
    </dataValidation>
  </dataValidations>
  <hyperlinks>
    <hyperlink ref="C11" r:id="rId1"/>
  </hyperlinks>
  <pageMargins left="0.31496062992125984" right="0.31496062992125984" top="0.74803149606299213" bottom="0.74803149606299213" header="0.31496062992125984" footer="0.31496062992125984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baseColWidth="10" defaultRowHeight="15"/>
  <cols>
    <col min="1" max="1" width="3.42578125" customWidth="1"/>
    <col min="2" max="2" width="13.7109375" customWidth="1"/>
    <col min="3" max="3" width="13.42578125" customWidth="1"/>
    <col min="5" max="5" width="18.7109375" customWidth="1"/>
    <col min="6" max="6" width="14.28515625" customWidth="1"/>
    <col min="7" max="7" width="12.42578125" customWidth="1"/>
  </cols>
  <sheetData>
    <row r="1" spans="1:7" ht="23.25">
      <c r="A1" s="63" t="s">
        <v>48</v>
      </c>
      <c r="B1" s="21"/>
      <c r="C1" s="21"/>
    </row>
    <row r="2" spans="1:7" ht="23.25">
      <c r="A2" s="62" t="s">
        <v>76</v>
      </c>
      <c r="B2" s="21"/>
      <c r="C2" s="21"/>
    </row>
    <row r="3" spans="1:7">
      <c r="A3" t="s">
        <v>77</v>
      </c>
    </row>
    <row r="5" spans="1:7" ht="19.5" thickBot="1">
      <c r="A5" s="147" t="s">
        <v>13</v>
      </c>
      <c r="B5" s="147"/>
      <c r="C5" s="147"/>
      <c r="D5" s="147"/>
      <c r="E5" s="147"/>
      <c r="F5" s="147"/>
      <c r="G5" s="147"/>
    </row>
    <row r="6" spans="1:7" ht="32.25" thickBot="1">
      <c r="A6" s="75" t="s">
        <v>1</v>
      </c>
      <c r="B6" s="75" t="s">
        <v>50</v>
      </c>
      <c r="C6" s="76" t="s">
        <v>79</v>
      </c>
      <c r="D6" s="77"/>
      <c r="E6" s="75" t="s">
        <v>0</v>
      </c>
      <c r="F6" s="78" t="s">
        <v>62</v>
      </c>
      <c r="G6" s="78" t="s">
        <v>64</v>
      </c>
    </row>
    <row r="7" spans="1:7">
      <c r="A7" s="79"/>
      <c r="B7" s="79"/>
      <c r="C7" s="80" t="s">
        <v>59</v>
      </c>
      <c r="D7" s="80" t="s">
        <v>60</v>
      </c>
      <c r="E7" s="79"/>
      <c r="F7" s="81" t="s">
        <v>61</v>
      </c>
      <c r="G7" s="81" t="s">
        <v>63</v>
      </c>
    </row>
    <row r="8" spans="1:7">
      <c r="A8" s="82"/>
      <c r="B8" s="82"/>
      <c r="C8" s="82"/>
      <c r="D8" s="82"/>
      <c r="E8" s="82"/>
      <c r="F8" s="82"/>
      <c r="G8" s="82"/>
    </row>
    <row r="9" spans="1:7" ht="15.75" thickBot="1">
      <c r="A9" s="83"/>
      <c r="B9" s="83"/>
      <c r="C9" s="83"/>
      <c r="D9" s="83"/>
      <c r="E9" s="83"/>
      <c r="F9" s="83"/>
      <c r="G9" s="83"/>
    </row>
    <row r="10" spans="1:7" ht="16.5" thickBot="1">
      <c r="A10" s="83"/>
      <c r="B10" s="78" t="s">
        <v>66</v>
      </c>
      <c r="C10" s="75" t="s">
        <v>41</v>
      </c>
      <c r="D10" s="84" t="s">
        <v>58</v>
      </c>
      <c r="E10" s="85"/>
      <c r="F10" s="83"/>
      <c r="G10" s="83"/>
    </row>
    <row r="11" spans="1:7">
      <c r="A11" s="83"/>
      <c r="B11" s="79" t="s">
        <v>84</v>
      </c>
      <c r="C11" s="79"/>
      <c r="D11" s="81" t="s">
        <v>67</v>
      </c>
      <c r="E11" s="81" t="s">
        <v>68</v>
      </c>
      <c r="F11" s="83"/>
      <c r="G11" s="83"/>
    </row>
    <row r="12" spans="1:7">
      <c r="A12" s="83"/>
      <c r="B12" s="82"/>
      <c r="C12" s="82"/>
      <c r="D12" s="82"/>
      <c r="E12" s="82"/>
      <c r="F12" s="83"/>
      <c r="G12" s="83"/>
    </row>
    <row r="13" spans="1:7" ht="15.75" thickBot="1">
      <c r="A13" s="83"/>
      <c r="B13" s="83"/>
      <c r="C13" s="83"/>
      <c r="D13" s="83"/>
      <c r="E13" s="83"/>
      <c r="F13" s="83"/>
      <c r="G13" s="83"/>
    </row>
    <row r="14" spans="1:7" ht="16.5" thickBot="1">
      <c r="A14" s="83"/>
      <c r="B14" s="75"/>
      <c r="C14" s="75" t="s">
        <v>56</v>
      </c>
      <c r="D14" s="75"/>
      <c r="E14" s="84"/>
      <c r="F14" s="98" t="s">
        <v>87</v>
      </c>
      <c r="G14" s="99"/>
    </row>
    <row r="15" spans="1:7">
      <c r="A15" s="83"/>
      <c r="B15" s="81" t="s">
        <v>52</v>
      </c>
      <c r="C15" s="81" t="s">
        <v>53</v>
      </c>
      <c r="D15" s="81" t="s">
        <v>54</v>
      </c>
      <c r="E15" s="100" t="s">
        <v>55</v>
      </c>
      <c r="F15" s="102"/>
      <c r="G15" s="103"/>
    </row>
    <row r="16" spans="1:7">
      <c r="A16" s="83"/>
      <c r="B16" s="82"/>
      <c r="C16" s="82"/>
      <c r="D16" s="82"/>
      <c r="E16" s="101"/>
      <c r="F16" s="101"/>
      <c r="G16" s="104"/>
    </row>
    <row r="17" spans="1:7" ht="15.75" thickBot="1">
      <c r="A17" s="83"/>
      <c r="B17" s="83"/>
      <c r="C17" s="83"/>
      <c r="D17" s="83"/>
      <c r="E17" s="83"/>
      <c r="F17" s="83"/>
      <c r="G17" s="83"/>
    </row>
    <row r="18" spans="1:7" ht="16.5" thickBot="1">
      <c r="A18" s="83"/>
      <c r="B18" s="84"/>
      <c r="C18" s="86" t="s">
        <v>57</v>
      </c>
      <c r="D18" s="86"/>
      <c r="E18" s="85"/>
      <c r="F18" s="83"/>
      <c r="G18" s="83"/>
    </row>
    <row r="19" spans="1:7">
      <c r="A19" s="83"/>
      <c r="B19" s="81" t="s">
        <v>52</v>
      </c>
      <c r="C19" s="81" t="s">
        <v>53</v>
      </c>
      <c r="D19" s="81" t="s">
        <v>54</v>
      </c>
      <c r="E19" s="81" t="s">
        <v>55</v>
      </c>
      <c r="F19" s="83"/>
      <c r="G19" s="83"/>
    </row>
    <row r="20" spans="1:7">
      <c r="A20" s="83"/>
      <c r="B20" s="82"/>
      <c r="C20" s="82"/>
      <c r="D20" s="82"/>
      <c r="E20" s="82"/>
      <c r="F20" s="83"/>
      <c r="G20" s="83"/>
    </row>
    <row r="21" spans="1:7">
      <c r="A21" s="83"/>
      <c r="B21" s="83"/>
      <c r="C21" s="83"/>
      <c r="D21" s="83"/>
      <c r="E21" s="83"/>
      <c r="F21" s="83"/>
      <c r="G21" s="83"/>
    </row>
    <row r="22" spans="1:7" ht="19.5" thickBot="1">
      <c r="A22" s="83"/>
      <c r="B22" s="158" t="s">
        <v>2</v>
      </c>
      <c r="C22" s="147"/>
      <c r="D22" s="147"/>
      <c r="E22" s="147"/>
      <c r="F22" s="147"/>
      <c r="G22" s="147"/>
    </row>
    <row r="23" spans="1:7" s="64" customFormat="1" ht="61.15" customHeight="1" thickBot="1">
      <c r="A23" s="96"/>
      <c r="B23" s="95" t="s">
        <v>3</v>
      </c>
      <c r="C23" s="95" t="s">
        <v>81</v>
      </c>
      <c r="D23" s="95" t="s">
        <v>14</v>
      </c>
      <c r="E23" s="95" t="s">
        <v>4</v>
      </c>
      <c r="F23" s="95" t="s">
        <v>5</v>
      </c>
      <c r="G23" s="105" t="s">
        <v>85</v>
      </c>
    </row>
    <row r="24" spans="1:7">
      <c r="A24" s="83"/>
      <c r="B24" s="79" t="s">
        <v>69</v>
      </c>
      <c r="C24" s="79"/>
      <c r="D24" s="79" t="s">
        <v>69</v>
      </c>
      <c r="E24" s="79"/>
      <c r="F24" s="79" t="s">
        <v>69</v>
      </c>
      <c r="G24" s="79" t="s">
        <v>69</v>
      </c>
    </row>
    <row r="25" spans="1:7">
      <c r="A25" s="83"/>
      <c r="B25" s="82"/>
      <c r="C25" s="82"/>
      <c r="D25" s="82"/>
      <c r="E25" s="82"/>
      <c r="F25" s="82"/>
      <c r="G25" s="82"/>
    </row>
    <row r="26" spans="1:7">
      <c r="A26" s="83"/>
      <c r="B26" s="83"/>
      <c r="C26" s="83"/>
      <c r="D26" s="83"/>
      <c r="E26" s="83"/>
      <c r="F26" s="83"/>
      <c r="G26" s="83"/>
    </row>
    <row r="27" spans="1:7" ht="19.5" thickBot="1">
      <c r="A27" s="87"/>
      <c r="B27" s="87"/>
      <c r="C27" s="87"/>
      <c r="D27" s="159" t="s">
        <v>49</v>
      </c>
      <c r="E27" s="159"/>
      <c r="F27" s="159"/>
      <c r="G27" s="159"/>
    </row>
    <row r="28" spans="1:7" ht="32.25" thickBot="1">
      <c r="A28" s="83"/>
      <c r="B28" s="88" t="s">
        <v>6</v>
      </c>
      <c r="C28" s="89"/>
      <c r="D28" s="84" t="s">
        <v>72</v>
      </c>
      <c r="E28" s="84" t="s">
        <v>73</v>
      </c>
      <c r="F28" s="84" t="s">
        <v>74</v>
      </c>
      <c r="G28" s="85"/>
    </row>
    <row r="29" spans="1:7">
      <c r="A29" s="83"/>
      <c r="B29" s="90" t="s">
        <v>70</v>
      </c>
      <c r="C29" s="91"/>
      <c r="D29" s="90" t="s">
        <v>88</v>
      </c>
      <c r="E29" s="92"/>
      <c r="F29" s="92"/>
      <c r="G29" s="92"/>
    </row>
    <row r="30" spans="1:7">
      <c r="A30" s="83"/>
      <c r="B30" s="82"/>
      <c r="C30" s="82"/>
      <c r="D30" s="82"/>
      <c r="E30" s="82"/>
      <c r="F30" s="82"/>
      <c r="G30" s="82"/>
    </row>
    <row r="31" spans="1:7" ht="15.75" thickBot="1">
      <c r="A31" s="83"/>
      <c r="B31" s="83"/>
      <c r="C31" s="83"/>
      <c r="D31" s="83"/>
      <c r="E31" s="83"/>
      <c r="F31" s="83"/>
      <c r="G31" s="83"/>
    </row>
    <row r="32" spans="1:7" ht="19.5" thickBot="1">
      <c r="A32" s="87"/>
      <c r="B32" s="160" t="s">
        <v>7</v>
      </c>
      <c r="C32" s="160"/>
      <c r="D32" s="160"/>
      <c r="E32" s="161" t="s">
        <v>25</v>
      </c>
      <c r="F32" s="161"/>
      <c r="G32" s="161"/>
    </row>
    <row r="33" spans="1:7" ht="48" thickBot="1">
      <c r="A33" s="83"/>
      <c r="B33" s="75" t="s">
        <v>8</v>
      </c>
      <c r="C33" s="75" t="s">
        <v>18</v>
      </c>
      <c r="D33" s="75" t="s">
        <v>9</v>
      </c>
      <c r="E33" s="75" t="s">
        <v>26</v>
      </c>
      <c r="F33" s="78" t="s">
        <v>27</v>
      </c>
      <c r="G33" s="78" t="s">
        <v>28</v>
      </c>
    </row>
    <row r="34" spans="1:7">
      <c r="A34" s="83"/>
      <c r="B34" s="90" t="s">
        <v>89</v>
      </c>
      <c r="C34" s="92"/>
      <c r="D34" s="92"/>
      <c r="E34" s="79"/>
      <c r="F34" s="79"/>
      <c r="G34" s="79"/>
    </row>
    <row r="35" spans="1:7">
      <c r="A35" s="83"/>
      <c r="B35" s="82"/>
      <c r="C35" s="82"/>
      <c r="D35" s="82"/>
      <c r="E35" s="82"/>
      <c r="F35" s="82"/>
      <c r="G35" s="82"/>
    </row>
    <row r="36" spans="1:7">
      <c r="A36" s="83"/>
      <c r="B36" s="93"/>
      <c r="C36" s="93"/>
      <c r="D36" s="93"/>
      <c r="E36" s="93"/>
      <c r="F36" s="93"/>
      <c r="G36" s="93"/>
    </row>
    <row r="37" spans="1:7">
      <c r="A37" s="83"/>
      <c r="B37" s="83" t="s">
        <v>78</v>
      </c>
      <c r="C37" s="83"/>
      <c r="D37" s="83"/>
      <c r="E37" s="83"/>
      <c r="F37" s="83"/>
      <c r="G37" s="83"/>
    </row>
    <row r="38" spans="1:7">
      <c r="A38" s="83"/>
      <c r="B38" s="83"/>
      <c r="C38" s="83"/>
      <c r="D38" s="83"/>
      <c r="E38" s="83"/>
      <c r="F38" s="83"/>
      <c r="G38" s="83"/>
    </row>
    <row r="39" spans="1:7">
      <c r="A39" s="83"/>
      <c r="B39" s="83"/>
      <c r="C39" s="83"/>
      <c r="D39" s="94" t="s">
        <v>82</v>
      </c>
      <c r="E39" s="83"/>
      <c r="F39" s="94" t="s">
        <v>83</v>
      </c>
      <c r="G39" s="94"/>
    </row>
    <row r="40" spans="1:7">
      <c r="A40" s="83"/>
      <c r="B40" s="83"/>
      <c r="C40" s="83"/>
      <c r="D40" s="83"/>
      <c r="E40" s="83"/>
      <c r="F40" s="83"/>
      <c r="G40" s="83"/>
    </row>
  </sheetData>
  <mergeCells count="5">
    <mergeCell ref="A5:G5"/>
    <mergeCell ref="B22:G22"/>
    <mergeCell ref="D27:G27"/>
    <mergeCell ref="B32:D32"/>
    <mergeCell ref="E32:G32"/>
  </mergeCells>
  <pageMargins left="0.51181102362204722" right="0.31496062992125984" top="0.55118110236220474" bottom="0.55118110236220474" header="0.31496062992125984" footer="0.31496062992125984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9"/>
  <sheetViews>
    <sheetView topLeftCell="A22" workbookViewId="0">
      <selection activeCell="C40" sqref="C40"/>
    </sheetView>
  </sheetViews>
  <sheetFormatPr baseColWidth="10" defaultRowHeight="15"/>
  <cols>
    <col min="1" max="1" width="4.85546875" customWidth="1"/>
    <col min="2" max="2" width="13.28515625" customWidth="1"/>
    <col min="3" max="3" width="14.7109375" customWidth="1"/>
    <col min="4" max="4" width="12.140625" customWidth="1"/>
    <col min="5" max="5" width="19" customWidth="1"/>
    <col min="6" max="6" width="11.5703125" customWidth="1"/>
    <col min="7" max="7" width="13.140625" customWidth="1"/>
  </cols>
  <sheetData>
    <row r="1" spans="1:24" ht="31.5">
      <c r="A1" s="63" t="s">
        <v>48</v>
      </c>
      <c r="B1" s="21"/>
      <c r="C1" s="21"/>
      <c r="Q1" s="8"/>
      <c r="R1" s="44"/>
      <c r="S1" t="s">
        <v>24</v>
      </c>
      <c r="T1" s="20" t="s">
        <v>24</v>
      </c>
      <c r="U1" s="8"/>
      <c r="V1" s="8"/>
      <c r="W1" s="8"/>
      <c r="X1" s="8"/>
    </row>
    <row r="2" spans="1:24" ht="25.15" customHeight="1">
      <c r="A2" s="62" t="s">
        <v>76</v>
      </c>
      <c r="B2" s="21"/>
      <c r="C2" s="21"/>
      <c r="Q2" s="8"/>
      <c r="R2" s="44"/>
      <c r="T2" s="20"/>
      <c r="U2" s="8"/>
      <c r="V2" s="8"/>
      <c r="W2" s="8"/>
      <c r="X2" s="8"/>
    </row>
    <row r="3" spans="1:24">
      <c r="A3" t="s">
        <v>77</v>
      </c>
      <c r="R3" s="1"/>
    </row>
    <row r="4" spans="1:24" ht="1.9" customHeight="1">
      <c r="R4" s="1"/>
    </row>
    <row r="5" spans="1:24" s="62" customFormat="1" ht="19.899999999999999" customHeight="1" thickBot="1">
      <c r="A5" s="162" t="s">
        <v>13</v>
      </c>
      <c r="B5" s="162"/>
      <c r="C5" s="162"/>
      <c r="D5" s="162"/>
      <c r="E5" s="162"/>
      <c r="F5" s="162"/>
      <c r="G5" s="162"/>
    </row>
    <row r="6" spans="1:24" s="61" customFormat="1" ht="30" customHeight="1" thickBot="1">
      <c r="A6" s="48" t="s">
        <v>1</v>
      </c>
      <c r="B6" s="48" t="s">
        <v>50</v>
      </c>
      <c r="C6" s="47" t="s">
        <v>79</v>
      </c>
      <c r="D6" s="46"/>
      <c r="E6" s="48" t="s">
        <v>0</v>
      </c>
      <c r="F6" s="45" t="s">
        <v>62</v>
      </c>
      <c r="G6" s="45" t="s">
        <v>64</v>
      </c>
      <c r="N6" s="60"/>
      <c r="O6" s="60"/>
      <c r="P6" s="60"/>
    </row>
    <row r="7" spans="1:24">
      <c r="A7" s="65"/>
      <c r="B7" s="65"/>
      <c r="C7" s="66" t="s">
        <v>59</v>
      </c>
      <c r="D7" s="66" t="s">
        <v>60</v>
      </c>
      <c r="E7" s="65"/>
      <c r="F7" s="67" t="s">
        <v>61</v>
      </c>
      <c r="G7" s="67" t="s">
        <v>63</v>
      </c>
      <c r="N7" s="6"/>
      <c r="O7" s="6"/>
      <c r="P7" s="6"/>
      <c r="R7" s="1"/>
    </row>
    <row r="8" spans="1:24">
      <c r="A8" s="68"/>
      <c r="B8" s="68"/>
      <c r="C8" s="68"/>
      <c r="D8" s="68"/>
      <c r="E8" s="68"/>
      <c r="F8" s="68"/>
      <c r="G8" s="68"/>
    </row>
    <row r="9" spans="1:24" ht="15.75" thickBot="1"/>
    <row r="10" spans="1:24" ht="32.25" thickBot="1">
      <c r="B10" s="45" t="s">
        <v>66</v>
      </c>
      <c r="C10" s="48" t="s">
        <v>41</v>
      </c>
      <c r="D10" s="49" t="s">
        <v>58</v>
      </c>
      <c r="E10" s="50"/>
    </row>
    <row r="11" spans="1:24">
      <c r="B11" s="65" t="s">
        <v>65</v>
      </c>
      <c r="C11" s="65"/>
      <c r="D11" s="67" t="s">
        <v>67</v>
      </c>
      <c r="E11" s="67" t="s">
        <v>68</v>
      </c>
    </row>
    <row r="12" spans="1:24">
      <c r="B12" s="68"/>
      <c r="C12" s="68"/>
      <c r="D12" s="68"/>
      <c r="E12" s="68"/>
    </row>
    <row r="13" spans="1:24" ht="15.75" thickBot="1"/>
    <row r="14" spans="1:24" ht="16.5" thickBot="1">
      <c r="B14" s="49"/>
      <c r="C14" s="51" t="s">
        <v>56</v>
      </c>
      <c r="D14" s="51"/>
      <c r="E14" s="50"/>
    </row>
    <row r="15" spans="1:24">
      <c r="B15" s="67" t="s">
        <v>52</v>
      </c>
      <c r="C15" s="67" t="s">
        <v>53</v>
      </c>
      <c r="D15" s="67" t="s">
        <v>54</v>
      </c>
      <c r="E15" s="67" t="s">
        <v>55</v>
      </c>
    </row>
    <row r="16" spans="1:24">
      <c r="B16" s="68"/>
      <c r="C16" s="68"/>
      <c r="D16" s="68"/>
      <c r="E16" s="68"/>
    </row>
    <row r="17" spans="2:7" ht="15.75" thickBot="1"/>
    <row r="18" spans="2:7" ht="16.5" thickBot="1">
      <c r="B18" s="49"/>
      <c r="C18" s="51" t="s">
        <v>57</v>
      </c>
      <c r="D18" s="51"/>
      <c r="E18" s="50"/>
    </row>
    <row r="19" spans="2:7">
      <c r="B19" s="67" t="s">
        <v>52</v>
      </c>
      <c r="C19" s="67" t="s">
        <v>53</v>
      </c>
      <c r="D19" s="67" t="s">
        <v>54</v>
      </c>
      <c r="E19" s="67" t="s">
        <v>55</v>
      </c>
    </row>
    <row r="20" spans="2:7">
      <c r="B20" s="68"/>
      <c r="C20" s="68"/>
      <c r="D20" s="68"/>
      <c r="E20" s="68"/>
    </row>
    <row r="22" spans="2:7" ht="19.5" thickBot="1">
      <c r="B22" s="163" t="s">
        <v>2</v>
      </c>
      <c r="C22" s="164"/>
      <c r="D22" s="164"/>
      <c r="E22" s="164"/>
      <c r="F22" s="164"/>
      <c r="G22" s="164"/>
    </row>
    <row r="23" spans="2:7" s="20" customFormat="1" ht="62.45" customHeight="1" thickBot="1">
      <c r="B23" s="72" t="s">
        <v>3</v>
      </c>
      <c r="C23" s="72" t="s">
        <v>81</v>
      </c>
      <c r="D23" s="72" t="s">
        <v>14</v>
      </c>
      <c r="E23" s="72" t="s">
        <v>4</v>
      </c>
      <c r="F23" s="72" t="s">
        <v>5</v>
      </c>
      <c r="G23" s="72" t="s">
        <v>80</v>
      </c>
    </row>
    <row r="24" spans="2:7">
      <c r="B24" s="65" t="s">
        <v>69</v>
      </c>
      <c r="C24" s="65"/>
      <c r="D24" s="65" t="s">
        <v>69</v>
      </c>
      <c r="E24" s="65"/>
      <c r="F24" s="65" t="s">
        <v>69</v>
      </c>
      <c r="G24" s="65" t="s">
        <v>69</v>
      </c>
    </row>
    <row r="25" spans="2:7">
      <c r="B25" s="68"/>
      <c r="C25" s="68"/>
      <c r="D25" s="68"/>
      <c r="E25" s="68"/>
      <c r="F25" s="68"/>
      <c r="G25" s="68"/>
    </row>
    <row r="27" spans="2:7" s="62" customFormat="1" ht="19.5" thickBot="1">
      <c r="B27" s="73"/>
      <c r="C27" s="73"/>
      <c r="D27" s="165" t="s">
        <v>49</v>
      </c>
      <c r="E27" s="165"/>
      <c r="F27" s="165"/>
      <c r="G27" s="165"/>
    </row>
    <row r="28" spans="2:7" ht="32.25" thickBot="1">
      <c r="B28" s="52" t="s">
        <v>6</v>
      </c>
      <c r="C28" s="53"/>
      <c r="D28" s="54" t="s">
        <v>72</v>
      </c>
      <c r="E28" s="55" t="s">
        <v>73</v>
      </c>
      <c r="F28" s="54" t="s">
        <v>74</v>
      </c>
      <c r="G28" s="56"/>
    </row>
    <row r="29" spans="2:7">
      <c r="B29" s="69" t="s">
        <v>70</v>
      </c>
      <c r="C29" s="70"/>
      <c r="D29" s="69" t="s">
        <v>71</v>
      </c>
      <c r="E29" s="71"/>
      <c r="F29" s="71"/>
      <c r="G29" s="71"/>
    </row>
    <row r="30" spans="2:7">
      <c r="B30" s="68"/>
      <c r="C30" s="68"/>
      <c r="D30" s="68"/>
      <c r="E30" s="68"/>
      <c r="F30" s="68"/>
      <c r="G30" s="68"/>
    </row>
    <row r="31" spans="2:7" ht="15.75" thickBot="1"/>
    <row r="32" spans="2:7" s="62" customFormat="1" ht="19.5" thickBot="1">
      <c r="B32" s="166" t="s">
        <v>7</v>
      </c>
      <c r="C32" s="166"/>
      <c r="D32" s="166"/>
      <c r="E32" s="167" t="s">
        <v>25</v>
      </c>
      <c r="F32" s="167"/>
      <c r="G32" s="167"/>
    </row>
    <row r="33" spans="2:7" ht="48" thickBot="1">
      <c r="B33" s="57" t="s">
        <v>8</v>
      </c>
      <c r="C33" s="57" t="s">
        <v>18</v>
      </c>
      <c r="D33" s="57" t="s">
        <v>9</v>
      </c>
      <c r="E33" s="58" t="s">
        <v>26</v>
      </c>
      <c r="F33" s="59" t="s">
        <v>27</v>
      </c>
      <c r="G33" s="59" t="s">
        <v>28</v>
      </c>
    </row>
    <row r="34" spans="2:7">
      <c r="B34" s="69" t="s">
        <v>75</v>
      </c>
      <c r="C34" s="71"/>
      <c r="D34" s="71"/>
      <c r="E34" s="65"/>
      <c r="F34" s="65"/>
      <c r="G34" s="65"/>
    </row>
    <row r="35" spans="2:7">
      <c r="B35" s="68"/>
      <c r="C35" s="68"/>
      <c r="D35" s="68"/>
      <c r="E35" s="68"/>
      <c r="F35" s="68"/>
      <c r="G35" s="68"/>
    </row>
    <row r="36" spans="2:7">
      <c r="B36" s="6"/>
      <c r="C36" s="6"/>
      <c r="D36" s="6"/>
      <c r="E36" s="6"/>
      <c r="F36" s="6"/>
      <c r="G36" s="6"/>
    </row>
    <row r="37" spans="2:7">
      <c r="B37" t="s">
        <v>78</v>
      </c>
    </row>
    <row r="39" spans="2:7">
      <c r="D39" s="74" t="s">
        <v>82</v>
      </c>
      <c r="F39" s="74" t="s">
        <v>83</v>
      </c>
      <c r="G39" s="74"/>
    </row>
  </sheetData>
  <mergeCells count="5">
    <mergeCell ref="A5:G5"/>
    <mergeCell ref="B22:G22"/>
    <mergeCell ref="D27:G27"/>
    <mergeCell ref="B32:D32"/>
    <mergeCell ref="E32:G32"/>
  </mergeCells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Roberto</cp:lastModifiedBy>
  <cp:lastPrinted>2011-10-20T16:49:13Z</cp:lastPrinted>
  <dcterms:created xsi:type="dcterms:W3CDTF">2011-07-26T20:57:47Z</dcterms:created>
  <dcterms:modified xsi:type="dcterms:W3CDTF">2012-02-22T11:14:43Z</dcterms:modified>
</cp:coreProperties>
</file>