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b581510f85c979/Studium/_Masterarbeit/eda/designs/SKY130_LDO_foldedcascode/"/>
    </mc:Choice>
  </mc:AlternateContent>
  <xr:revisionPtr revIDLastSave="0" documentId="8_{B07E1790-0D99-4C25-968D-C4280F8FE3F0}" xr6:coauthVersionLast="47" xr6:coauthVersionMax="47" xr10:uidLastSave="{00000000-0000-0000-0000-000000000000}"/>
  <bookViews>
    <workbookView xWindow="-28920" yWindow="3015" windowWidth="29040" windowHeight="15840" xr2:uid="{B20BBC30-22BD-40A4-9E55-FA5F4D686AF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R33" i="1"/>
  <c r="R20" i="1"/>
  <c r="R15" i="1"/>
  <c r="R14" i="1"/>
  <c r="R11" i="1"/>
  <c r="R10" i="1"/>
  <c r="R6" i="1"/>
  <c r="R29" i="1"/>
  <c r="R27" i="1" l="1"/>
  <c r="R28" i="1"/>
  <c r="R30" i="1" l="1"/>
  <c r="R31" i="1" s="1"/>
  <c r="S31" i="1" s="1"/>
</calcChain>
</file>

<file path=xl/sharedStrings.xml><?xml version="1.0" encoding="utf-8"?>
<sst xmlns="http://schemas.openxmlformats.org/spreadsheetml/2006/main" count="13" uniqueCount="12">
  <si>
    <t>ro3</t>
  </si>
  <si>
    <t>ro9</t>
  </si>
  <si>
    <t>ro7</t>
  </si>
  <si>
    <t>gm7</t>
  </si>
  <si>
    <t>gm3</t>
  </si>
  <si>
    <t>ro5</t>
  </si>
  <si>
    <t>ro1</t>
  </si>
  <si>
    <t>gm1</t>
  </si>
  <si>
    <t>gm7*ro7*ro9</t>
  </si>
  <si>
    <t>gm3*ro3*(ro1||ro5)</t>
  </si>
  <si>
    <t>parallel</t>
  </si>
  <si>
    <t>ro1/ro5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</si>
</sst>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3" fontId="0" fillId="0" borderId="0" xfId="0" applyNumberFormat="1"/>
    <xf numFmtId="3" fontId="0" fillId="0" borderId="0" xfId="0" applyNumberFormat="1" applyAlignment="1">
      <alignment horizontal="right"/>
    </xf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9525</xdr:rowOff>
    </xdr:from>
    <xdr:to>
      <xdr:col>7</xdr:col>
      <xdr:colOff>524576</xdr:colOff>
      <xdr:row>3</xdr:row>
      <xdr:rowOff>9578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E075C1D-8386-417F-0EB6-66AFDD30A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00025"/>
          <a:ext cx="5020376" cy="38105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4</xdr:row>
      <xdr:rowOff>28575</xdr:rowOff>
    </xdr:from>
    <xdr:to>
      <xdr:col>7</xdr:col>
      <xdr:colOff>429311</xdr:colOff>
      <xdr:row>24</xdr:row>
      <xdr:rowOff>172002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0A3BAC3-5708-E29A-69BC-1A8237B4E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790575"/>
          <a:ext cx="4915586" cy="3953427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219075</xdr:colOff>
      <xdr:row>1</xdr:row>
      <xdr:rowOff>47625</xdr:rowOff>
    </xdr:from>
    <xdr:to>
      <xdr:col>15</xdr:col>
      <xdr:colOff>634330</xdr:colOff>
      <xdr:row>24</xdr:row>
      <xdr:rowOff>114300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5918430-40E8-F90B-2503-272F6A57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5" y="238125"/>
          <a:ext cx="5387305" cy="444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817B-6CB4-4383-99AF-CCF5BBDEC11E}">
  <dimension ref="I3:U37"/>
  <sheetViews>
    <sheetView tabSelected="1" zoomScale="85" zoomScaleNormal="85" workbookViewId="0">
      <selection activeCell="R37" sqref="R37"/>
    </sheetView>
  </sheetViews>
  <sheetFormatPr baseColWidth="10" defaultRowHeight="15" x14ac:dyDescent="0.25"/>
  <cols>
    <col min="10" max="10" width="12.28515625" bestFit="1" customWidth="1"/>
    <col min="13" max="13" width="51.7109375" customWidth="1"/>
    <col min="18" max="18" width="19.7109375" customWidth="1"/>
  </cols>
  <sheetData>
    <row r="3" spans="11:21" x14ac:dyDescent="0.25">
      <c r="S3" s="5"/>
      <c r="T3" s="5"/>
      <c r="U3" s="5"/>
    </row>
    <row r="4" spans="11:21" x14ac:dyDescent="0.25">
      <c r="R4" s="5"/>
      <c r="S4" s="5"/>
    </row>
    <row r="5" spans="11:21" x14ac:dyDescent="0.25">
      <c r="S5" s="5"/>
    </row>
    <row r="6" spans="11:21" x14ac:dyDescent="0.25">
      <c r="Q6" t="s">
        <v>5</v>
      </c>
      <c r="R6" s="5">
        <f>1/0.0000008658</f>
        <v>1155001.1550011549</v>
      </c>
      <c r="S6" s="5"/>
      <c r="T6" s="5"/>
      <c r="U6" s="5"/>
    </row>
    <row r="7" spans="11:21" x14ac:dyDescent="0.25">
      <c r="R7" s="5"/>
      <c r="S7" s="5"/>
    </row>
    <row r="8" spans="11:21" x14ac:dyDescent="0.25">
      <c r="S8" s="5"/>
      <c r="T8" s="5"/>
      <c r="U8" s="5"/>
    </row>
    <row r="9" spans="11:21" x14ac:dyDescent="0.25">
      <c r="S9" s="5"/>
      <c r="T9" s="5"/>
      <c r="U9" s="5"/>
    </row>
    <row r="10" spans="11:21" x14ac:dyDescent="0.25">
      <c r="Q10" t="s">
        <v>0</v>
      </c>
      <c r="R10" s="5">
        <f>1/0.000000002115</f>
        <v>472813238.77068561</v>
      </c>
      <c r="S10" s="5"/>
      <c r="T10" s="5"/>
      <c r="U10" s="5"/>
    </row>
    <row r="11" spans="11:21" x14ac:dyDescent="0.25">
      <c r="Q11" t="s">
        <v>4</v>
      </c>
      <c r="R11" s="5">
        <f>0.000004648</f>
        <v>4.6480000000000002E-6</v>
      </c>
      <c r="S11" s="5"/>
      <c r="T11" s="5"/>
      <c r="U11" s="5"/>
    </row>
    <row r="12" spans="11:21" x14ac:dyDescent="0.25">
      <c r="K12" s="5" t="s">
        <v>6</v>
      </c>
      <c r="L12" s="5">
        <f>1/0.00000032188</f>
        <v>3106747.856343979</v>
      </c>
    </row>
    <row r="13" spans="11:21" x14ac:dyDescent="0.25">
      <c r="K13" s="5" t="s">
        <v>7</v>
      </c>
      <c r="L13" s="5">
        <f>0.000003349</f>
        <v>3.349E-6</v>
      </c>
    </row>
    <row r="14" spans="11:21" x14ac:dyDescent="0.25">
      <c r="K14" s="5"/>
      <c r="L14" s="5"/>
      <c r="Q14" t="s">
        <v>2</v>
      </c>
      <c r="R14" s="5">
        <f>1/0.00000007411</f>
        <v>13493455.67399811</v>
      </c>
    </row>
    <row r="15" spans="11:21" x14ac:dyDescent="0.25">
      <c r="Q15" t="s">
        <v>3</v>
      </c>
      <c r="R15" s="5">
        <f>0.000007983</f>
        <v>7.9829999999999996E-6</v>
      </c>
    </row>
    <row r="20" spans="9:19" x14ac:dyDescent="0.25">
      <c r="Q20" t="s">
        <v>1</v>
      </c>
      <c r="R20" s="5">
        <f>1/0.00000003673</f>
        <v>27225701.061802343</v>
      </c>
    </row>
    <row r="27" spans="9:19" x14ac:dyDescent="0.25">
      <c r="Q27" s="1" t="s">
        <v>8</v>
      </c>
      <c r="R27" s="3">
        <f>R20*R15*R14</f>
        <v>2932705054.3296189</v>
      </c>
    </row>
    <row r="28" spans="9:19" x14ac:dyDescent="0.25">
      <c r="Q28" s="1" t="s">
        <v>9</v>
      </c>
      <c r="R28" s="3">
        <f>(L12*R6/(R6+L12))*R11*R10</f>
        <v>1850360310.6949234</v>
      </c>
    </row>
    <row r="29" spans="9:19" x14ac:dyDescent="0.25">
      <c r="Q29" t="s">
        <v>11</v>
      </c>
      <c r="R29">
        <f>L12/R6</f>
        <v>2.6898222940226173</v>
      </c>
    </row>
    <row r="30" spans="9:19" x14ac:dyDescent="0.25">
      <c r="Q30" s="1" t="s">
        <v>10</v>
      </c>
      <c r="R30" s="3">
        <f>R27*R28/(R27+R28)</f>
        <v>1134536248.487602</v>
      </c>
    </row>
    <row r="31" spans="9:19" x14ac:dyDescent="0.25">
      <c r="R31" s="4">
        <f>L13*R30</f>
        <v>3799.5618961849791</v>
      </c>
      <c r="S31" s="2">
        <f>20*LOG10(R31)</f>
        <v>71.594670474240729</v>
      </c>
    </row>
    <row r="32" spans="9:19" x14ac:dyDescent="0.25">
      <c r="I32" s="1"/>
    </row>
    <row r="33" spans="9:18" x14ac:dyDescent="0.25">
      <c r="I33" s="1"/>
      <c r="Q33" s="5" t="s">
        <v>11</v>
      </c>
      <c r="R33" s="5">
        <f>L12/R6</f>
        <v>2.6898222940226173</v>
      </c>
    </row>
    <row r="34" spans="9:18" x14ac:dyDescent="0.25">
      <c r="I34" s="1"/>
    </row>
    <row r="35" spans="9:18" x14ac:dyDescent="0.25">
      <c r="I35" s="1"/>
    </row>
    <row r="36" spans="9:18" x14ac:dyDescent="0.25">
      <c r="I36" s="1"/>
    </row>
    <row r="37" spans="9:18" x14ac:dyDescent="0.25">
      <c r="I3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Moser</dc:creator>
  <cp:lastModifiedBy>Manuel Moser</cp:lastModifiedBy>
  <dcterms:created xsi:type="dcterms:W3CDTF">2023-07-19T16:11:09Z</dcterms:created>
  <dcterms:modified xsi:type="dcterms:W3CDTF">2023-07-19T21:11:11Z</dcterms:modified>
</cp:coreProperties>
</file>