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pplicazioni\Overleaf\Colossal Trajectory Mining\other\"/>
    </mc:Choice>
  </mc:AlternateContent>
  <xr:revisionPtr revIDLastSave="0" documentId="13_ncr:1_{697CCAB7-B83B-4649-A97A-6CBF8D1E44F1}" xr6:coauthVersionLast="47" xr6:coauthVersionMax="47" xr10:uidLastSave="{00000000-0000-0000-0000-000000000000}"/>
  <bookViews>
    <workbookView xWindow="-28920" yWindow="-120" windowWidth="29040" windowHeight="15840" xr2:uid="{7397943B-EE5A-4B83-8419-A9CCC564DC58}"/>
  </bookViews>
  <sheets>
    <sheet name="configs" sheetId="6" r:id="rId1"/>
    <sheet name="tables" sheetId="5" r:id="rId2"/>
    <sheet name="datasets" sheetId="4" r:id="rId3"/>
    <sheet name="MIlan" sheetId="1" r:id="rId4"/>
    <sheet name="Foglio1" sheetId="2" r:id="rId5"/>
    <sheet name="Complexity MG" sheetId="7" r:id="rId6"/>
    <sheet name="Sheet1" sheetId="8" r:id="rId7"/>
    <sheet name="Complexity MF" sheetId="3" r:id="rId8"/>
    <sheet name="Sheet2" sheetId="9" r:id="rId9"/>
  </sheets>
  <definedNames>
    <definedName name="_xlnm._FilterDatabase" localSheetId="1" hidden="1">tables!$AB$2:$AE$21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6" i="6" l="1"/>
  <c r="O127" i="6"/>
  <c r="O128" i="6"/>
  <c r="O129" i="6"/>
  <c r="Q141" i="6"/>
  <c r="Q142" i="6"/>
  <c r="Q143" i="6"/>
  <c r="Q144" i="6"/>
  <c r="R146" i="6"/>
  <c r="P146" i="6"/>
  <c r="N146" i="6"/>
  <c r="R145" i="6"/>
  <c r="P145" i="6"/>
  <c r="N145" i="6"/>
  <c r="R144" i="6"/>
  <c r="P144" i="6"/>
  <c r="N144" i="6"/>
  <c r="R124" i="6"/>
  <c r="Q124" i="6"/>
  <c r="P124" i="6"/>
  <c r="O124" i="6"/>
  <c r="N124" i="6"/>
  <c r="O125" i="6"/>
  <c r="N8" i="6"/>
  <c r="N9" i="6"/>
  <c r="N10" i="6"/>
  <c r="N11" i="6"/>
  <c r="N12" i="6"/>
  <c r="N13" i="6"/>
  <c r="N14" i="6"/>
  <c r="N15" i="6"/>
  <c r="N16" i="6"/>
  <c r="N17" i="6"/>
  <c r="N18" i="6"/>
  <c r="N7" i="6"/>
  <c r="P143" i="6"/>
  <c r="R143" i="6"/>
  <c r="N143" i="6"/>
  <c r="P142" i="6"/>
  <c r="R142" i="6"/>
  <c r="N142" i="6"/>
  <c r="P141" i="6"/>
  <c r="R141" i="6"/>
  <c r="N141" i="6"/>
  <c r="Q140" i="6"/>
  <c r="P140" i="6"/>
  <c r="R140" i="6"/>
  <c r="N140" i="6"/>
  <c r="Q139" i="6"/>
  <c r="P139" i="6"/>
  <c r="R139" i="6"/>
  <c r="N139" i="6"/>
  <c r="Q138" i="6"/>
  <c r="P138" i="6"/>
  <c r="R138" i="6"/>
  <c r="N138" i="6"/>
  <c r="Q137" i="6"/>
  <c r="P137" i="6"/>
  <c r="R137" i="6"/>
  <c r="N137" i="6"/>
  <c r="Q136" i="6"/>
  <c r="P136" i="6"/>
  <c r="R136" i="6"/>
  <c r="N136" i="6"/>
  <c r="Q135" i="6"/>
  <c r="P135" i="6"/>
  <c r="R135" i="6"/>
  <c r="N135" i="6"/>
  <c r="Q134" i="6"/>
  <c r="P134" i="6"/>
  <c r="R134" i="6"/>
  <c r="N134" i="6"/>
  <c r="Q133" i="6"/>
  <c r="P133" i="6"/>
  <c r="R133" i="6"/>
  <c r="N133" i="6"/>
  <c r="Q132" i="6"/>
  <c r="P132" i="6"/>
  <c r="R132" i="6"/>
  <c r="N132" i="6"/>
  <c r="Q131" i="6"/>
  <c r="P131" i="6"/>
  <c r="R131" i="6"/>
  <c r="N131" i="6"/>
  <c r="Q130" i="6"/>
  <c r="P130" i="6"/>
  <c r="R130" i="6"/>
  <c r="N130" i="6"/>
  <c r="Q129" i="6"/>
  <c r="P129" i="6"/>
  <c r="R129" i="6"/>
  <c r="N129" i="6"/>
  <c r="Q8" i="6"/>
  <c r="Q9" i="6"/>
  <c r="Q10" i="6"/>
  <c r="Q11" i="6"/>
  <c r="Q12" i="6"/>
  <c r="Q13" i="6"/>
  <c r="Q14" i="6"/>
  <c r="Q15" i="6"/>
  <c r="Q16" i="6"/>
  <c r="Q17" i="6"/>
  <c r="Q7" i="6"/>
  <c r="N153" i="6"/>
  <c r="N152" i="6"/>
  <c r="N151" i="6"/>
  <c r="Q150" i="6"/>
  <c r="P150" i="6"/>
  <c r="O150" i="6"/>
  <c r="N150" i="6"/>
  <c r="Q149" i="6"/>
  <c r="P149" i="6"/>
  <c r="O149" i="6"/>
  <c r="N149" i="6"/>
  <c r="M103" i="6" l="1"/>
  <c r="N103" i="6" s="1"/>
  <c r="M69" i="6"/>
  <c r="M70" i="6"/>
  <c r="M71" i="6"/>
  <c r="M42" i="6"/>
  <c r="M99" i="6"/>
  <c r="M100" i="6"/>
  <c r="M101" i="6"/>
  <c r="M102" i="6"/>
  <c r="G102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01" i="6"/>
  <c r="F112" i="6"/>
  <c r="F111" i="6"/>
  <c r="F110" i="6"/>
  <c r="D102" i="6"/>
  <c r="D112" i="6"/>
  <c r="D111" i="6"/>
  <c r="D110" i="6"/>
  <c r="D99" i="6"/>
  <c r="D101" i="6"/>
  <c r="D100" i="6"/>
  <c r="D104" i="6"/>
  <c r="D105" i="6"/>
  <c r="D106" i="6"/>
  <c r="D107" i="6"/>
  <c r="D108" i="6"/>
  <c r="D109" i="6"/>
  <c r="D113" i="6"/>
  <c r="D114" i="6"/>
  <c r="D115" i="6"/>
  <c r="D116" i="6"/>
  <c r="D117" i="6"/>
  <c r="D118" i="6"/>
  <c r="D119" i="6"/>
  <c r="D120" i="6"/>
  <c r="I101" i="6"/>
  <c r="F100" i="6"/>
  <c r="F101" i="6"/>
  <c r="F104" i="6"/>
  <c r="F105" i="6"/>
  <c r="F106" i="6"/>
  <c r="F107" i="6"/>
  <c r="F108" i="6"/>
  <c r="F109" i="6"/>
  <c r="F113" i="6"/>
  <c r="F114" i="6"/>
  <c r="F115" i="6"/>
  <c r="F116" i="6"/>
  <c r="F117" i="6"/>
  <c r="F118" i="6"/>
  <c r="F119" i="6"/>
  <c r="F120" i="6"/>
  <c r="F99" i="6"/>
  <c r="E109" i="6"/>
  <c r="E108" i="6"/>
  <c r="E107" i="6"/>
  <c r="E100" i="6"/>
  <c r="E101" i="6"/>
  <c r="E102" i="6"/>
  <c r="E104" i="6"/>
  <c r="E105" i="6"/>
  <c r="E106" i="6"/>
  <c r="E110" i="6"/>
  <c r="E111" i="6"/>
  <c r="E112" i="6"/>
  <c r="E113" i="6"/>
  <c r="E114" i="6"/>
  <c r="E115" i="6"/>
  <c r="E116" i="6"/>
  <c r="E117" i="6"/>
  <c r="E118" i="6"/>
  <c r="E119" i="6"/>
  <c r="E120" i="6"/>
  <c r="E99" i="6"/>
  <c r="N148" i="6"/>
  <c r="Q148" i="6"/>
  <c r="P128" i="6"/>
  <c r="R128" i="6"/>
  <c r="N128" i="6"/>
  <c r="Q128" i="6"/>
  <c r="P127" i="6"/>
  <c r="Q126" i="6"/>
  <c r="P126" i="6"/>
  <c r="R126" i="6"/>
  <c r="Q125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E2" i="8" a="1"/>
  <c r="E2" i="8" s="1"/>
  <c r="D5" i="8"/>
  <c r="B5" i="8"/>
  <c r="A6" i="8"/>
  <c r="M62" i="6"/>
  <c r="M34" i="6"/>
  <c r="M29" i="6"/>
  <c r="M28" i="6"/>
  <c r="M27" i="6"/>
  <c r="M26" i="6"/>
  <c r="M33" i="6"/>
  <c r="M32" i="6"/>
  <c r="M31" i="6"/>
  <c r="M30" i="6"/>
  <c r="M38" i="6"/>
  <c r="M37" i="6"/>
  <c r="M36" i="6"/>
  <c r="M35" i="6"/>
  <c r="M18" i="6"/>
  <c r="M19" i="6"/>
  <c r="M20" i="6"/>
  <c r="M21" i="6"/>
  <c r="M15" i="6"/>
  <c r="M13" i="6"/>
  <c r="M14" i="6"/>
  <c r="M16" i="6"/>
  <c r="M8" i="6"/>
  <c r="M9" i="6"/>
  <c r="M10" i="6"/>
  <c r="M11" i="6"/>
  <c r="M12" i="6"/>
  <c r="M17" i="6"/>
  <c r="M22" i="6"/>
  <c r="M23" i="6"/>
  <c r="M24" i="6"/>
  <c r="M25" i="6"/>
  <c r="M7" i="6"/>
  <c r="M66" i="6"/>
  <c r="M67" i="6"/>
  <c r="M68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65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41" i="6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E10" i="7"/>
  <c r="E11" i="7"/>
  <c r="E13" i="7"/>
  <c r="E14" i="7"/>
  <c r="E15" i="7"/>
  <c r="E16" i="7"/>
  <c r="E17" i="7"/>
  <c r="E18" i="7"/>
  <c r="H11" i="7"/>
  <c r="H12" i="7"/>
  <c r="H13" i="7"/>
  <c r="H14" i="7"/>
  <c r="H15" i="7"/>
  <c r="I15" i="7" s="1"/>
  <c r="H16" i="7"/>
  <c r="I16" i="7" s="1"/>
  <c r="H17" i="7"/>
  <c r="I17" i="7" s="1"/>
  <c r="H18" i="7"/>
  <c r="I18" i="7" s="1"/>
  <c r="H10" i="7"/>
  <c r="G11" i="7"/>
  <c r="I11" i="7" s="1"/>
  <c r="G12" i="7"/>
  <c r="I12" i="7" s="1"/>
  <c r="G13" i="7"/>
  <c r="I13" i="7" s="1"/>
  <c r="G14" i="7"/>
  <c r="I14" i="7" s="1"/>
  <c r="G10" i="7"/>
  <c r="I10" i="7" s="1"/>
  <c r="C58" i="7"/>
  <c r="D58" i="7"/>
  <c r="E58" i="7"/>
  <c r="F58" i="7"/>
  <c r="G58" i="7"/>
  <c r="H58" i="7"/>
  <c r="I58" i="7"/>
  <c r="J58" i="7"/>
  <c r="C59" i="7"/>
  <c r="D59" i="7"/>
  <c r="E59" i="7"/>
  <c r="F59" i="7"/>
  <c r="G59" i="7"/>
  <c r="H59" i="7"/>
  <c r="I59" i="7"/>
  <c r="J59" i="7"/>
  <c r="C60" i="7"/>
  <c r="D60" i="7"/>
  <c r="E60" i="7"/>
  <c r="F60" i="7"/>
  <c r="G60" i="7"/>
  <c r="H60" i="7"/>
  <c r="I60" i="7"/>
  <c r="J60" i="7"/>
  <c r="C61" i="7"/>
  <c r="D61" i="7"/>
  <c r="E61" i="7"/>
  <c r="F61" i="7"/>
  <c r="G61" i="7"/>
  <c r="H61" i="7"/>
  <c r="I61" i="7"/>
  <c r="J61" i="7"/>
  <c r="C62" i="7"/>
  <c r="D62" i="7"/>
  <c r="E62" i="7"/>
  <c r="F62" i="7"/>
  <c r="G62" i="7"/>
  <c r="H62" i="7"/>
  <c r="I62" i="7"/>
  <c r="J62" i="7"/>
  <c r="C63" i="7"/>
  <c r="D63" i="7"/>
  <c r="E63" i="7"/>
  <c r="F63" i="7"/>
  <c r="G63" i="7"/>
  <c r="H63" i="7"/>
  <c r="I63" i="7"/>
  <c r="J63" i="7"/>
  <c r="C64" i="7"/>
  <c r="D64" i="7"/>
  <c r="E64" i="7"/>
  <c r="F64" i="7"/>
  <c r="G64" i="7"/>
  <c r="H64" i="7"/>
  <c r="I64" i="7"/>
  <c r="J64" i="7"/>
  <c r="C65" i="7"/>
  <c r="D65" i="7"/>
  <c r="E65" i="7"/>
  <c r="F65" i="7"/>
  <c r="G65" i="7"/>
  <c r="H65" i="7"/>
  <c r="I65" i="7"/>
  <c r="J65" i="7"/>
  <c r="C66" i="7"/>
  <c r="D66" i="7"/>
  <c r="E66" i="7"/>
  <c r="F66" i="7"/>
  <c r="G66" i="7"/>
  <c r="H66" i="7"/>
  <c r="I66" i="7"/>
  <c r="J66" i="7"/>
  <c r="C67" i="7"/>
  <c r="D67" i="7"/>
  <c r="E67" i="7"/>
  <c r="F67" i="7"/>
  <c r="G67" i="7"/>
  <c r="H67" i="7"/>
  <c r="I67" i="7"/>
  <c r="J67" i="7"/>
  <c r="C68" i="7"/>
  <c r="D68" i="7"/>
  <c r="E68" i="7"/>
  <c r="F68" i="7"/>
  <c r="G68" i="7"/>
  <c r="H68" i="7"/>
  <c r="I68" i="7"/>
  <c r="J68" i="7"/>
  <c r="C69" i="7"/>
  <c r="D69" i="7"/>
  <c r="E69" i="7"/>
  <c r="F69" i="7"/>
  <c r="G69" i="7"/>
  <c r="H69" i="7"/>
  <c r="I69" i="7"/>
  <c r="J69" i="7"/>
  <c r="C70" i="7"/>
  <c r="D70" i="7"/>
  <c r="E70" i="7"/>
  <c r="F70" i="7"/>
  <c r="G70" i="7"/>
  <c r="H70" i="7"/>
  <c r="I70" i="7"/>
  <c r="J70" i="7"/>
  <c r="C71" i="7"/>
  <c r="D71" i="7"/>
  <c r="E71" i="7"/>
  <c r="F71" i="7"/>
  <c r="G71" i="7"/>
  <c r="H71" i="7"/>
  <c r="I71" i="7"/>
  <c r="J71" i="7"/>
  <c r="C72" i="7"/>
  <c r="D72" i="7"/>
  <c r="E72" i="7"/>
  <c r="F72" i="7"/>
  <c r="G72" i="7"/>
  <c r="H72" i="7"/>
  <c r="I72" i="7"/>
  <c r="J72" i="7"/>
  <c r="C73" i="7"/>
  <c r="D73" i="7"/>
  <c r="E73" i="7"/>
  <c r="F73" i="7"/>
  <c r="G73" i="7"/>
  <c r="H73" i="7"/>
  <c r="I73" i="7"/>
  <c r="J73" i="7"/>
  <c r="C74" i="7"/>
  <c r="D74" i="7"/>
  <c r="E74" i="7"/>
  <c r="F74" i="7"/>
  <c r="G74" i="7"/>
  <c r="H74" i="7"/>
  <c r="I74" i="7"/>
  <c r="J74" i="7"/>
  <c r="C75" i="7"/>
  <c r="D75" i="7"/>
  <c r="E75" i="7"/>
  <c r="F75" i="7"/>
  <c r="G75" i="7"/>
  <c r="H75" i="7"/>
  <c r="I75" i="7"/>
  <c r="J75" i="7"/>
  <c r="C76" i="7"/>
  <c r="D76" i="7"/>
  <c r="E76" i="7"/>
  <c r="F76" i="7"/>
  <c r="G76" i="7"/>
  <c r="H76" i="7"/>
  <c r="I76" i="7"/>
  <c r="J76" i="7"/>
  <c r="C77" i="7"/>
  <c r="D77" i="7"/>
  <c r="E77" i="7"/>
  <c r="F77" i="7"/>
  <c r="G77" i="7"/>
  <c r="H77" i="7"/>
  <c r="I77" i="7"/>
  <c r="J7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Q62" i="7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3" i="1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N11" i="7"/>
  <c r="N12" i="7"/>
  <c r="N13" i="7"/>
  <c r="N14" i="7"/>
  <c r="N15" i="7"/>
  <c r="N16" i="7"/>
  <c r="N17" i="7"/>
  <c r="N18" i="7"/>
  <c r="N10" i="7"/>
  <c r="C10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26" i="7"/>
  <c r="B12" i="7"/>
  <c r="B10" i="7"/>
  <c r="B13" i="7"/>
  <c r="B14" i="7"/>
  <c r="B15" i="7"/>
  <c r="B16" i="7"/>
  <c r="B17" i="7"/>
  <c r="B18" i="7"/>
  <c r="B11" i="7"/>
  <c r="C11" i="7"/>
  <c r="C12" i="7"/>
  <c r="C13" i="7"/>
  <c r="C14" i="7"/>
  <c r="C15" i="7"/>
  <c r="C16" i="7"/>
  <c r="C17" i="7"/>
  <c r="C18" i="7"/>
  <c r="D95" i="6"/>
  <c r="K95" i="6" s="1"/>
  <c r="D94" i="6"/>
  <c r="K94" i="6" s="1"/>
  <c r="D93" i="6"/>
  <c r="K93" i="6" s="1"/>
  <c r="D92" i="6"/>
  <c r="K92" i="6" s="1"/>
  <c r="Q21" i="4"/>
  <c r="B11" i="3"/>
  <c r="B13" i="3"/>
  <c r="B34" i="3"/>
  <c r="C34" i="3"/>
  <c r="B35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L24" i="3"/>
  <c r="L25" i="3"/>
  <c r="L26" i="3"/>
  <c r="L27" i="3"/>
  <c r="L28" i="3"/>
  <c r="L29" i="3"/>
  <c r="L30" i="3"/>
  <c r="L31" i="3"/>
  <c r="L32" i="3"/>
  <c r="L33" i="3"/>
  <c r="L23" i="3"/>
  <c r="H24" i="3"/>
  <c r="H25" i="3"/>
  <c r="H26" i="3"/>
  <c r="H27" i="3"/>
  <c r="H28" i="3"/>
  <c r="H29" i="3"/>
  <c r="H30" i="3"/>
  <c r="H31" i="3"/>
  <c r="H32" i="3"/>
  <c r="H33" i="3"/>
  <c r="H23" i="3"/>
  <c r="C23" i="3"/>
  <c r="B23" i="3"/>
  <c r="C25" i="3"/>
  <c r="C26" i="3"/>
  <c r="C27" i="3"/>
  <c r="C28" i="3"/>
  <c r="C29" i="3"/>
  <c r="C30" i="3"/>
  <c r="C31" i="3"/>
  <c r="C32" i="3"/>
  <c r="C33" i="3"/>
  <c r="C24" i="3"/>
  <c r="B25" i="3"/>
  <c r="B26" i="3"/>
  <c r="B27" i="3"/>
  <c r="B28" i="3"/>
  <c r="B29" i="3"/>
  <c r="B30" i="3"/>
  <c r="B31" i="3"/>
  <c r="B32" i="3"/>
  <c r="B33" i="3"/>
  <c r="B24" i="3"/>
  <c r="B6" i="3"/>
  <c r="B7" i="3"/>
  <c r="B8" i="3"/>
  <c r="B9" i="3"/>
  <c r="B10" i="3"/>
  <c r="B12" i="3"/>
  <c r="B4" i="3"/>
  <c r="B5" i="3"/>
  <c r="B3" i="3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Q101" i="6" l="1"/>
  <c r="Q99" i="6"/>
  <c r="P101" i="6"/>
  <c r="Q100" i="6"/>
  <c r="N100" i="6"/>
  <c r="Q102" i="6"/>
  <c r="P99" i="6"/>
  <c r="P100" i="6"/>
  <c r="O104" i="6"/>
  <c r="N101" i="6"/>
  <c r="O105" i="6"/>
  <c r="O112" i="6"/>
  <c r="P114" i="6"/>
  <c r="N106" i="6"/>
  <c r="O113" i="6"/>
  <c r="N119" i="6"/>
  <c r="N111" i="6"/>
  <c r="O118" i="6"/>
  <c r="O110" i="6"/>
  <c r="O117" i="6"/>
  <c r="O109" i="6"/>
  <c r="N120" i="6"/>
  <c r="O116" i="6"/>
  <c r="N108" i="6"/>
  <c r="P102" i="6"/>
  <c r="O115" i="6"/>
  <c r="O107" i="6"/>
  <c r="O101" i="6"/>
  <c r="O100" i="6"/>
  <c r="N99" i="6"/>
  <c r="N102" i="6"/>
  <c r="O102" i="6"/>
  <c r="O99" i="6"/>
  <c r="Q127" i="6"/>
  <c r="O148" i="6"/>
  <c r="N126" i="6"/>
  <c r="P148" i="6"/>
  <c r="N125" i="6"/>
  <c r="R125" i="6"/>
  <c r="P125" i="6"/>
  <c r="N127" i="6"/>
  <c r="R127" i="6"/>
  <c r="N104" i="6"/>
  <c r="N118" i="6"/>
  <c r="N117" i="6"/>
  <c r="P118" i="6"/>
  <c r="N110" i="6"/>
  <c r="N109" i="6"/>
  <c r="N107" i="6"/>
  <c r="P110" i="6"/>
  <c r="O114" i="6"/>
  <c r="O106" i="6"/>
  <c r="P113" i="6"/>
  <c r="P105" i="6"/>
  <c r="P120" i="6"/>
  <c r="P112" i="6"/>
  <c r="P104" i="6"/>
  <c r="O120" i="6"/>
  <c r="P119" i="6"/>
  <c r="P111" i="6"/>
  <c r="O119" i="6"/>
  <c r="O111" i="6"/>
  <c r="N116" i="6"/>
  <c r="P117" i="6"/>
  <c r="P109" i="6"/>
  <c r="P116" i="6"/>
  <c r="P108" i="6"/>
  <c r="O108" i="6"/>
  <c r="P115" i="6"/>
  <c r="P107" i="6"/>
  <c r="P106" i="6"/>
  <c r="N115" i="6"/>
  <c r="N114" i="6"/>
  <c r="N112" i="6"/>
  <c r="N113" i="6"/>
  <c r="N105" i="6"/>
  <c r="C5" i="8"/>
  <c r="E5" i="8" s="1"/>
  <c r="B6" i="8"/>
  <c r="C6" i="8" s="1"/>
  <c r="D6" i="8"/>
  <c r="A7" i="8"/>
  <c r="F78" i="7"/>
  <c r="H78" i="7"/>
  <c r="G78" i="7"/>
  <c r="E78" i="7"/>
  <c r="D78" i="7"/>
  <c r="C78" i="7"/>
  <c r="I78" i="7"/>
  <c r="B78" i="7"/>
  <c r="K64" i="7"/>
  <c r="K62" i="7"/>
  <c r="K71" i="7"/>
  <c r="K63" i="7"/>
  <c r="K70" i="7"/>
  <c r="K77" i="7"/>
  <c r="K72" i="7"/>
  <c r="K69" i="7"/>
  <c r="K67" i="7"/>
  <c r="K61" i="7"/>
  <c r="K59" i="7"/>
  <c r="K76" i="7"/>
  <c r="K68" i="7"/>
  <c r="K60" i="7"/>
  <c r="K73" i="7"/>
  <c r="K65" i="7"/>
  <c r="K75" i="7"/>
  <c r="K74" i="7"/>
  <c r="K66" i="7"/>
  <c r="K58" i="7"/>
  <c r="D10" i="7"/>
  <c r="B23" i="7" s="1"/>
  <c r="D15" i="7"/>
  <c r="D13" i="7"/>
  <c r="T23" i="7" s="1"/>
  <c r="D18" i="7"/>
  <c r="D17" i="7"/>
  <c r="D14" i="7"/>
  <c r="Z23" i="7" s="1"/>
  <c r="D11" i="7"/>
  <c r="H23" i="7" s="1"/>
  <c r="D12" i="7"/>
  <c r="N23" i="7" s="1"/>
  <c r="D16" i="7"/>
  <c r="D42" i="3"/>
  <c r="D38" i="3"/>
  <c r="E38" i="3" s="1"/>
  <c r="D34" i="3"/>
  <c r="D41" i="3"/>
  <c r="D37" i="3"/>
  <c r="D43" i="3"/>
  <c r="E43" i="3" s="1"/>
  <c r="D39" i="3"/>
  <c r="D35" i="3"/>
  <c r="D40" i="3"/>
  <c r="D36" i="3"/>
  <c r="D26" i="3"/>
  <c r="D24" i="3"/>
  <c r="D23" i="3"/>
  <c r="D33" i="3"/>
  <c r="D30" i="3"/>
  <c r="D29" i="3"/>
  <c r="D27" i="3"/>
  <c r="D32" i="3"/>
  <c r="D25" i="3"/>
  <c r="D31" i="3"/>
  <c r="D28" i="3"/>
  <c r="E32" i="3" l="1"/>
  <c r="E36" i="3"/>
  <c r="E40" i="3"/>
  <c r="E6" i="8"/>
  <c r="D7" i="8"/>
  <c r="A8" i="8"/>
  <c r="B7" i="8"/>
  <c r="C7" i="8" s="1"/>
  <c r="M78" i="7"/>
  <c r="K78" i="7"/>
  <c r="U33" i="7"/>
  <c r="V33" i="7" s="1"/>
  <c r="U41" i="7"/>
  <c r="V41" i="7" s="1"/>
  <c r="U34" i="7"/>
  <c r="V34" i="7" s="1"/>
  <c r="U42" i="7"/>
  <c r="V42" i="7" s="1"/>
  <c r="U27" i="7"/>
  <c r="V27" i="7" s="1"/>
  <c r="U35" i="7"/>
  <c r="V35" i="7" s="1"/>
  <c r="U43" i="7"/>
  <c r="V43" i="7" s="1"/>
  <c r="U28" i="7"/>
  <c r="V28" i="7" s="1"/>
  <c r="U36" i="7"/>
  <c r="V36" i="7" s="1"/>
  <c r="U44" i="7"/>
  <c r="V44" i="7" s="1"/>
  <c r="U29" i="7"/>
  <c r="V29" i="7" s="1"/>
  <c r="U37" i="7"/>
  <c r="V37" i="7" s="1"/>
  <c r="U45" i="7"/>
  <c r="V45" i="7" s="1"/>
  <c r="U30" i="7"/>
  <c r="V30" i="7" s="1"/>
  <c r="U38" i="7"/>
  <c r="V38" i="7" s="1"/>
  <c r="U46" i="7"/>
  <c r="V46" i="7" s="1"/>
  <c r="U31" i="7"/>
  <c r="V31" i="7" s="1"/>
  <c r="U39" i="7"/>
  <c r="V39" i="7" s="1"/>
  <c r="U26" i="7"/>
  <c r="V26" i="7" s="1"/>
  <c r="U32" i="7"/>
  <c r="V32" i="7" s="1"/>
  <c r="U40" i="7"/>
  <c r="V40" i="7" s="1"/>
  <c r="C31" i="7"/>
  <c r="D31" i="7" s="1"/>
  <c r="C39" i="7"/>
  <c r="D39" i="7" s="1"/>
  <c r="C26" i="7"/>
  <c r="D26" i="7" s="1"/>
  <c r="C32" i="7"/>
  <c r="C40" i="7"/>
  <c r="D40" i="7" s="1"/>
  <c r="C33" i="7"/>
  <c r="C41" i="7"/>
  <c r="D41" i="7" s="1"/>
  <c r="C34" i="7"/>
  <c r="C42" i="7"/>
  <c r="C27" i="7"/>
  <c r="C35" i="7"/>
  <c r="D35" i="7" s="1"/>
  <c r="C43" i="7"/>
  <c r="C28" i="7"/>
  <c r="D28" i="7" s="1"/>
  <c r="C36" i="7"/>
  <c r="C44" i="7"/>
  <c r="C29" i="7"/>
  <c r="C37" i="7"/>
  <c r="D37" i="7" s="1"/>
  <c r="C45" i="7"/>
  <c r="D45" i="7" s="1"/>
  <c r="C30" i="7"/>
  <c r="D30" i="7" s="1"/>
  <c r="C38" i="7"/>
  <c r="D38" i="7" s="1"/>
  <c r="C46" i="7"/>
  <c r="D46" i="7" s="1"/>
  <c r="O27" i="7"/>
  <c r="P27" i="7" s="1"/>
  <c r="O35" i="7"/>
  <c r="P35" i="7" s="1"/>
  <c r="O43" i="7"/>
  <c r="P43" i="7" s="1"/>
  <c r="O28" i="7"/>
  <c r="P28" i="7" s="1"/>
  <c r="O36" i="7"/>
  <c r="P36" i="7" s="1"/>
  <c r="O44" i="7"/>
  <c r="P44" i="7" s="1"/>
  <c r="O29" i="7"/>
  <c r="P29" i="7" s="1"/>
  <c r="O37" i="7"/>
  <c r="P37" i="7" s="1"/>
  <c r="O45" i="7"/>
  <c r="P45" i="7" s="1"/>
  <c r="O30" i="7"/>
  <c r="P30" i="7" s="1"/>
  <c r="O38" i="7"/>
  <c r="P38" i="7" s="1"/>
  <c r="O46" i="7"/>
  <c r="P46" i="7" s="1"/>
  <c r="O31" i="7"/>
  <c r="P31" i="7" s="1"/>
  <c r="O39" i="7"/>
  <c r="P39" i="7" s="1"/>
  <c r="O26" i="7"/>
  <c r="P26" i="7" s="1"/>
  <c r="O32" i="7"/>
  <c r="P32" i="7" s="1"/>
  <c r="O40" i="7"/>
  <c r="P40" i="7" s="1"/>
  <c r="O33" i="7"/>
  <c r="P33" i="7" s="1"/>
  <c r="O41" i="7"/>
  <c r="P41" i="7" s="1"/>
  <c r="O34" i="7"/>
  <c r="P34" i="7" s="1"/>
  <c r="O42" i="7"/>
  <c r="P42" i="7" s="1"/>
  <c r="I29" i="7"/>
  <c r="J29" i="7" s="1"/>
  <c r="I37" i="7"/>
  <c r="J37" i="7" s="1"/>
  <c r="I45" i="7"/>
  <c r="J45" i="7" s="1"/>
  <c r="I30" i="7"/>
  <c r="J30" i="7" s="1"/>
  <c r="I38" i="7"/>
  <c r="J38" i="7" s="1"/>
  <c r="I46" i="7"/>
  <c r="J46" i="7" s="1"/>
  <c r="I31" i="7"/>
  <c r="J31" i="7" s="1"/>
  <c r="I39" i="7"/>
  <c r="J39" i="7" s="1"/>
  <c r="I26" i="7"/>
  <c r="J26" i="7" s="1"/>
  <c r="I32" i="7"/>
  <c r="J32" i="7" s="1"/>
  <c r="I40" i="7"/>
  <c r="J40" i="7" s="1"/>
  <c r="I33" i="7"/>
  <c r="J33" i="7" s="1"/>
  <c r="I41" i="7"/>
  <c r="J41" i="7" s="1"/>
  <c r="I34" i="7"/>
  <c r="J34" i="7" s="1"/>
  <c r="I42" i="7"/>
  <c r="J42" i="7" s="1"/>
  <c r="I27" i="7"/>
  <c r="J27" i="7" s="1"/>
  <c r="I35" i="7"/>
  <c r="J35" i="7" s="1"/>
  <c r="I43" i="7"/>
  <c r="J43" i="7" s="1"/>
  <c r="I28" i="7"/>
  <c r="J28" i="7" s="1"/>
  <c r="I36" i="7"/>
  <c r="J36" i="7" s="1"/>
  <c r="I44" i="7"/>
  <c r="J44" i="7" s="1"/>
  <c r="AA31" i="7"/>
  <c r="AB31" i="7" s="1"/>
  <c r="AA39" i="7"/>
  <c r="AB39" i="7" s="1"/>
  <c r="AA26" i="7"/>
  <c r="AB26" i="7" s="1"/>
  <c r="AA32" i="7"/>
  <c r="AB32" i="7" s="1"/>
  <c r="AA40" i="7"/>
  <c r="AB40" i="7" s="1"/>
  <c r="AA33" i="7"/>
  <c r="AB33" i="7" s="1"/>
  <c r="AA41" i="7"/>
  <c r="AB41" i="7" s="1"/>
  <c r="AA34" i="7"/>
  <c r="AB34" i="7" s="1"/>
  <c r="AA42" i="7"/>
  <c r="AB42" i="7" s="1"/>
  <c r="AA27" i="7"/>
  <c r="AB27" i="7" s="1"/>
  <c r="AA35" i="7"/>
  <c r="AB35" i="7" s="1"/>
  <c r="AA43" i="7"/>
  <c r="AB43" i="7" s="1"/>
  <c r="AA28" i="7"/>
  <c r="AB28" i="7" s="1"/>
  <c r="AA36" i="7"/>
  <c r="AB36" i="7" s="1"/>
  <c r="AA44" i="7"/>
  <c r="AB44" i="7" s="1"/>
  <c r="AA29" i="7"/>
  <c r="AB29" i="7" s="1"/>
  <c r="AA37" i="7"/>
  <c r="AB37" i="7" s="1"/>
  <c r="AA45" i="7"/>
  <c r="AB45" i="7" s="1"/>
  <c r="AA30" i="7"/>
  <c r="AB30" i="7" s="1"/>
  <c r="AA38" i="7"/>
  <c r="AB38" i="7" s="1"/>
  <c r="AA46" i="7"/>
  <c r="AB46" i="7" s="1"/>
  <c r="D43" i="7"/>
  <c r="D34" i="7"/>
  <c r="D36" i="7"/>
  <c r="D44" i="7"/>
  <c r="D32" i="7"/>
  <c r="D42" i="7"/>
  <c r="D27" i="7"/>
  <c r="D29" i="7"/>
  <c r="D33" i="7"/>
  <c r="E42" i="3"/>
  <c r="E25" i="3"/>
  <c r="E26" i="3"/>
  <c r="E34" i="3"/>
  <c r="E27" i="3"/>
  <c r="E29" i="3"/>
  <c r="E35" i="3"/>
  <c r="E30" i="3"/>
  <c r="E39" i="3"/>
  <c r="E33" i="3"/>
  <c r="H18" i="3" s="1"/>
  <c r="I31" i="3" s="1"/>
  <c r="J31" i="3" s="1"/>
  <c r="E28" i="3"/>
  <c r="E23" i="3"/>
  <c r="E37" i="3"/>
  <c r="E31" i="3"/>
  <c r="E24" i="3"/>
  <c r="E41" i="3"/>
  <c r="D44" i="3"/>
  <c r="E26" i="7" l="1"/>
  <c r="O10" i="7" s="1"/>
  <c r="E7" i="8"/>
  <c r="D8" i="8"/>
  <c r="A9" i="8"/>
  <c r="B8" i="8"/>
  <c r="C8" i="8" s="1"/>
  <c r="V47" i="7"/>
  <c r="AB47" i="7"/>
  <c r="J47" i="7"/>
  <c r="P47" i="7"/>
  <c r="Q26" i="7"/>
  <c r="O12" i="7" s="1"/>
  <c r="K26" i="7"/>
  <c r="O11" i="7" s="1"/>
  <c r="AC26" i="7"/>
  <c r="O14" i="7" s="1"/>
  <c r="W26" i="7"/>
  <c r="O13" i="7" s="1"/>
  <c r="D47" i="7"/>
  <c r="I25" i="3"/>
  <c r="J25" i="3" s="1"/>
  <c r="I28" i="3"/>
  <c r="J28" i="3" s="1"/>
  <c r="I27" i="3"/>
  <c r="J27" i="3" s="1"/>
  <c r="I33" i="3"/>
  <c r="J33" i="3" s="1"/>
  <c r="K33" i="3" s="1"/>
  <c r="I32" i="3"/>
  <c r="J32" i="3" s="1"/>
  <c r="I26" i="3"/>
  <c r="J26" i="3" s="1"/>
  <c r="I29" i="3"/>
  <c r="J29" i="3" s="1"/>
  <c r="I24" i="3"/>
  <c r="J24" i="3" s="1"/>
  <c r="I30" i="3"/>
  <c r="J30" i="3" s="1"/>
  <c r="I23" i="3"/>
  <c r="J23" i="3" s="1"/>
  <c r="O19" i="7" l="1"/>
  <c r="E8" i="8"/>
  <c r="D9" i="8"/>
  <c r="A10" i="8"/>
  <c r="B9" i="8"/>
  <c r="C9" i="8" s="1"/>
  <c r="K32" i="3"/>
  <c r="K30" i="3"/>
  <c r="K24" i="3"/>
  <c r="K31" i="3"/>
  <c r="K26" i="3"/>
  <c r="K27" i="3"/>
  <c r="K25" i="3"/>
  <c r="K29" i="3"/>
  <c r="J34" i="3"/>
  <c r="K23" i="3"/>
  <c r="K28" i="3"/>
  <c r="E9" i="8" l="1"/>
  <c r="D10" i="8"/>
  <c r="A11" i="8"/>
  <c r="B10" i="8"/>
  <c r="C10" i="8" s="1"/>
  <c r="E10" i="8" s="1"/>
  <c r="D11" i="8" l="1"/>
  <c r="A12" i="8"/>
  <c r="B11" i="8"/>
  <c r="C11" i="8" s="1"/>
  <c r="E11" i="8" l="1"/>
  <c r="D12" i="8"/>
  <c r="A13" i="8"/>
  <c r="B12" i="8"/>
  <c r="C12" i="8" s="1"/>
  <c r="E12" i="8" l="1"/>
  <c r="D13" i="8"/>
  <c r="A14" i="8"/>
  <c r="B13" i="8"/>
  <c r="C13" i="8" s="1"/>
  <c r="E13" i="8" s="1"/>
  <c r="D14" i="8" l="1"/>
  <c r="A15" i="8"/>
  <c r="B14" i="8"/>
  <c r="C14" i="8" s="1"/>
  <c r="E14" i="8" s="1"/>
  <c r="D15" i="8" l="1"/>
  <c r="A16" i="8"/>
  <c r="B15" i="8"/>
  <c r="C15" i="8" s="1"/>
  <c r="E15" i="8" s="1"/>
  <c r="D16" i="8" l="1"/>
  <c r="A17" i="8"/>
  <c r="B16" i="8"/>
  <c r="C16" i="8" s="1"/>
  <c r="E16" i="8" s="1"/>
  <c r="D17" i="8" l="1"/>
  <c r="A18" i="8"/>
  <c r="B17" i="8"/>
  <c r="C17" i="8" s="1"/>
  <c r="E17" i="8" s="1"/>
  <c r="D18" i="8" l="1"/>
  <c r="A19" i="8"/>
  <c r="B18" i="8"/>
  <c r="C18" i="8" s="1"/>
  <c r="E18" i="8" l="1"/>
  <c r="D19" i="8"/>
  <c r="A20" i="8"/>
  <c r="B19" i="8"/>
  <c r="C19" i="8" s="1"/>
  <c r="E19" i="8" l="1"/>
  <c r="D20" i="8"/>
  <c r="A21" i="8"/>
  <c r="B20" i="8"/>
  <c r="C20" i="8" s="1"/>
  <c r="E20" i="8" l="1"/>
  <c r="D21" i="8"/>
  <c r="A22" i="8"/>
  <c r="B21" i="8"/>
  <c r="C21" i="8" s="1"/>
  <c r="E21" i="8" l="1"/>
  <c r="D22" i="8"/>
  <c r="A23" i="8"/>
  <c r="B22" i="8"/>
  <c r="C22" i="8" s="1"/>
  <c r="E22" i="8" l="1"/>
  <c r="D23" i="8"/>
  <c r="A24" i="8"/>
  <c r="B23" i="8"/>
  <c r="C23" i="8" s="1"/>
  <c r="E23" i="8" l="1"/>
  <c r="D24" i="8"/>
  <c r="A25" i="8"/>
  <c r="B24" i="8"/>
  <c r="C24" i="8" s="1"/>
  <c r="E24" i="8" l="1"/>
  <c r="D25" i="8"/>
  <c r="A26" i="8"/>
  <c r="B25" i="8"/>
  <c r="C25" i="8" s="1"/>
  <c r="E25" i="8" l="1"/>
  <c r="D26" i="8"/>
  <c r="A27" i="8"/>
  <c r="B26" i="8"/>
  <c r="C26" i="8" s="1"/>
  <c r="E26" i="8" l="1"/>
  <c r="D27" i="8"/>
  <c r="A28" i="8"/>
  <c r="B27" i="8"/>
  <c r="C27" i="8" s="1"/>
  <c r="E27" i="8" l="1"/>
  <c r="D28" i="8"/>
  <c r="A29" i="8"/>
  <c r="B28" i="8"/>
  <c r="C28" i="8" s="1"/>
  <c r="E28" i="8" l="1"/>
  <c r="D29" i="8"/>
  <c r="A30" i="8"/>
  <c r="B29" i="8"/>
  <c r="C29" i="8" s="1"/>
  <c r="E29" i="8" l="1"/>
  <c r="D30" i="8"/>
  <c r="A31" i="8"/>
  <c r="B30" i="8"/>
  <c r="C30" i="8" s="1"/>
  <c r="E30" i="8" l="1"/>
  <c r="D31" i="8"/>
  <c r="A32" i="8"/>
  <c r="B31" i="8"/>
  <c r="C31" i="8" s="1"/>
  <c r="E31" i="8" l="1"/>
  <c r="D32" i="8"/>
  <c r="A33" i="8"/>
  <c r="B32" i="8"/>
  <c r="C32" i="8" s="1"/>
  <c r="E32" i="8" s="1"/>
  <c r="D33" i="8" l="1"/>
  <c r="A34" i="8"/>
  <c r="B33" i="8"/>
  <c r="C33" i="8" s="1"/>
  <c r="E33" i="8" l="1"/>
  <c r="D34" i="8"/>
  <c r="A35" i="8"/>
  <c r="B34" i="8"/>
  <c r="C34" i="8" s="1"/>
  <c r="E34" i="8" l="1"/>
  <c r="D35" i="8"/>
  <c r="A36" i="8"/>
  <c r="B35" i="8"/>
  <c r="C35" i="8" s="1"/>
  <c r="E35" i="8" l="1"/>
  <c r="D36" i="8"/>
  <c r="A37" i="8"/>
  <c r="B36" i="8"/>
  <c r="C36" i="8" s="1"/>
  <c r="E36" i="8" l="1"/>
  <c r="D37" i="8"/>
  <c r="A38" i="8"/>
  <c r="B37" i="8"/>
  <c r="C37" i="8" s="1"/>
  <c r="E37" i="8" l="1"/>
  <c r="D38" i="8"/>
  <c r="A39" i="8"/>
  <c r="B38" i="8"/>
  <c r="C38" i="8" s="1"/>
  <c r="E38" i="8" l="1"/>
  <c r="D39" i="8"/>
  <c r="A40" i="8"/>
  <c r="B39" i="8"/>
  <c r="C39" i="8" s="1"/>
  <c r="E39" i="8" s="1"/>
  <c r="D40" i="8" l="1"/>
  <c r="A41" i="8"/>
  <c r="B40" i="8"/>
  <c r="C40" i="8" s="1"/>
  <c r="E40" i="8" s="1"/>
  <c r="D41" i="8" l="1"/>
  <c r="A42" i="8"/>
  <c r="B41" i="8"/>
  <c r="C41" i="8" s="1"/>
  <c r="E41" i="8" s="1"/>
  <c r="D42" i="8" l="1"/>
  <c r="A43" i="8"/>
  <c r="B42" i="8"/>
  <c r="C42" i="8" s="1"/>
  <c r="E42" i="8" l="1"/>
  <c r="D43" i="8"/>
  <c r="A44" i="8"/>
  <c r="B43" i="8"/>
  <c r="C43" i="8" s="1"/>
  <c r="E43" i="8" l="1"/>
  <c r="D44" i="8"/>
  <c r="A45" i="8"/>
  <c r="B44" i="8"/>
  <c r="C44" i="8" s="1"/>
  <c r="E44" i="8" s="1"/>
  <c r="D45" i="8" l="1"/>
  <c r="A46" i="8"/>
  <c r="B45" i="8"/>
  <c r="C45" i="8" s="1"/>
  <c r="E45" i="8" s="1"/>
  <c r="D46" i="8" l="1"/>
  <c r="A47" i="8"/>
  <c r="B46" i="8"/>
  <c r="C46" i="8" s="1"/>
  <c r="E46" i="8" s="1"/>
  <c r="D47" i="8" l="1"/>
  <c r="A48" i="8"/>
  <c r="B47" i="8"/>
  <c r="C47" i="8" s="1"/>
  <c r="E47" i="8" s="1"/>
  <c r="D48" i="8" l="1"/>
  <c r="A49" i="8"/>
  <c r="B48" i="8"/>
  <c r="C48" i="8" s="1"/>
  <c r="E48" i="8" s="1"/>
  <c r="D49" i="8" l="1"/>
  <c r="A50" i="8"/>
  <c r="B49" i="8"/>
  <c r="C49" i="8" s="1"/>
  <c r="E49" i="8" s="1"/>
  <c r="D50" i="8" l="1"/>
  <c r="A51" i="8"/>
  <c r="B50" i="8"/>
  <c r="C50" i="8" s="1"/>
  <c r="E50" i="8" s="1"/>
  <c r="D51" i="8" l="1"/>
  <c r="A52" i="8"/>
  <c r="B51" i="8"/>
  <c r="C51" i="8" s="1"/>
  <c r="E51" i="8" s="1"/>
  <c r="D52" i="8" l="1"/>
  <c r="A53" i="8"/>
  <c r="B52" i="8"/>
  <c r="C52" i="8" s="1"/>
  <c r="E52" i="8" s="1"/>
  <c r="D53" i="8" l="1"/>
  <c r="A54" i="8"/>
  <c r="B53" i="8"/>
  <c r="C53" i="8" s="1"/>
  <c r="E53" i="8" s="1"/>
  <c r="F52" i="8" l="1"/>
  <c r="F50" i="8"/>
  <c r="F48" i="8"/>
  <c r="D54" i="8"/>
  <c r="A55" i="8"/>
  <c r="B54" i="8"/>
  <c r="C54" i="8" s="1"/>
  <c r="E54" i="8" s="1"/>
  <c r="F53" i="8" l="1"/>
  <c r="F47" i="8"/>
  <c r="F46" i="8"/>
  <c r="F45" i="8"/>
  <c r="F49" i="8"/>
  <c r="F51" i="8"/>
  <c r="D55" i="8"/>
  <c r="A56" i="8"/>
  <c r="B55" i="8"/>
  <c r="C55" i="8" s="1"/>
  <c r="E55" i="8" l="1"/>
  <c r="D56" i="8"/>
  <c r="A57" i="8"/>
  <c r="B56" i="8"/>
  <c r="C56" i="8" s="1"/>
  <c r="E56" i="8" s="1"/>
  <c r="F56" i="8" s="1"/>
  <c r="D57" i="8" l="1"/>
  <c r="A58" i="8"/>
  <c r="B57" i="8"/>
  <c r="C57" i="8" s="1"/>
  <c r="E57" i="8" s="1"/>
  <c r="F57" i="8" s="1"/>
  <c r="D58" i="8" l="1"/>
  <c r="A59" i="8"/>
  <c r="B58" i="8"/>
  <c r="C58" i="8" s="1"/>
  <c r="E58" i="8" s="1"/>
  <c r="F58" i="8" s="1"/>
  <c r="D59" i="8" l="1"/>
  <c r="A60" i="8"/>
  <c r="B59" i="8"/>
  <c r="C59" i="8" s="1"/>
  <c r="E59" i="8" s="1"/>
  <c r="F59" i="8" s="1"/>
  <c r="D60" i="8" l="1"/>
  <c r="A61" i="8"/>
  <c r="B60" i="8"/>
  <c r="C60" i="8" s="1"/>
  <c r="E60" i="8" s="1"/>
  <c r="F60" i="8" s="1"/>
  <c r="D61" i="8" l="1"/>
  <c r="A62" i="8"/>
  <c r="B61" i="8"/>
  <c r="C61" i="8" s="1"/>
  <c r="E61" i="8" s="1"/>
  <c r="F61" i="8" s="1"/>
  <c r="D62" i="8" l="1"/>
  <c r="A63" i="8"/>
  <c r="B62" i="8"/>
  <c r="C62" i="8" s="1"/>
  <c r="E62" i="8" s="1"/>
  <c r="F62" i="8" s="1"/>
  <c r="D63" i="8" l="1"/>
  <c r="A64" i="8"/>
  <c r="B63" i="8"/>
  <c r="C63" i="8" s="1"/>
  <c r="E63" i="8" s="1"/>
  <c r="F63" i="8" s="1"/>
  <c r="D64" i="8" l="1"/>
  <c r="A65" i="8"/>
  <c r="B64" i="8"/>
  <c r="C64" i="8" s="1"/>
  <c r="E64" i="8" s="1"/>
  <c r="F64" i="8" s="1"/>
  <c r="D65" i="8" l="1"/>
  <c r="A66" i="8"/>
  <c r="B65" i="8"/>
  <c r="C65" i="8" s="1"/>
  <c r="E65" i="8" s="1"/>
  <c r="F65" i="8" s="1"/>
  <c r="D66" i="8" l="1"/>
  <c r="A67" i="8"/>
  <c r="B66" i="8"/>
  <c r="C66" i="8" s="1"/>
  <c r="E66" i="8" s="1"/>
  <c r="F66" i="8" s="1"/>
  <c r="D67" i="8" l="1"/>
  <c r="A68" i="8"/>
  <c r="B67" i="8"/>
  <c r="C67" i="8" s="1"/>
  <c r="E67" i="8" s="1"/>
  <c r="F67" i="8" s="1"/>
  <c r="D68" i="8" l="1"/>
  <c r="A69" i="8"/>
  <c r="B68" i="8"/>
  <c r="C68" i="8" s="1"/>
  <c r="E68" i="8" s="1"/>
  <c r="F68" i="8" s="1"/>
  <c r="D69" i="8" l="1"/>
  <c r="A70" i="8"/>
  <c r="B69" i="8"/>
  <c r="C69" i="8" s="1"/>
  <c r="E69" i="8" s="1"/>
  <c r="F69" i="8" s="1"/>
  <c r="D70" i="8" l="1"/>
  <c r="A71" i="8"/>
  <c r="B70" i="8"/>
  <c r="C70" i="8" s="1"/>
  <c r="E70" i="8" s="1"/>
  <c r="F70" i="8" s="1"/>
  <c r="D71" i="8" l="1"/>
  <c r="A72" i="8"/>
  <c r="B71" i="8"/>
  <c r="C71" i="8" s="1"/>
  <c r="E71" i="8" s="1"/>
  <c r="F71" i="8" s="1"/>
  <c r="D72" i="8" l="1"/>
  <c r="A73" i="8"/>
  <c r="B72" i="8"/>
  <c r="C72" i="8" s="1"/>
  <c r="E72" i="8" s="1"/>
  <c r="F72" i="8" s="1"/>
  <c r="D73" i="8" l="1"/>
  <c r="A74" i="8"/>
  <c r="B73" i="8"/>
  <c r="C73" i="8" s="1"/>
  <c r="E73" i="8" s="1"/>
  <c r="F73" i="8" s="1"/>
  <c r="D74" i="8" l="1"/>
  <c r="A75" i="8"/>
  <c r="B74" i="8"/>
  <c r="C74" i="8" s="1"/>
  <c r="E74" i="8" s="1"/>
  <c r="F74" i="8" s="1"/>
  <c r="D75" i="8" l="1"/>
  <c r="A76" i="8"/>
  <c r="B75" i="8"/>
  <c r="C75" i="8" s="1"/>
  <c r="E75" i="8" s="1"/>
  <c r="F75" i="8" s="1"/>
  <c r="D76" i="8" l="1"/>
  <c r="A77" i="8"/>
  <c r="B76" i="8"/>
  <c r="C76" i="8" s="1"/>
  <c r="E76" i="8" s="1"/>
  <c r="F76" i="8" s="1"/>
  <c r="D77" i="8" l="1"/>
  <c r="A78" i="8"/>
  <c r="B77" i="8"/>
  <c r="C77" i="8" s="1"/>
  <c r="E77" i="8" s="1"/>
  <c r="F77" i="8" s="1"/>
  <c r="D78" i="8" l="1"/>
  <c r="A79" i="8"/>
  <c r="B78" i="8"/>
  <c r="C78" i="8" s="1"/>
  <c r="E78" i="8" s="1"/>
  <c r="F78" i="8" s="1"/>
  <c r="D79" i="8" l="1"/>
  <c r="A80" i="8"/>
  <c r="B79" i="8"/>
  <c r="C79" i="8" s="1"/>
  <c r="E79" i="8" s="1"/>
  <c r="F79" i="8" s="1"/>
  <c r="D80" i="8" l="1"/>
  <c r="A81" i="8"/>
  <c r="B80" i="8"/>
  <c r="C80" i="8" s="1"/>
  <c r="E80" i="8" s="1"/>
  <c r="F80" i="8" s="1"/>
  <c r="D81" i="8" l="1"/>
  <c r="A82" i="8"/>
  <c r="B81" i="8"/>
  <c r="C81" i="8" s="1"/>
  <c r="E81" i="8" s="1"/>
  <c r="F81" i="8" s="1"/>
  <c r="D82" i="8" l="1"/>
  <c r="A83" i="8"/>
  <c r="B82" i="8"/>
  <c r="C82" i="8" s="1"/>
  <c r="E82" i="8" s="1"/>
  <c r="F82" i="8" s="1"/>
  <c r="D83" i="8" l="1"/>
  <c r="A84" i="8"/>
  <c r="B83" i="8"/>
  <c r="C83" i="8" s="1"/>
  <c r="E83" i="8" s="1"/>
  <c r="F83" i="8" s="1"/>
  <c r="D84" i="8" l="1"/>
  <c r="A85" i="8"/>
  <c r="B84" i="8"/>
  <c r="C84" i="8" s="1"/>
  <c r="E84" i="8" s="1"/>
  <c r="F84" i="8" s="1"/>
  <c r="D85" i="8" l="1"/>
  <c r="A86" i="8"/>
  <c r="B85" i="8"/>
  <c r="C85" i="8" s="1"/>
  <c r="E85" i="8" s="1"/>
  <c r="F85" i="8" s="1"/>
  <c r="D86" i="8" l="1"/>
  <c r="A87" i="8"/>
  <c r="B86" i="8"/>
  <c r="C86" i="8" s="1"/>
  <c r="E86" i="8" l="1"/>
  <c r="F86" i="8" s="1"/>
  <c r="D87" i="8"/>
  <c r="A88" i="8"/>
  <c r="B87" i="8"/>
  <c r="C87" i="8" s="1"/>
  <c r="E87" i="8" s="1"/>
  <c r="F87" i="8" s="1"/>
  <c r="D88" i="8" l="1"/>
  <c r="A89" i="8"/>
  <c r="B88" i="8"/>
  <c r="C88" i="8" s="1"/>
  <c r="E88" i="8" l="1"/>
  <c r="F88" i="8" s="1"/>
  <c r="D89" i="8"/>
  <c r="A90" i="8"/>
  <c r="B89" i="8"/>
  <c r="C89" i="8" s="1"/>
  <c r="E89" i="8" l="1"/>
  <c r="F89" i="8" s="1"/>
  <c r="D90" i="8"/>
  <c r="A91" i="8"/>
  <c r="B90" i="8"/>
  <c r="C90" i="8" s="1"/>
  <c r="E90" i="8" l="1"/>
  <c r="F90" i="8" s="1"/>
  <c r="D91" i="8"/>
  <c r="A92" i="8"/>
  <c r="B91" i="8"/>
  <c r="C91" i="8" s="1"/>
  <c r="E91" i="8" s="1"/>
  <c r="F91" i="8" s="1"/>
  <c r="D92" i="8" l="1"/>
  <c r="A93" i="8"/>
  <c r="B92" i="8"/>
  <c r="C92" i="8" s="1"/>
  <c r="E92" i="8" s="1"/>
  <c r="F92" i="8" s="1"/>
  <c r="D93" i="8" l="1"/>
  <c r="A94" i="8"/>
  <c r="B93" i="8"/>
  <c r="C93" i="8" s="1"/>
  <c r="E93" i="8" s="1"/>
  <c r="F93" i="8" s="1"/>
  <c r="D94" i="8" l="1"/>
  <c r="A95" i="8"/>
  <c r="B94" i="8"/>
  <c r="C94" i="8" s="1"/>
  <c r="E94" i="8" l="1"/>
  <c r="F94" i="8" s="1"/>
  <c r="D95" i="8"/>
  <c r="A96" i="8"/>
  <c r="B95" i="8"/>
  <c r="C95" i="8" s="1"/>
  <c r="E95" i="8" s="1"/>
  <c r="F95" i="8" s="1"/>
  <c r="D96" i="8" l="1"/>
  <c r="A97" i="8"/>
  <c r="B96" i="8"/>
  <c r="C96" i="8" s="1"/>
  <c r="E96" i="8" s="1"/>
  <c r="F96" i="8" s="1"/>
  <c r="D97" i="8" l="1"/>
  <c r="A98" i="8"/>
  <c r="B97" i="8"/>
  <c r="C97" i="8" s="1"/>
  <c r="E97" i="8" s="1"/>
  <c r="F97" i="8" s="1"/>
  <c r="D98" i="8" l="1"/>
  <c r="A99" i="8"/>
  <c r="B98" i="8"/>
  <c r="C98" i="8" s="1"/>
  <c r="E98" i="8" s="1"/>
  <c r="F98" i="8" s="1"/>
  <c r="D99" i="8" l="1"/>
  <c r="A100" i="8"/>
  <c r="B99" i="8"/>
  <c r="C99" i="8" s="1"/>
  <c r="E99" i="8" s="1"/>
  <c r="F99" i="8" s="1"/>
  <c r="D100" i="8" l="1"/>
  <c r="A101" i="8"/>
  <c r="B100" i="8"/>
  <c r="C100" i="8" s="1"/>
  <c r="E100" i="8" l="1"/>
  <c r="F100" i="8" s="1"/>
  <c r="D101" i="8"/>
  <c r="A102" i="8"/>
  <c r="B101" i="8"/>
  <c r="C101" i="8" s="1"/>
  <c r="E101" i="8" s="1"/>
  <c r="F101" i="8" s="1"/>
  <c r="D102" i="8" l="1"/>
  <c r="A103" i="8"/>
  <c r="B102" i="8"/>
  <c r="C102" i="8" s="1"/>
  <c r="E102" i="8" l="1"/>
  <c r="F102" i="8" s="1"/>
  <c r="D103" i="8"/>
  <c r="A104" i="8"/>
  <c r="B103" i="8"/>
  <c r="C103" i="8" s="1"/>
  <c r="E103" i="8" s="1"/>
  <c r="F103" i="8" s="1"/>
  <c r="D104" i="8" l="1"/>
  <c r="A105" i="8"/>
  <c r="B104" i="8"/>
  <c r="C104" i="8" s="1"/>
  <c r="E104" i="8" s="1"/>
  <c r="F104" i="8" s="1"/>
  <c r="D105" i="8" l="1"/>
  <c r="A106" i="8"/>
  <c r="B105" i="8"/>
  <c r="C105" i="8" s="1"/>
  <c r="E105" i="8" s="1"/>
  <c r="F105" i="8" s="1"/>
  <c r="D106" i="8" l="1"/>
  <c r="A107" i="8"/>
  <c r="B106" i="8"/>
  <c r="C106" i="8" s="1"/>
  <c r="E106" i="8" l="1"/>
  <c r="F106" i="8" s="1"/>
  <c r="D107" i="8"/>
  <c r="A108" i="8"/>
  <c r="B107" i="8"/>
  <c r="C107" i="8" s="1"/>
  <c r="E107" i="8" s="1"/>
  <c r="F107" i="8" s="1"/>
  <c r="D108" i="8" l="1"/>
  <c r="A109" i="8"/>
  <c r="B108" i="8"/>
  <c r="C108" i="8" s="1"/>
  <c r="E108" i="8" s="1"/>
  <c r="F108" i="8" s="1"/>
  <c r="D109" i="8" l="1"/>
  <c r="A110" i="8"/>
  <c r="B109" i="8"/>
  <c r="C109" i="8" s="1"/>
  <c r="E109" i="8" s="1"/>
  <c r="F109" i="8" s="1"/>
  <c r="D110" i="8" l="1"/>
  <c r="A111" i="8"/>
  <c r="B110" i="8"/>
  <c r="C110" i="8" s="1"/>
  <c r="E110" i="8" s="1"/>
  <c r="F110" i="8" s="1"/>
  <c r="D111" i="8" l="1"/>
  <c r="A112" i="8"/>
  <c r="B111" i="8"/>
  <c r="C111" i="8" s="1"/>
  <c r="E111" i="8" s="1"/>
  <c r="F111" i="8" s="1"/>
  <c r="D112" i="8" l="1"/>
  <c r="A113" i="8"/>
  <c r="B112" i="8"/>
  <c r="C112" i="8" s="1"/>
  <c r="E112" i="8" s="1"/>
  <c r="F112" i="8" s="1"/>
  <c r="D113" i="8" l="1"/>
  <c r="A114" i="8"/>
  <c r="B113" i="8"/>
  <c r="C113" i="8" s="1"/>
  <c r="E113" i="8" s="1"/>
  <c r="F113" i="8" s="1"/>
  <c r="D114" i="8" l="1"/>
  <c r="A115" i="8"/>
  <c r="B114" i="8"/>
  <c r="C114" i="8" s="1"/>
  <c r="E114" i="8" s="1"/>
  <c r="F114" i="8" s="1"/>
  <c r="D115" i="8" l="1"/>
  <c r="A116" i="8"/>
  <c r="B115" i="8"/>
  <c r="C115" i="8" s="1"/>
  <c r="E115" i="8" s="1"/>
  <c r="F115" i="8" s="1"/>
  <c r="D116" i="8" l="1"/>
  <c r="A117" i="8"/>
  <c r="B116" i="8"/>
  <c r="C116" i="8" s="1"/>
  <c r="E116" i="8" s="1"/>
  <c r="F116" i="8" s="1"/>
  <c r="D117" i="8" l="1"/>
  <c r="A118" i="8"/>
  <c r="B117" i="8"/>
  <c r="C117" i="8" s="1"/>
  <c r="E117" i="8" s="1"/>
  <c r="F117" i="8" s="1"/>
  <c r="D118" i="8" l="1"/>
  <c r="A119" i="8"/>
  <c r="B118" i="8"/>
  <c r="C118" i="8" s="1"/>
  <c r="E118" i="8" s="1"/>
  <c r="F118" i="8" s="1"/>
  <c r="D119" i="8" l="1"/>
  <c r="A120" i="8"/>
  <c r="B119" i="8"/>
  <c r="C119" i="8" s="1"/>
  <c r="E119" i="8" s="1"/>
  <c r="F119" i="8" s="1"/>
  <c r="D120" i="8" l="1"/>
  <c r="A121" i="8"/>
  <c r="B120" i="8"/>
  <c r="C120" i="8" s="1"/>
  <c r="E120" i="8" s="1"/>
  <c r="F120" i="8" s="1"/>
  <c r="D121" i="8" l="1"/>
  <c r="A122" i="8"/>
  <c r="B121" i="8"/>
  <c r="C121" i="8" s="1"/>
  <c r="E121" i="8" s="1"/>
  <c r="F121" i="8" s="1"/>
  <c r="D122" i="8" l="1"/>
  <c r="A123" i="8"/>
  <c r="B122" i="8"/>
  <c r="C122" i="8" s="1"/>
  <c r="E122" i="8" s="1"/>
  <c r="F122" i="8" s="1"/>
  <c r="D123" i="8" l="1"/>
  <c r="A124" i="8"/>
  <c r="B123" i="8"/>
  <c r="C123" i="8" s="1"/>
  <c r="E123" i="8" s="1"/>
  <c r="F123" i="8" s="1"/>
  <c r="D124" i="8" l="1"/>
  <c r="A125" i="8"/>
  <c r="B124" i="8"/>
  <c r="C124" i="8" s="1"/>
  <c r="E124" i="8" s="1"/>
  <c r="F124" i="8" s="1"/>
  <c r="D125" i="8" l="1"/>
  <c r="A126" i="8"/>
  <c r="B125" i="8"/>
  <c r="C125" i="8" s="1"/>
  <c r="E125" i="8" s="1"/>
  <c r="F125" i="8" s="1"/>
  <c r="D126" i="8" l="1"/>
  <c r="A127" i="8"/>
  <c r="B126" i="8"/>
  <c r="C126" i="8" s="1"/>
  <c r="E126" i="8" s="1"/>
  <c r="F126" i="8" s="1"/>
  <c r="D127" i="8" l="1"/>
  <c r="A128" i="8"/>
  <c r="B127" i="8"/>
  <c r="C127" i="8" s="1"/>
  <c r="E127" i="8" s="1"/>
  <c r="F127" i="8" s="1"/>
  <c r="D128" i="8" l="1"/>
  <c r="A129" i="8"/>
  <c r="B128" i="8"/>
  <c r="C128" i="8" s="1"/>
  <c r="E128" i="8" s="1"/>
  <c r="F128" i="8" s="1"/>
  <c r="D129" i="8" l="1"/>
  <c r="A130" i="8"/>
  <c r="B129" i="8"/>
  <c r="C129" i="8" s="1"/>
  <c r="E129" i="8" l="1"/>
  <c r="F129" i="8" s="1"/>
  <c r="D130" i="8"/>
  <c r="A131" i="8"/>
  <c r="B130" i="8"/>
  <c r="C130" i="8" s="1"/>
  <c r="E130" i="8" s="1"/>
  <c r="F130" i="8" s="1"/>
  <c r="D131" i="8" l="1"/>
  <c r="A132" i="8"/>
  <c r="B131" i="8"/>
  <c r="C131" i="8" s="1"/>
  <c r="E131" i="8" s="1"/>
  <c r="F131" i="8" s="1"/>
  <c r="D132" i="8" l="1"/>
  <c r="A133" i="8"/>
  <c r="B132" i="8"/>
  <c r="C132" i="8" s="1"/>
  <c r="E132" i="8" s="1"/>
  <c r="F132" i="8" s="1"/>
  <c r="D133" i="8" l="1"/>
  <c r="A134" i="8"/>
  <c r="B133" i="8"/>
  <c r="C133" i="8" s="1"/>
  <c r="E133" i="8" s="1"/>
  <c r="F133" i="8" s="1"/>
  <c r="D134" i="8" l="1"/>
  <c r="A135" i="8"/>
  <c r="B134" i="8"/>
  <c r="C134" i="8" s="1"/>
  <c r="E134" i="8" s="1"/>
  <c r="F134" i="8" s="1"/>
  <c r="D135" i="8" l="1"/>
  <c r="A136" i="8"/>
  <c r="B135" i="8"/>
  <c r="C135" i="8" s="1"/>
  <c r="E135" i="8" s="1"/>
  <c r="F135" i="8" s="1"/>
  <c r="D136" i="8" l="1"/>
  <c r="A137" i="8"/>
  <c r="B136" i="8"/>
  <c r="C136" i="8" s="1"/>
  <c r="E136" i="8" s="1"/>
  <c r="F136" i="8" s="1"/>
  <c r="D137" i="8" l="1"/>
  <c r="A138" i="8"/>
  <c r="B137" i="8"/>
  <c r="C137" i="8" s="1"/>
  <c r="E137" i="8" s="1"/>
  <c r="F137" i="8" s="1"/>
  <c r="D138" i="8" l="1"/>
  <c r="A139" i="8"/>
  <c r="B138" i="8"/>
  <c r="C138" i="8" s="1"/>
  <c r="E138" i="8" s="1"/>
  <c r="F138" i="8" s="1"/>
  <c r="D139" i="8" l="1"/>
  <c r="A140" i="8"/>
  <c r="B139" i="8"/>
  <c r="C139" i="8" s="1"/>
  <c r="E139" i="8" s="1"/>
  <c r="F139" i="8" s="1"/>
  <c r="D140" i="8" l="1"/>
  <c r="A141" i="8"/>
  <c r="B140" i="8"/>
  <c r="C140" i="8" s="1"/>
  <c r="E140" i="8" s="1"/>
  <c r="F140" i="8" s="1"/>
  <c r="D141" i="8" l="1"/>
  <c r="A142" i="8"/>
  <c r="B141" i="8"/>
  <c r="C141" i="8" s="1"/>
  <c r="E141" i="8" l="1"/>
  <c r="F141" i="8" s="1"/>
  <c r="D142" i="8"/>
  <c r="A143" i="8"/>
  <c r="B142" i="8"/>
  <c r="C142" i="8" s="1"/>
  <c r="E142" i="8" s="1"/>
  <c r="F142" i="8" s="1"/>
  <c r="D143" i="8" l="1"/>
  <c r="A144" i="8"/>
  <c r="B143" i="8"/>
  <c r="C143" i="8" s="1"/>
  <c r="E143" i="8" s="1"/>
  <c r="F143" i="8" s="1"/>
  <c r="D144" i="8" l="1"/>
  <c r="A145" i="8"/>
  <c r="B144" i="8"/>
  <c r="C144" i="8" s="1"/>
  <c r="E144" i="8" s="1"/>
  <c r="F144" i="8" s="1"/>
  <c r="D145" i="8" l="1"/>
  <c r="A146" i="8"/>
  <c r="B145" i="8"/>
  <c r="C145" i="8" s="1"/>
  <c r="E145" i="8" s="1"/>
  <c r="F145" i="8" s="1"/>
  <c r="D146" i="8" l="1"/>
  <c r="A147" i="8"/>
  <c r="B146" i="8"/>
  <c r="C146" i="8" s="1"/>
  <c r="E146" i="8" l="1"/>
  <c r="F146" i="8" s="1"/>
  <c r="D147" i="8"/>
  <c r="A148" i="8"/>
  <c r="B147" i="8"/>
  <c r="C147" i="8" s="1"/>
  <c r="E147" i="8" s="1"/>
  <c r="F147" i="8" s="1"/>
  <c r="D148" i="8" l="1"/>
  <c r="A149" i="8"/>
  <c r="B148" i="8"/>
  <c r="C148" i="8" s="1"/>
  <c r="E148" i="8" s="1"/>
  <c r="F148" i="8" s="1"/>
  <c r="D149" i="8" l="1"/>
  <c r="A150" i="8"/>
  <c r="B149" i="8"/>
  <c r="C149" i="8" s="1"/>
  <c r="E149" i="8" s="1"/>
  <c r="F149" i="8" s="1"/>
  <c r="D150" i="8" l="1"/>
  <c r="A151" i="8"/>
  <c r="B150" i="8"/>
  <c r="C150" i="8" s="1"/>
  <c r="E150" i="8" s="1"/>
  <c r="F150" i="8" s="1"/>
  <c r="D151" i="8" l="1"/>
  <c r="A152" i="8"/>
  <c r="B151" i="8"/>
  <c r="C151" i="8" s="1"/>
  <c r="E151" i="8" s="1"/>
  <c r="F151" i="8" s="1"/>
  <c r="D152" i="8" l="1"/>
  <c r="A153" i="8"/>
  <c r="B152" i="8"/>
  <c r="C152" i="8" s="1"/>
  <c r="E152" i="8" l="1"/>
  <c r="F152" i="8" s="1"/>
  <c r="D153" i="8"/>
  <c r="A154" i="8"/>
  <c r="B153" i="8"/>
  <c r="C153" i="8" s="1"/>
  <c r="E153" i="8" l="1"/>
  <c r="F153" i="8" s="1"/>
  <c r="D154" i="8"/>
  <c r="A155" i="8"/>
  <c r="B154" i="8"/>
  <c r="C154" i="8" s="1"/>
  <c r="E154" i="8" s="1"/>
  <c r="F154" i="8" s="1"/>
  <c r="D155" i="8" l="1"/>
  <c r="A156" i="8"/>
  <c r="B155" i="8"/>
  <c r="C155" i="8" s="1"/>
  <c r="E155" i="8" s="1"/>
  <c r="F155" i="8" s="1"/>
  <c r="D156" i="8" l="1"/>
  <c r="A157" i="8"/>
  <c r="B156" i="8"/>
  <c r="C156" i="8" s="1"/>
  <c r="E156" i="8" s="1"/>
  <c r="F156" i="8" s="1"/>
  <c r="D157" i="8" l="1"/>
  <c r="A158" i="8"/>
  <c r="B157" i="8"/>
  <c r="C157" i="8" s="1"/>
  <c r="E157" i="8" s="1"/>
  <c r="F157" i="8" s="1"/>
  <c r="D158" i="8" l="1"/>
  <c r="A159" i="8"/>
  <c r="B158" i="8"/>
  <c r="C158" i="8" s="1"/>
  <c r="E158" i="8" s="1"/>
  <c r="F158" i="8" s="1"/>
  <c r="D159" i="8" l="1"/>
  <c r="A160" i="8"/>
  <c r="B159" i="8"/>
  <c r="C159" i="8" s="1"/>
  <c r="E159" i="8" s="1"/>
  <c r="F159" i="8" s="1"/>
  <c r="D160" i="8" l="1"/>
  <c r="A161" i="8"/>
  <c r="B160" i="8"/>
  <c r="C160" i="8" s="1"/>
  <c r="E160" i="8" s="1"/>
  <c r="F160" i="8" s="1"/>
  <c r="D161" i="8" l="1"/>
  <c r="A162" i="8"/>
  <c r="B161" i="8"/>
  <c r="C161" i="8" s="1"/>
  <c r="E161" i="8" s="1"/>
  <c r="F161" i="8" s="1"/>
  <c r="D162" i="8" l="1"/>
  <c r="A163" i="8"/>
  <c r="B162" i="8"/>
  <c r="C162" i="8" s="1"/>
  <c r="E162" i="8" s="1"/>
  <c r="F162" i="8" s="1"/>
  <c r="D163" i="8" l="1"/>
  <c r="A164" i="8"/>
  <c r="B163" i="8"/>
  <c r="C163" i="8" s="1"/>
  <c r="E163" i="8" s="1"/>
  <c r="F163" i="8" s="1"/>
  <c r="D164" i="8" l="1"/>
  <c r="A165" i="8"/>
  <c r="B164" i="8"/>
  <c r="C164" i="8" s="1"/>
  <c r="E164" i="8" l="1"/>
  <c r="F164" i="8" s="1"/>
  <c r="D165" i="8"/>
  <c r="A166" i="8"/>
  <c r="B165" i="8"/>
  <c r="C165" i="8" s="1"/>
  <c r="E165" i="8" s="1"/>
  <c r="F165" i="8" s="1"/>
  <c r="D166" i="8" l="1"/>
  <c r="A167" i="8"/>
  <c r="B166" i="8"/>
  <c r="C166" i="8" s="1"/>
  <c r="E166" i="8" s="1"/>
  <c r="F166" i="8" s="1"/>
  <c r="D167" i="8" l="1"/>
  <c r="A168" i="8"/>
  <c r="B167" i="8"/>
  <c r="C167" i="8" s="1"/>
  <c r="E167" i="8" s="1"/>
  <c r="F167" i="8" s="1"/>
  <c r="D168" i="8" l="1"/>
  <c r="A169" i="8"/>
  <c r="B168" i="8"/>
  <c r="C168" i="8" s="1"/>
  <c r="E168" i="8" s="1"/>
  <c r="F168" i="8" s="1"/>
  <c r="D169" i="8" l="1"/>
  <c r="A170" i="8"/>
  <c r="B169" i="8"/>
  <c r="C169" i="8" s="1"/>
  <c r="E169" i="8" s="1"/>
  <c r="F169" i="8" s="1"/>
  <c r="D170" i="8" l="1"/>
  <c r="A171" i="8"/>
  <c r="B170" i="8"/>
  <c r="C170" i="8" s="1"/>
  <c r="E170" i="8" s="1"/>
  <c r="F170" i="8" s="1"/>
  <c r="D171" i="8" l="1"/>
  <c r="A172" i="8"/>
  <c r="B171" i="8"/>
  <c r="C171" i="8" s="1"/>
  <c r="E171" i="8" s="1"/>
  <c r="F171" i="8" s="1"/>
  <c r="D172" i="8" l="1"/>
  <c r="A173" i="8"/>
  <c r="B172" i="8"/>
  <c r="C172" i="8" s="1"/>
  <c r="E172" i="8" s="1"/>
  <c r="F172" i="8" s="1"/>
  <c r="D173" i="8" l="1"/>
  <c r="A174" i="8"/>
  <c r="B173" i="8"/>
  <c r="C173" i="8" s="1"/>
  <c r="E173" i="8" s="1"/>
  <c r="F173" i="8" s="1"/>
  <c r="D174" i="8" l="1"/>
  <c r="A175" i="8"/>
  <c r="B174" i="8"/>
  <c r="C174" i="8" s="1"/>
  <c r="E174" i="8" s="1"/>
  <c r="F174" i="8" s="1"/>
  <c r="D175" i="8" l="1"/>
  <c r="A176" i="8"/>
  <c r="B175" i="8"/>
  <c r="C175" i="8" s="1"/>
  <c r="E175" i="8" s="1"/>
  <c r="F175" i="8" s="1"/>
  <c r="D176" i="8" l="1"/>
  <c r="A177" i="8"/>
  <c r="B176" i="8"/>
  <c r="C176" i="8" s="1"/>
  <c r="E176" i="8" l="1"/>
  <c r="F176" i="8" s="1"/>
  <c r="D177" i="8"/>
  <c r="A178" i="8"/>
  <c r="B177" i="8"/>
  <c r="C177" i="8" s="1"/>
  <c r="E177" i="8" s="1"/>
  <c r="F177" i="8" s="1"/>
  <c r="D178" i="8" l="1"/>
  <c r="A179" i="8"/>
  <c r="B178" i="8"/>
  <c r="C178" i="8" s="1"/>
  <c r="E178" i="8" s="1"/>
  <c r="F178" i="8" s="1"/>
  <c r="D179" i="8" l="1"/>
  <c r="A180" i="8"/>
  <c r="B179" i="8"/>
  <c r="C179" i="8" s="1"/>
  <c r="E179" i="8" s="1"/>
  <c r="F179" i="8" s="1"/>
  <c r="D180" i="8" l="1"/>
  <c r="A181" i="8"/>
  <c r="B180" i="8"/>
  <c r="C180" i="8" s="1"/>
  <c r="E180" i="8" s="1"/>
  <c r="F180" i="8" s="1"/>
  <c r="D181" i="8" l="1"/>
  <c r="A182" i="8"/>
  <c r="B181" i="8"/>
  <c r="C181" i="8" s="1"/>
  <c r="E181" i="8" s="1"/>
  <c r="F181" i="8" s="1"/>
  <c r="D182" i="8" l="1"/>
  <c r="A183" i="8"/>
  <c r="B182" i="8"/>
  <c r="C182" i="8" s="1"/>
  <c r="E182" i="8" s="1"/>
  <c r="F182" i="8" s="1"/>
  <c r="D183" i="8" l="1"/>
  <c r="A184" i="8"/>
  <c r="B183" i="8"/>
  <c r="C183" i="8" s="1"/>
  <c r="E183" i="8" l="1"/>
  <c r="F183" i="8" s="1"/>
  <c r="D184" i="8"/>
  <c r="A185" i="8"/>
  <c r="B184" i="8"/>
  <c r="C184" i="8" s="1"/>
  <c r="E184" i="8" s="1"/>
  <c r="F184" i="8" s="1"/>
  <c r="D185" i="8" l="1"/>
  <c r="A186" i="8"/>
  <c r="B185" i="8"/>
  <c r="C185" i="8" s="1"/>
  <c r="E185" i="8" s="1"/>
  <c r="F185" i="8" s="1"/>
  <c r="D186" i="8" l="1"/>
  <c r="A187" i="8"/>
  <c r="B186" i="8"/>
  <c r="C186" i="8" s="1"/>
  <c r="E186" i="8" s="1"/>
  <c r="F186" i="8" s="1"/>
  <c r="D187" i="8" l="1"/>
  <c r="A188" i="8"/>
  <c r="B187" i="8"/>
  <c r="C187" i="8" s="1"/>
  <c r="E187" i="8" s="1"/>
  <c r="F187" i="8" s="1"/>
  <c r="D188" i="8" l="1"/>
  <c r="A189" i="8"/>
  <c r="B188" i="8"/>
  <c r="C188" i="8" s="1"/>
  <c r="E188" i="8" l="1"/>
  <c r="F188" i="8" s="1"/>
  <c r="D189" i="8"/>
  <c r="A190" i="8"/>
  <c r="B189" i="8"/>
  <c r="C189" i="8" s="1"/>
  <c r="E189" i="8" s="1"/>
  <c r="F189" i="8" s="1"/>
  <c r="D190" i="8" l="1"/>
  <c r="A191" i="8"/>
  <c r="B190" i="8"/>
  <c r="C190" i="8" s="1"/>
  <c r="E190" i="8" s="1"/>
  <c r="F190" i="8" s="1"/>
  <c r="D191" i="8" l="1"/>
  <c r="A192" i="8"/>
  <c r="B191" i="8"/>
  <c r="C191" i="8" s="1"/>
  <c r="E191" i="8" s="1"/>
  <c r="F191" i="8" s="1"/>
  <c r="D192" i="8" l="1"/>
  <c r="A193" i="8"/>
  <c r="B192" i="8"/>
  <c r="C192" i="8" s="1"/>
  <c r="E192" i="8" s="1"/>
  <c r="F192" i="8" s="1"/>
  <c r="D193" i="8" l="1"/>
  <c r="A194" i="8"/>
  <c r="B193" i="8"/>
  <c r="C193" i="8" s="1"/>
  <c r="E193" i="8" l="1"/>
  <c r="F193" i="8" s="1"/>
  <c r="D194" i="8"/>
  <c r="A195" i="8"/>
  <c r="B194" i="8"/>
  <c r="C194" i="8" s="1"/>
  <c r="E194" i="8" s="1"/>
  <c r="F194" i="8" s="1"/>
  <c r="D195" i="8" l="1"/>
  <c r="A196" i="8"/>
  <c r="B195" i="8"/>
  <c r="C195" i="8" s="1"/>
  <c r="E195" i="8" s="1"/>
  <c r="F195" i="8" s="1"/>
  <c r="D196" i="8" l="1"/>
  <c r="A197" i="8"/>
  <c r="B196" i="8"/>
  <c r="C196" i="8" s="1"/>
  <c r="E196" i="8" l="1"/>
  <c r="F196" i="8" s="1"/>
  <c r="D197" i="8"/>
  <c r="A198" i="8"/>
  <c r="B197" i="8"/>
  <c r="C197" i="8" s="1"/>
  <c r="E197" i="8" s="1"/>
  <c r="F197" i="8" s="1"/>
  <c r="D198" i="8" l="1"/>
  <c r="A199" i="8"/>
  <c r="B198" i="8"/>
  <c r="C198" i="8" s="1"/>
  <c r="E198" i="8" s="1"/>
  <c r="F198" i="8" s="1"/>
  <c r="D199" i="8" l="1"/>
  <c r="A200" i="8"/>
  <c r="B199" i="8"/>
  <c r="C199" i="8" s="1"/>
  <c r="E199" i="8" s="1"/>
  <c r="F199" i="8" s="1"/>
  <c r="D200" i="8" l="1"/>
  <c r="A201" i="8"/>
  <c r="B200" i="8"/>
  <c r="C200" i="8" s="1"/>
  <c r="E200" i="8" s="1"/>
  <c r="F200" i="8" s="1"/>
  <c r="D201" i="8" l="1"/>
  <c r="A202" i="8"/>
  <c r="B201" i="8"/>
  <c r="C201" i="8" s="1"/>
  <c r="E201" i="8" l="1"/>
  <c r="F201" i="8" s="1"/>
  <c r="D202" i="8"/>
  <c r="A203" i="8"/>
  <c r="B202" i="8"/>
  <c r="C202" i="8" s="1"/>
  <c r="E202" i="8" s="1"/>
  <c r="F202" i="8" s="1"/>
  <c r="D203" i="8" l="1"/>
  <c r="A204" i="8"/>
  <c r="B203" i="8"/>
  <c r="C203" i="8" s="1"/>
  <c r="E203" i="8" s="1"/>
  <c r="F203" i="8" s="1"/>
  <c r="D204" i="8" l="1"/>
  <c r="A205" i="8"/>
  <c r="B204" i="8"/>
  <c r="C204" i="8" s="1"/>
  <c r="E204" i="8" s="1"/>
  <c r="F204" i="8" s="1"/>
  <c r="D205" i="8" l="1"/>
  <c r="A206" i="8"/>
  <c r="B205" i="8"/>
  <c r="C205" i="8" s="1"/>
  <c r="E205" i="8" s="1"/>
  <c r="F205" i="8" s="1"/>
  <c r="D206" i="8" l="1"/>
  <c r="A207" i="8"/>
  <c r="B206" i="8"/>
  <c r="C206" i="8" s="1"/>
  <c r="E206" i="8" s="1"/>
  <c r="F206" i="8" s="1"/>
  <c r="D207" i="8" l="1"/>
  <c r="A208" i="8"/>
  <c r="B207" i="8"/>
  <c r="C207" i="8" s="1"/>
  <c r="E207" i="8" s="1"/>
  <c r="F207" i="8" s="1"/>
  <c r="D208" i="8" l="1"/>
  <c r="A209" i="8"/>
  <c r="B208" i="8"/>
  <c r="C208" i="8" s="1"/>
  <c r="E208" i="8" s="1"/>
  <c r="F208" i="8" s="1"/>
  <c r="D209" i="8" l="1"/>
  <c r="A210" i="8"/>
  <c r="B209" i="8"/>
  <c r="C209" i="8" s="1"/>
  <c r="E209" i="8" s="1"/>
  <c r="F209" i="8" s="1"/>
  <c r="D210" i="8" l="1"/>
  <c r="A211" i="8"/>
  <c r="B210" i="8"/>
  <c r="C210" i="8" s="1"/>
  <c r="E210" i="8" s="1"/>
  <c r="F210" i="8" s="1"/>
  <c r="D211" i="8" l="1"/>
  <c r="A212" i="8"/>
  <c r="B211" i="8"/>
  <c r="C211" i="8" s="1"/>
  <c r="E211" i="8" s="1"/>
  <c r="F211" i="8" s="1"/>
  <c r="D212" i="8" l="1"/>
  <c r="A213" i="8"/>
  <c r="B212" i="8"/>
  <c r="C212" i="8" s="1"/>
  <c r="E212" i="8" s="1"/>
  <c r="F212" i="8" s="1"/>
  <c r="D213" i="8" l="1"/>
  <c r="A214" i="8"/>
  <c r="B213" i="8"/>
  <c r="C213" i="8" s="1"/>
  <c r="E213" i="8" s="1"/>
  <c r="F213" i="8" s="1"/>
  <c r="D214" i="8" l="1"/>
  <c r="A215" i="8"/>
  <c r="B214" i="8"/>
  <c r="C214" i="8" s="1"/>
  <c r="E214" i="8" l="1"/>
  <c r="F214" i="8" s="1"/>
  <c r="D215" i="8"/>
  <c r="A216" i="8"/>
  <c r="B215" i="8"/>
  <c r="C215" i="8" s="1"/>
  <c r="E215" i="8" s="1"/>
  <c r="F215" i="8" s="1"/>
  <c r="D216" i="8" l="1"/>
  <c r="A217" i="8"/>
  <c r="B216" i="8"/>
  <c r="C216" i="8" s="1"/>
  <c r="E216" i="8" l="1"/>
  <c r="F216" i="8" s="1"/>
  <c r="D217" i="8"/>
  <c r="A218" i="8"/>
  <c r="B217" i="8"/>
  <c r="C217" i="8" s="1"/>
  <c r="E217" i="8" s="1"/>
  <c r="F217" i="8" s="1"/>
  <c r="D218" i="8" l="1"/>
  <c r="A219" i="8"/>
  <c r="B218" i="8"/>
  <c r="C218" i="8" s="1"/>
  <c r="E218" i="8" s="1"/>
  <c r="F218" i="8" s="1"/>
  <c r="D219" i="8" l="1"/>
  <c r="A220" i="8"/>
  <c r="B219" i="8"/>
  <c r="C219" i="8" s="1"/>
  <c r="E219" i="8" s="1"/>
  <c r="F219" i="8" s="1"/>
  <c r="D220" i="8" l="1"/>
  <c r="A221" i="8"/>
  <c r="B220" i="8"/>
  <c r="C220" i="8" s="1"/>
  <c r="E220" i="8" s="1"/>
  <c r="F220" i="8" s="1"/>
  <c r="D221" i="8" l="1"/>
  <c r="A222" i="8"/>
  <c r="B221" i="8"/>
  <c r="C221" i="8" s="1"/>
  <c r="E221" i="8" l="1"/>
  <c r="F221" i="8" s="1"/>
  <c r="D222" i="8"/>
  <c r="A223" i="8"/>
  <c r="B222" i="8"/>
  <c r="C222" i="8" s="1"/>
  <c r="E222" i="8" s="1"/>
  <c r="F222" i="8" s="1"/>
  <c r="D223" i="8" l="1"/>
  <c r="A224" i="8"/>
  <c r="B223" i="8"/>
  <c r="C223" i="8" s="1"/>
  <c r="E223" i="8" s="1"/>
  <c r="F223" i="8" s="1"/>
  <c r="D224" i="8" l="1"/>
  <c r="A225" i="8"/>
  <c r="B224" i="8"/>
  <c r="C224" i="8" s="1"/>
  <c r="E224" i="8" s="1"/>
  <c r="F224" i="8" s="1"/>
  <c r="D225" i="8" l="1"/>
  <c r="A226" i="8"/>
  <c r="B225" i="8"/>
  <c r="C225" i="8" s="1"/>
  <c r="E225" i="8" s="1"/>
  <c r="F225" i="8" s="1"/>
  <c r="D226" i="8" l="1"/>
  <c r="A227" i="8"/>
  <c r="B226" i="8"/>
  <c r="C226" i="8" s="1"/>
  <c r="E226" i="8" s="1"/>
  <c r="F226" i="8" s="1"/>
  <c r="D227" i="8" l="1"/>
  <c r="A228" i="8"/>
  <c r="B227" i="8"/>
  <c r="C227" i="8" s="1"/>
  <c r="E227" i="8" s="1"/>
  <c r="F227" i="8" s="1"/>
  <c r="D228" i="8" l="1"/>
  <c r="A229" i="8"/>
  <c r="B228" i="8"/>
  <c r="C228" i="8" s="1"/>
  <c r="E228" i="8" s="1"/>
  <c r="F228" i="8" s="1"/>
  <c r="D229" i="8" l="1"/>
  <c r="A230" i="8"/>
  <c r="B229" i="8"/>
  <c r="C229" i="8" s="1"/>
  <c r="E229" i="8" s="1"/>
  <c r="F229" i="8" s="1"/>
  <c r="D230" i="8" l="1"/>
  <c r="A231" i="8"/>
  <c r="B230" i="8"/>
  <c r="C230" i="8" s="1"/>
  <c r="E230" i="8" s="1"/>
  <c r="F230" i="8" s="1"/>
  <c r="D231" i="8" l="1"/>
  <c r="A232" i="8"/>
  <c r="B231" i="8"/>
  <c r="C231" i="8" s="1"/>
  <c r="E231" i="8" s="1"/>
  <c r="F231" i="8" s="1"/>
  <c r="D232" i="8" l="1"/>
  <c r="A233" i="8"/>
  <c r="B232" i="8"/>
  <c r="C232" i="8" s="1"/>
  <c r="E232" i="8" s="1"/>
  <c r="F232" i="8" s="1"/>
  <c r="D233" i="8" l="1"/>
  <c r="A234" i="8"/>
  <c r="B233" i="8"/>
  <c r="C233" i="8" s="1"/>
  <c r="E233" i="8" s="1"/>
  <c r="F233" i="8" s="1"/>
  <c r="D234" i="8" l="1"/>
  <c r="A235" i="8"/>
  <c r="B234" i="8"/>
  <c r="C234" i="8" s="1"/>
  <c r="E234" i="8" s="1"/>
  <c r="F234" i="8" s="1"/>
  <c r="D235" i="8" l="1"/>
  <c r="A236" i="8"/>
  <c r="B235" i="8"/>
  <c r="C235" i="8" s="1"/>
  <c r="E235" i="8" l="1"/>
  <c r="F235" i="8" s="1"/>
  <c r="D236" i="8"/>
  <c r="A237" i="8"/>
  <c r="B236" i="8"/>
  <c r="C236" i="8" s="1"/>
  <c r="E236" i="8" s="1"/>
  <c r="F236" i="8" s="1"/>
  <c r="D237" i="8" l="1"/>
  <c r="A238" i="8"/>
  <c r="B237" i="8"/>
  <c r="C237" i="8" s="1"/>
  <c r="E237" i="8" l="1"/>
  <c r="F237" i="8" s="1"/>
  <c r="D238" i="8"/>
  <c r="A239" i="8"/>
  <c r="B238" i="8"/>
  <c r="C238" i="8" s="1"/>
  <c r="E238" i="8" s="1"/>
  <c r="F238" i="8" s="1"/>
  <c r="D239" i="8" l="1"/>
  <c r="A240" i="8"/>
  <c r="B239" i="8"/>
  <c r="C239" i="8" s="1"/>
  <c r="E239" i="8" s="1"/>
  <c r="F239" i="8" s="1"/>
  <c r="D240" i="8" l="1"/>
  <c r="A241" i="8"/>
  <c r="B240" i="8"/>
  <c r="C240" i="8" s="1"/>
  <c r="E240" i="8" s="1"/>
  <c r="F240" i="8" s="1"/>
  <c r="D241" i="8" l="1"/>
  <c r="A242" i="8"/>
  <c r="B241" i="8"/>
  <c r="C241" i="8" s="1"/>
  <c r="E241" i="8" l="1"/>
  <c r="F241" i="8" s="1"/>
  <c r="D242" i="8"/>
  <c r="A243" i="8"/>
  <c r="B242" i="8"/>
  <c r="C242" i="8" s="1"/>
  <c r="E242" i="8" s="1"/>
  <c r="F242" i="8" s="1"/>
  <c r="D243" i="8" l="1"/>
  <c r="A244" i="8"/>
  <c r="B243" i="8"/>
  <c r="C243" i="8" s="1"/>
  <c r="E243" i="8" s="1"/>
  <c r="F243" i="8" s="1"/>
  <c r="D244" i="8" l="1"/>
  <c r="A245" i="8"/>
  <c r="B244" i="8"/>
  <c r="C244" i="8" s="1"/>
  <c r="E244" i="8" s="1"/>
  <c r="F244" i="8" s="1"/>
  <c r="D245" i="8" l="1"/>
  <c r="A246" i="8"/>
  <c r="B245" i="8"/>
  <c r="C245" i="8" s="1"/>
  <c r="E245" i="8" s="1"/>
  <c r="F245" i="8" s="1"/>
  <c r="D246" i="8" l="1"/>
  <c r="A247" i="8"/>
  <c r="B246" i="8"/>
  <c r="C246" i="8" s="1"/>
  <c r="E246" i="8" s="1"/>
  <c r="F246" i="8" s="1"/>
  <c r="D247" i="8" l="1"/>
  <c r="A248" i="8"/>
  <c r="B247" i="8"/>
  <c r="C247" i="8" s="1"/>
  <c r="E247" i="8" s="1"/>
  <c r="F247" i="8" s="1"/>
  <c r="D248" i="8" l="1"/>
  <c r="A249" i="8"/>
  <c r="B248" i="8"/>
  <c r="C248" i="8" s="1"/>
  <c r="E248" i="8" s="1"/>
  <c r="F248" i="8" s="1"/>
  <c r="D249" i="8" l="1"/>
  <c r="A250" i="8"/>
  <c r="B249" i="8"/>
  <c r="C249" i="8" s="1"/>
  <c r="E249" i="8" s="1"/>
  <c r="F249" i="8" s="1"/>
  <c r="D250" i="8" l="1"/>
  <c r="A251" i="8"/>
  <c r="B250" i="8"/>
  <c r="C250" i="8" s="1"/>
  <c r="E250" i="8" s="1"/>
  <c r="F250" i="8" s="1"/>
  <c r="D251" i="8" l="1"/>
  <c r="A252" i="8"/>
  <c r="B251" i="8"/>
  <c r="C251" i="8" s="1"/>
  <c r="E251" i="8" s="1"/>
  <c r="F251" i="8" s="1"/>
  <c r="D252" i="8" l="1"/>
  <c r="A253" i="8"/>
  <c r="B252" i="8"/>
  <c r="C252" i="8" s="1"/>
  <c r="E252" i="8" s="1"/>
  <c r="F252" i="8" s="1"/>
  <c r="D253" i="8" l="1"/>
  <c r="A254" i="8"/>
  <c r="B253" i="8"/>
  <c r="C253" i="8" s="1"/>
  <c r="E253" i="8" s="1"/>
  <c r="F253" i="8" s="1"/>
  <c r="D254" i="8" l="1"/>
  <c r="A255" i="8"/>
  <c r="B254" i="8"/>
  <c r="C254" i="8" s="1"/>
  <c r="E254" i="8" s="1"/>
  <c r="F254" i="8" s="1"/>
  <c r="D255" i="8" l="1"/>
  <c r="A256" i="8"/>
  <c r="B255" i="8"/>
  <c r="C255" i="8" s="1"/>
  <c r="E255" i="8" s="1"/>
  <c r="F255" i="8" s="1"/>
  <c r="D256" i="8" l="1"/>
  <c r="A257" i="8"/>
  <c r="B256" i="8"/>
  <c r="C256" i="8" s="1"/>
  <c r="E256" i="8" s="1"/>
  <c r="F256" i="8" s="1"/>
  <c r="D257" i="8" l="1"/>
  <c r="A258" i="8"/>
  <c r="B257" i="8"/>
  <c r="C257" i="8" s="1"/>
  <c r="E257" i="8" l="1"/>
  <c r="F257" i="8" s="1"/>
  <c r="D258" i="8"/>
  <c r="A259" i="8"/>
  <c r="B258" i="8"/>
  <c r="C258" i="8" s="1"/>
  <c r="E258" i="8" l="1"/>
  <c r="F258" i="8" s="1"/>
  <c r="D259" i="8"/>
  <c r="A260" i="8"/>
  <c r="B259" i="8"/>
  <c r="C259" i="8" s="1"/>
  <c r="E259" i="8" s="1"/>
  <c r="F259" i="8" s="1"/>
  <c r="D260" i="8" l="1"/>
  <c r="A261" i="8"/>
  <c r="B260" i="8"/>
  <c r="C260" i="8" s="1"/>
  <c r="E260" i="8" l="1"/>
  <c r="F260" i="8" s="1"/>
  <c r="D261" i="8"/>
  <c r="A262" i="8"/>
  <c r="B261" i="8"/>
  <c r="C261" i="8" s="1"/>
  <c r="E261" i="8" l="1"/>
  <c r="F261" i="8" s="1"/>
  <c r="D262" i="8"/>
  <c r="A263" i="8"/>
  <c r="B262" i="8"/>
  <c r="C262" i="8" s="1"/>
  <c r="E262" i="8" s="1"/>
  <c r="F262" i="8" s="1"/>
  <c r="D263" i="8" l="1"/>
  <c r="A264" i="8"/>
  <c r="B263" i="8"/>
  <c r="C263" i="8" s="1"/>
  <c r="E263" i="8" s="1"/>
  <c r="F263" i="8" s="1"/>
  <c r="D264" i="8" l="1"/>
  <c r="A265" i="8"/>
  <c r="B264" i="8"/>
  <c r="C264" i="8" s="1"/>
  <c r="E264" i="8" s="1"/>
  <c r="F264" i="8" s="1"/>
  <c r="D265" i="8" l="1"/>
  <c r="A266" i="8"/>
  <c r="B265" i="8"/>
  <c r="C265" i="8" s="1"/>
  <c r="E265" i="8" s="1"/>
  <c r="F265" i="8" s="1"/>
  <c r="D266" i="8" l="1"/>
  <c r="A267" i="8"/>
  <c r="B266" i="8"/>
  <c r="C266" i="8" s="1"/>
  <c r="E266" i="8" s="1"/>
  <c r="F266" i="8" s="1"/>
  <c r="D267" i="8" l="1"/>
  <c r="A268" i="8"/>
  <c r="B267" i="8"/>
  <c r="C267" i="8" s="1"/>
  <c r="E267" i="8" s="1"/>
  <c r="F267" i="8" s="1"/>
  <c r="D268" i="8" l="1"/>
  <c r="A269" i="8"/>
  <c r="B268" i="8"/>
  <c r="C268" i="8" s="1"/>
  <c r="E268" i="8" s="1"/>
  <c r="F268" i="8" s="1"/>
  <c r="D269" i="8" l="1"/>
  <c r="A270" i="8"/>
  <c r="B269" i="8"/>
  <c r="C269" i="8" s="1"/>
  <c r="E269" i="8" l="1"/>
  <c r="F269" i="8" s="1"/>
  <c r="D270" i="8"/>
  <c r="A271" i="8"/>
  <c r="B270" i="8"/>
  <c r="C270" i="8" s="1"/>
  <c r="E270" i="8" s="1"/>
  <c r="F270" i="8" s="1"/>
  <c r="D271" i="8" l="1"/>
  <c r="A272" i="8"/>
  <c r="B271" i="8"/>
  <c r="C271" i="8" s="1"/>
  <c r="E271" i="8" l="1"/>
  <c r="F271" i="8" s="1"/>
  <c r="D272" i="8"/>
  <c r="A273" i="8"/>
  <c r="B272" i="8"/>
  <c r="C272" i="8" s="1"/>
  <c r="E272" i="8" s="1"/>
  <c r="F272" i="8" s="1"/>
  <c r="D273" i="8" l="1"/>
  <c r="A274" i="8"/>
  <c r="B273" i="8"/>
  <c r="C273" i="8" s="1"/>
  <c r="E273" i="8" s="1"/>
  <c r="F273" i="8" s="1"/>
  <c r="D274" i="8" l="1"/>
  <c r="A275" i="8"/>
  <c r="B274" i="8"/>
  <c r="C274" i="8" s="1"/>
  <c r="E274" i="8" l="1"/>
  <c r="F274" i="8" s="1"/>
  <c r="D275" i="8"/>
  <c r="A276" i="8"/>
  <c r="B275" i="8"/>
  <c r="C275" i="8" s="1"/>
  <c r="E275" i="8" s="1"/>
  <c r="F275" i="8" s="1"/>
  <c r="D276" i="8" l="1"/>
  <c r="A277" i="8"/>
  <c r="B276" i="8"/>
  <c r="C276" i="8" s="1"/>
  <c r="E276" i="8" s="1"/>
  <c r="F276" i="8" s="1"/>
  <c r="D277" i="8" l="1"/>
  <c r="A278" i="8"/>
  <c r="B277" i="8"/>
  <c r="C277" i="8" s="1"/>
  <c r="E277" i="8" s="1"/>
  <c r="F277" i="8" s="1"/>
  <c r="D278" i="8" l="1"/>
  <c r="A279" i="8"/>
  <c r="B278" i="8"/>
  <c r="C278" i="8" s="1"/>
  <c r="E278" i="8" s="1"/>
  <c r="F278" i="8" s="1"/>
  <c r="D279" i="8" l="1"/>
  <c r="A280" i="8"/>
  <c r="B279" i="8"/>
  <c r="C279" i="8" s="1"/>
  <c r="E279" i="8" s="1"/>
  <c r="F279" i="8" s="1"/>
  <c r="D280" i="8" l="1"/>
  <c r="A281" i="8"/>
  <c r="B280" i="8"/>
  <c r="C280" i="8" s="1"/>
  <c r="E280" i="8" s="1"/>
  <c r="F280" i="8" s="1"/>
  <c r="D281" i="8" l="1"/>
  <c r="A282" i="8"/>
  <c r="B281" i="8"/>
  <c r="C281" i="8" s="1"/>
  <c r="E281" i="8" s="1"/>
  <c r="F281" i="8" s="1"/>
  <c r="D282" i="8" l="1"/>
  <c r="A283" i="8"/>
  <c r="B282" i="8"/>
  <c r="C282" i="8" s="1"/>
  <c r="E282" i="8" s="1"/>
  <c r="F282" i="8" s="1"/>
  <c r="D283" i="8" l="1"/>
  <c r="A284" i="8"/>
  <c r="B283" i="8"/>
  <c r="C283" i="8" s="1"/>
  <c r="E283" i="8" l="1"/>
  <c r="F283" i="8" s="1"/>
  <c r="D284" i="8"/>
  <c r="A285" i="8"/>
  <c r="B284" i="8"/>
  <c r="C284" i="8" s="1"/>
  <c r="E284" i="8" s="1"/>
  <c r="F284" i="8" s="1"/>
  <c r="D285" i="8" l="1"/>
  <c r="A286" i="8"/>
  <c r="B285" i="8"/>
  <c r="C285" i="8" s="1"/>
  <c r="E285" i="8" s="1"/>
  <c r="F285" i="8" s="1"/>
  <c r="D286" i="8" l="1"/>
  <c r="A287" i="8"/>
  <c r="B286" i="8"/>
  <c r="C286" i="8" s="1"/>
  <c r="E286" i="8" s="1"/>
  <c r="F286" i="8" s="1"/>
  <c r="D287" i="8" l="1"/>
  <c r="A288" i="8"/>
  <c r="B287" i="8"/>
  <c r="C287" i="8" s="1"/>
  <c r="E287" i="8" s="1"/>
  <c r="F287" i="8" s="1"/>
  <c r="D288" i="8" l="1"/>
  <c r="A289" i="8"/>
  <c r="B288" i="8"/>
  <c r="C288" i="8" s="1"/>
  <c r="E288" i="8" s="1"/>
  <c r="F288" i="8" s="1"/>
  <c r="D289" i="8" l="1"/>
  <c r="A290" i="8"/>
  <c r="B289" i="8"/>
  <c r="C289" i="8" s="1"/>
  <c r="E289" i="8" l="1"/>
  <c r="F289" i="8" s="1"/>
  <c r="D290" i="8"/>
  <c r="A291" i="8"/>
  <c r="B290" i="8"/>
  <c r="C290" i="8" s="1"/>
  <c r="E290" i="8" l="1"/>
  <c r="F290" i="8" s="1"/>
  <c r="D291" i="8"/>
  <c r="A292" i="8"/>
  <c r="B291" i="8"/>
  <c r="C291" i="8" s="1"/>
  <c r="E291" i="8" s="1"/>
  <c r="F291" i="8" s="1"/>
  <c r="D292" i="8" l="1"/>
  <c r="A293" i="8"/>
  <c r="B292" i="8"/>
  <c r="C292" i="8" s="1"/>
  <c r="E292" i="8" s="1"/>
  <c r="F292" i="8" s="1"/>
  <c r="D293" i="8" l="1"/>
  <c r="A294" i="8"/>
  <c r="B293" i="8"/>
  <c r="C293" i="8" s="1"/>
  <c r="E293" i="8" s="1"/>
  <c r="F293" i="8" s="1"/>
  <c r="D294" i="8" l="1"/>
  <c r="A295" i="8"/>
  <c r="B294" i="8"/>
  <c r="C294" i="8" s="1"/>
  <c r="E294" i="8" s="1"/>
  <c r="F294" i="8" s="1"/>
  <c r="D295" i="8" l="1"/>
  <c r="A296" i="8"/>
  <c r="B295" i="8"/>
  <c r="C295" i="8" s="1"/>
  <c r="E295" i="8" s="1"/>
  <c r="F295" i="8" s="1"/>
  <c r="D296" i="8" l="1"/>
  <c r="A297" i="8"/>
  <c r="B296" i="8"/>
  <c r="C296" i="8" s="1"/>
  <c r="E296" i="8" s="1"/>
  <c r="F296" i="8" s="1"/>
  <c r="D297" i="8" l="1"/>
  <c r="A298" i="8"/>
  <c r="B297" i="8"/>
  <c r="C297" i="8" s="1"/>
  <c r="E297" i="8" s="1"/>
  <c r="F297" i="8" s="1"/>
  <c r="D298" i="8" l="1"/>
  <c r="A299" i="8"/>
  <c r="B298" i="8"/>
  <c r="C298" i="8" s="1"/>
  <c r="E298" i="8" s="1"/>
  <c r="F298" i="8" s="1"/>
  <c r="D299" i="8" l="1"/>
  <c r="A300" i="8"/>
  <c r="B299" i="8"/>
  <c r="C299" i="8" s="1"/>
  <c r="E299" i="8" s="1"/>
  <c r="F299" i="8" s="1"/>
  <c r="D300" i="8" l="1"/>
  <c r="A301" i="8"/>
  <c r="B300" i="8"/>
  <c r="C300" i="8" s="1"/>
  <c r="E300" i="8" s="1"/>
  <c r="F300" i="8" s="1"/>
  <c r="D301" i="8" l="1"/>
  <c r="A302" i="8"/>
  <c r="B301" i="8"/>
  <c r="C301" i="8" s="1"/>
  <c r="E301" i="8" s="1"/>
  <c r="F301" i="8" s="1"/>
  <c r="D302" i="8" l="1"/>
  <c r="A303" i="8"/>
  <c r="B302" i="8"/>
  <c r="C302" i="8" s="1"/>
  <c r="E302" i="8" s="1"/>
  <c r="F302" i="8" s="1"/>
  <c r="D303" i="8" l="1"/>
  <c r="A304" i="8"/>
  <c r="B303" i="8"/>
  <c r="C303" i="8" s="1"/>
  <c r="E303" i="8" s="1"/>
  <c r="F303" i="8" s="1"/>
  <c r="D304" i="8" l="1"/>
  <c r="A305" i="8"/>
  <c r="B304" i="8"/>
  <c r="C304" i="8" s="1"/>
  <c r="E304" i="8" s="1"/>
  <c r="F304" i="8" s="1"/>
  <c r="D305" i="8" l="1"/>
  <c r="A306" i="8"/>
  <c r="B305" i="8"/>
  <c r="C305" i="8" s="1"/>
  <c r="E305" i="8" s="1"/>
  <c r="F305" i="8" s="1"/>
  <c r="D306" i="8" l="1"/>
  <c r="A307" i="8"/>
  <c r="B306" i="8"/>
  <c r="C306" i="8" s="1"/>
  <c r="E306" i="8" s="1"/>
  <c r="F306" i="8" s="1"/>
  <c r="D307" i="8" l="1"/>
  <c r="A308" i="8"/>
  <c r="B307" i="8"/>
  <c r="C307" i="8" s="1"/>
  <c r="E307" i="8" l="1"/>
  <c r="F307" i="8" s="1"/>
  <c r="D308" i="8"/>
  <c r="A309" i="8"/>
  <c r="B308" i="8"/>
  <c r="C308" i="8" s="1"/>
  <c r="E308" i="8" s="1"/>
  <c r="F308" i="8" s="1"/>
  <c r="D309" i="8" l="1"/>
  <c r="A310" i="8"/>
  <c r="B309" i="8"/>
  <c r="C309" i="8" s="1"/>
  <c r="E309" i="8" s="1"/>
  <c r="F309" i="8" s="1"/>
  <c r="D310" i="8" l="1"/>
  <c r="A311" i="8"/>
  <c r="B310" i="8"/>
  <c r="C310" i="8" s="1"/>
  <c r="E310" i="8" l="1"/>
  <c r="F310" i="8" s="1"/>
  <c r="D311" i="8"/>
  <c r="A312" i="8"/>
  <c r="B311" i="8"/>
  <c r="C311" i="8" s="1"/>
  <c r="E311" i="8" s="1"/>
  <c r="F311" i="8" s="1"/>
  <c r="D312" i="8" l="1"/>
  <c r="A313" i="8"/>
  <c r="B312" i="8"/>
  <c r="C312" i="8" s="1"/>
  <c r="E312" i="8" s="1"/>
  <c r="F312" i="8" s="1"/>
  <c r="D313" i="8" l="1"/>
  <c r="A314" i="8"/>
  <c r="B313" i="8"/>
  <c r="C313" i="8" s="1"/>
  <c r="E313" i="8" s="1"/>
  <c r="F313" i="8" s="1"/>
  <c r="D314" i="8" l="1"/>
  <c r="A315" i="8"/>
  <c r="B314" i="8"/>
  <c r="C314" i="8" s="1"/>
  <c r="E314" i="8" s="1"/>
  <c r="F314" i="8" s="1"/>
  <c r="D315" i="8" l="1"/>
  <c r="A316" i="8"/>
  <c r="B315" i="8"/>
  <c r="C315" i="8" s="1"/>
  <c r="E315" i="8" s="1"/>
  <c r="F315" i="8" s="1"/>
  <c r="D316" i="8" l="1"/>
  <c r="A317" i="8"/>
  <c r="B316" i="8"/>
  <c r="C316" i="8" s="1"/>
  <c r="E316" i="8" s="1"/>
  <c r="F316" i="8" s="1"/>
  <c r="D317" i="8" l="1"/>
  <c r="A318" i="8"/>
  <c r="B317" i="8"/>
  <c r="C317" i="8" s="1"/>
  <c r="E317" i="8" s="1"/>
  <c r="F317" i="8" s="1"/>
  <c r="D318" i="8" l="1"/>
  <c r="A319" i="8"/>
  <c r="B318" i="8"/>
  <c r="C318" i="8" s="1"/>
  <c r="E318" i="8" s="1"/>
  <c r="F318" i="8" s="1"/>
  <c r="D319" i="8" l="1"/>
  <c r="A320" i="8"/>
  <c r="B319" i="8"/>
  <c r="C319" i="8" s="1"/>
  <c r="E319" i="8" s="1"/>
  <c r="F319" i="8" s="1"/>
  <c r="D320" i="8" l="1"/>
  <c r="A321" i="8"/>
  <c r="B320" i="8"/>
  <c r="C320" i="8" s="1"/>
  <c r="E320" i="8" s="1"/>
  <c r="F320" i="8" s="1"/>
  <c r="D321" i="8" l="1"/>
  <c r="A322" i="8"/>
  <c r="B321" i="8"/>
  <c r="C321" i="8" s="1"/>
  <c r="E321" i="8" s="1"/>
  <c r="F321" i="8" s="1"/>
  <c r="D322" i="8" l="1"/>
  <c r="A323" i="8"/>
  <c r="B322" i="8"/>
  <c r="C322" i="8" s="1"/>
  <c r="E322" i="8" s="1"/>
  <c r="F322" i="8" s="1"/>
  <c r="D323" i="8" l="1"/>
  <c r="A324" i="8"/>
  <c r="B323" i="8"/>
  <c r="C323" i="8" s="1"/>
  <c r="E323" i="8" s="1"/>
  <c r="F323" i="8" s="1"/>
  <c r="D324" i="8" l="1"/>
  <c r="A325" i="8"/>
  <c r="B324" i="8"/>
  <c r="C324" i="8" s="1"/>
  <c r="E324" i="8" s="1"/>
  <c r="F324" i="8" s="1"/>
  <c r="D325" i="8" l="1"/>
  <c r="A326" i="8"/>
  <c r="B325" i="8"/>
  <c r="C325" i="8" s="1"/>
  <c r="E325" i="8" l="1"/>
  <c r="F325" i="8" s="1"/>
  <c r="D326" i="8"/>
  <c r="A327" i="8"/>
  <c r="B326" i="8"/>
  <c r="C326" i="8" s="1"/>
  <c r="E326" i="8" l="1"/>
  <c r="F326" i="8" s="1"/>
  <c r="D327" i="8"/>
  <c r="A328" i="8"/>
  <c r="B327" i="8"/>
  <c r="C327" i="8" s="1"/>
  <c r="E327" i="8" l="1"/>
  <c r="F327" i="8" s="1"/>
  <c r="D328" i="8"/>
  <c r="A329" i="8"/>
  <c r="B328" i="8"/>
  <c r="C328" i="8" s="1"/>
  <c r="E328" i="8" s="1"/>
  <c r="F328" i="8" s="1"/>
  <c r="D329" i="8" l="1"/>
  <c r="A330" i="8"/>
  <c r="B329" i="8"/>
  <c r="C329" i="8" s="1"/>
  <c r="E329" i="8" s="1"/>
  <c r="F329" i="8" s="1"/>
  <c r="D330" i="8" l="1"/>
  <c r="A331" i="8"/>
  <c r="B330" i="8"/>
  <c r="C330" i="8" s="1"/>
  <c r="E330" i="8" s="1"/>
  <c r="F330" i="8" s="1"/>
  <c r="D331" i="8" l="1"/>
  <c r="A332" i="8"/>
  <c r="B331" i="8"/>
  <c r="C331" i="8" s="1"/>
  <c r="E331" i="8" s="1"/>
  <c r="F331" i="8" s="1"/>
  <c r="D332" i="8" l="1"/>
  <c r="A333" i="8"/>
  <c r="B332" i="8"/>
  <c r="C332" i="8" s="1"/>
  <c r="E332" i="8" s="1"/>
  <c r="F332" i="8" s="1"/>
  <c r="D333" i="8" l="1"/>
  <c r="A334" i="8"/>
  <c r="B333" i="8"/>
  <c r="C333" i="8" s="1"/>
  <c r="E333" i="8" s="1"/>
  <c r="F333" i="8" s="1"/>
  <c r="D334" i="8" l="1"/>
  <c r="A335" i="8"/>
  <c r="B334" i="8"/>
  <c r="C334" i="8" s="1"/>
  <c r="E334" i="8" s="1"/>
  <c r="F334" i="8" s="1"/>
  <c r="D335" i="8" l="1"/>
  <c r="A336" i="8"/>
  <c r="B335" i="8"/>
  <c r="C335" i="8" s="1"/>
  <c r="E335" i="8" s="1"/>
  <c r="F335" i="8" s="1"/>
  <c r="D336" i="8" l="1"/>
  <c r="A337" i="8"/>
  <c r="B336" i="8"/>
  <c r="C336" i="8" s="1"/>
  <c r="E336" i="8" s="1"/>
  <c r="F336" i="8" s="1"/>
  <c r="D337" i="8" l="1"/>
  <c r="A338" i="8"/>
  <c r="B337" i="8"/>
  <c r="C337" i="8" s="1"/>
  <c r="E337" i="8" s="1"/>
  <c r="F337" i="8" s="1"/>
  <c r="D338" i="8" l="1"/>
  <c r="A339" i="8"/>
  <c r="B338" i="8"/>
  <c r="C338" i="8" s="1"/>
  <c r="E338" i="8" s="1"/>
  <c r="F338" i="8" s="1"/>
  <c r="D339" i="8" l="1"/>
  <c r="A340" i="8"/>
  <c r="B339" i="8"/>
  <c r="C339" i="8" s="1"/>
  <c r="E339" i="8" s="1"/>
  <c r="F339" i="8" s="1"/>
  <c r="D340" i="8" l="1"/>
  <c r="A341" i="8"/>
  <c r="B340" i="8"/>
  <c r="C340" i="8" s="1"/>
  <c r="E340" i="8" s="1"/>
  <c r="F340" i="8" s="1"/>
  <c r="D341" i="8" l="1"/>
  <c r="A342" i="8"/>
  <c r="B341" i="8"/>
  <c r="C341" i="8" s="1"/>
  <c r="E341" i="8" l="1"/>
  <c r="F341" i="8" s="1"/>
  <c r="D342" i="8"/>
  <c r="A343" i="8"/>
  <c r="B342" i="8"/>
  <c r="C342" i="8" s="1"/>
  <c r="E342" i="8" s="1"/>
  <c r="F342" i="8" s="1"/>
  <c r="D343" i="8" l="1"/>
  <c r="A344" i="8"/>
  <c r="B343" i="8"/>
  <c r="C343" i="8" s="1"/>
  <c r="E343" i="8" l="1"/>
  <c r="F343" i="8" s="1"/>
  <c r="D344" i="8"/>
  <c r="A345" i="8"/>
  <c r="B344" i="8"/>
  <c r="C344" i="8" s="1"/>
  <c r="E344" i="8" l="1"/>
  <c r="F344" i="8" s="1"/>
  <c r="D345" i="8"/>
  <c r="A346" i="8"/>
  <c r="B345" i="8"/>
  <c r="C345" i="8" s="1"/>
  <c r="E345" i="8" s="1"/>
  <c r="F345" i="8" s="1"/>
  <c r="D346" i="8" l="1"/>
  <c r="A347" i="8"/>
  <c r="B346" i="8"/>
  <c r="C346" i="8" s="1"/>
  <c r="E346" i="8" s="1"/>
  <c r="F346" i="8" s="1"/>
  <c r="D347" i="8" l="1"/>
  <c r="A348" i="8"/>
  <c r="B347" i="8"/>
  <c r="C347" i="8" s="1"/>
  <c r="E347" i="8" s="1"/>
  <c r="F347" i="8" s="1"/>
  <c r="D348" i="8" l="1"/>
  <c r="A349" i="8"/>
  <c r="B348" i="8"/>
  <c r="C348" i="8" s="1"/>
  <c r="E348" i="8" s="1"/>
  <c r="F348" i="8" s="1"/>
  <c r="D349" i="8" l="1"/>
  <c r="A350" i="8"/>
  <c r="B349" i="8"/>
  <c r="C349" i="8" s="1"/>
  <c r="E349" i="8" s="1"/>
  <c r="F349" i="8" s="1"/>
  <c r="D350" i="8" l="1"/>
  <c r="A351" i="8"/>
  <c r="B350" i="8"/>
  <c r="C350" i="8" s="1"/>
  <c r="E350" i="8" s="1"/>
  <c r="F350" i="8" s="1"/>
  <c r="D351" i="8" l="1"/>
  <c r="A352" i="8"/>
  <c r="B351" i="8"/>
  <c r="C351" i="8" s="1"/>
  <c r="E351" i="8" s="1"/>
  <c r="F351" i="8" s="1"/>
  <c r="D352" i="8" l="1"/>
  <c r="A353" i="8"/>
  <c r="B352" i="8"/>
  <c r="C352" i="8" s="1"/>
  <c r="E352" i="8" s="1"/>
  <c r="F352" i="8" s="1"/>
  <c r="D353" i="8" l="1"/>
  <c r="A354" i="8"/>
  <c r="B353" i="8"/>
  <c r="C353" i="8" s="1"/>
  <c r="E353" i="8" s="1"/>
  <c r="F353" i="8" s="1"/>
  <c r="D354" i="8" l="1"/>
  <c r="A355" i="8"/>
  <c r="B354" i="8"/>
  <c r="C354" i="8" s="1"/>
  <c r="E354" i="8" s="1"/>
  <c r="F354" i="8" s="1"/>
  <c r="D355" i="8" l="1"/>
  <c r="A356" i="8"/>
  <c r="B355" i="8"/>
  <c r="C355" i="8" s="1"/>
  <c r="E355" i="8" s="1"/>
  <c r="F355" i="8" s="1"/>
  <c r="D356" i="8" l="1"/>
  <c r="A357" i="8"/>
  <c r="B356" i="8"/>
  <c r="C356" i="8" s="1"/>
  <c r="E356" i="8" s="1"/>
  <c r="F356" i="8" s="1"/>
  <c r="D357" i="8" l="1"/>
  <c r="A358" i="8"/>
  <c r="B357" i="8"/>
  <c r="C357" i="8" s="1"/>
  <c r="E357" i="8" s="1"/>
  <c r="F357" i="8" s="1"/>
  <c r="D358" i="8" l="1"/>
  <c r="A359" i="8"/>
  <c r="B358" i="8"/>
  <c r="C358" i="8" s="1"/>
  <c r="E358" i="8" s="1"/>
  <c r="F358" i="8" s="1"/>
  <c r="D359" i="8" l="1"/>
  <c r="A360" i="8"/>
  <c r="B359" i="8"/>
  <c r="C359" i="8" s="1"/>
  <c r="E359" i="8" s="1"/>
  <c r="F359" i="8" s="1"/>
  <c r="D360" i="8" l="1"/>
  <c r="A361" i="8"/>
  <c r="B360" i="8"/>
  <c r="C360" i="8" s="1"/>
  <c r="E360" i="8" s="1"/>
  <c r="F360" i="8" s="1"/>
  <c r="D361" i="8" l="1"/>
  <c r="A362" i="8"/>
  <c r="B361" i="8"/>
  <c r="C361" i="8" s="1"/>
  <c r="E361" i="8" s="1"/>
  <c r="F361" i="8" s="1"/>
  <c r="D362" i="8" l="1"/>
  <c r="A363" i="8"/>
  <c r="B362" i="8"/>
  <c r="C362" i="8" s="1"/>
  <c r="E362" i="8" s="1"/>
  <c r="F362" i="8" s="1"/>
  <c r="D363" i="8" l="1"/>
  <c r="A364" i="8"/>
  <c r="B363" i="8"/>
  <c r="C363" i="8" s="1"/>
  <c r="E363" i="8" s="1"/>
  <c r="F363" i="8" s="1"/>
  <c r="D364" i="8" l="1"/>
  <c r="A365" i="8"/>
  <c r="B364" i="8"/>
  <c r="C364" i="8" s="1"/>
  <c r="E364" i="8" s="1"/>
  <c r="F364" i="8" s="1"/>
  <c r="D365" i="8" l="1"/>
  <c r="A366" i="8"/>
  <c r="B365" i="8"/>
  <c r="C365" i="8" s="1"/>
  <c r="E365" i="8" s="1"/>
  <c r="F365" i="8" s="1"/>
  <c r="D366" i="8" l="1"/>
  <c r="A367" i="8"/>
  <c r="B366" i="8"/>
  <c r="C366" i="8" s="1"/>
  <c r="E366" i="8" s="1"/>
  <c r="F366" i="8" s="1"/>
  <c r="D367" i="8" l="1"/>
  <c r="A368" i="8"/>
  <c r="B367" i="8"/>
  <c r="C367" i="8" s="1"/>
  <c r="E367" i="8" s="1"/>
  <c r="F367" i="8" s="1"/>
  <c r="D368" i="8" l="1"/>
  <c r="A369" i="8"/>
  <c r="B368" i="8"/>
  <c r="C368" i="8" s="1"/>
  <c r="E368" i="8" s="1"/>
  <c r="F368" i="8" s="1"/>
  <c r="D369" i="8" l="1"/>
  <c r="A370" i="8"/>
  <c r="B369" i="8"/>
  <c r="C369" i="8" s="1"/>
  <c r="E369" i="8" s="1"/>
  <c r="F369" i="8" s="1"/>
  <c r="D370" i="8" l="1"/>
  <c r="A371" i="8"/>
  <c r="B370" i="8"/>
  <c r="C370" i="8" s="1"/>
  <c r="E370" i="8" s="1"/>
  <c r="F370" i="8" s="1"/>
  <c r="D371" i="8" l="1"/>
  <c r="A372" i="8"/>
  <c r="B371" i="8"/>
  <c r="C371" i="8" s="1"/>
  <c r="E371" i="8" s="1"/>
  <c r="F371" i="8" s="1"/>
  <c r="D372" i="8" l="1"/>
  <c r="A373" i="8"/>
  <c r="B372" i="8"/>
  <c r="C372" i="8" s="1"/>
  <c r="E372" i="8" l="1"/>
  <c r="F372" i="8" s="1"/>
  <c r="D373" i="8"/>
  <c r="A374" i="8"/>
  <c r="B373" i="8"/>
  <c r="C373" i="8" s="1"/>
  <c r="E373" i="8" s="1"/>
  <c r="F373" i="8" s="1"/>
  <c r="D374" i="8" l="1"/>
  <c r="A375" i="8"/>
  <c r="B374" i="8"/>
  <c r="C374" i="8" s="1"/>
  <c r="E374" i="8" s="1"/>
  <c r="F374" i="8" s="1"/>
  <c r="D375" i="8" l="1"/>
  <c r="A376" i="8"/>
  <c r="B375" i="8"/>
  <c r="C375" i="8" s="1"/>
  <c r="E375" i="8" s="1"/>
  <c r="F375" i="8" s="1"/>
  <c r="D376" i="8" l="1"/>
  <c r="A377" i="8"/>
  <c r="B376" i="8"/>
  <c r="C376" i="8" s="1"/>
  <c r="E376" i="8" l="1"/>
  <c r="F376" i="8" s="1"/>
  <c r="D377" i="8"/>
  <c r="A378" i="8"/>
  <c r="B377" i="8"/>
  <c r="C377" i="8" s="1"/>
  <c r="E377" i="8" s="1"/>
  <c r="F377" i="8" s="1"/>
  <c r="D378" i="8" l="1"/>
  <c r="A379" i="8"/>
  <c r="B378" i="8"/>
  <c r="C378" i="8" s="1"/>
  <c r="E378" i="8" l="1"/>
  <c r="F378" i="8" s="1"/>
  <c r="D379" i="8"/>
  <c r="A380" i="8"/>
  <c r="B379" i="8"/>
  <c r="C379" i="8" s="1"/>
  <c r="E379" i="8" s="1"/>
  <c r="F379" i="8" s="1"/>
  <c r="D380" i="8" l="1"/>
  <c r="A381" i="8"/>
  <c r="B380" i="8"/>
  <c r="C380" i="8" s="1"/>
  <c r="E380" i="8" l="1"/>
  <c r="F380" i="8" s="1"/>
  <c r="D381" i="8"/>
  <c r="A382" i="8"/>
  <c r="B381" i="8"/>
  <c r="C381" i="8" s="1"/>
  <c r="E381" i="8" l="1"/>
  <c r="F381" i="8" s="1"/>
  <c r="D382" i="8"/>
  <c r="A383" i="8"/>
  <c r="B382" i="8"/>
  <c r="C382" i="8" s="1"/>
  <c r="E382" i="8" s="1"/>
  <c r="F382" i="8" s="1"/>
  <c r="D383" i="8" l="1"/>
  <c r="A384" i="8"/>
  <c r="B383" i="8"/>
  <c r="C383" i="8" s="1"/>
  <c r="E383" i="8" l="1"/>
  <c r="F383" i="8" s="1"/>
  <c r="D384" i="8"/>
  <c r="A385" i="8"/>
  <c r="B384" i="8"/>
  <c r="C384" i="8" s="1"/>
  <c r="E384" i="8" s="1"/>
  <c r="F384" i="8" s="1"/>
  <c r="D385" i="8" l="1"/>
  <c r="A386" i="8"/>
  <c r="B385" i="8"/>
  <c r="C385" i="8" s="1"/>
  <c r="E385" i="8" s="1"/>
  <c r="F385" i="8" s="1"/>
  <c r="D386" i="8" l="1"/>
  <c r="A387" i="8"/>
  <c r="B386" i="8"/>
  <c r="C386" i="8" s="1"/>
  <c r="E386" i="8" l="1"/>
  <c r="F386" i="8" s="1"/>
  <c r="D387" i="8"/>
  <c r="A388" i="8"/>
  <c r="B387" i="8"/>
  <c r="C387" i="8" s="1"/>
  <c r="E387" i="8" s="1"/>
  <c r="F387" i="8" s="1"/>
  <c r="D388" i="8" l="1"/>
  <c r="A389" i="8"/>
  <c r="B388" i="8"/>
  <c r="C388" i="8" s="1"/>
  <c r="E388" i="8" s="1"/>
  <c r="F388" i="8" s="1"/>
  <c r="D389" i="8" l="1"/>
  <c r="A390" i="8"/>
  <c r="B389" i="8"/>
  <c r="C389" i="8" s="1"/>
  <c r="E389" i="8" s="1"/>
  <c r="F389" i="8" s="1"/>
  <c r="D390" i="8" l="1"/>
  <c r="A391" i="8"/>
  <c r="B390" i="8"/>
  <c r="C390" i="8" s="1"/>
  <c r="E390" i="8" s="1"/>
  <c r="F390" i="8" s="1"/>
  <c r="D391" i="8" l="1"/>
  <c r="A392" i="8"/>
  <c r="B391" i="8"/>
  <c r="C391" i="8" s="1"/>
  <c r="E391" i="8" s="1"/>
  <c r="F391" i="8" s="1"/>
  <c r="D392" i="8" l="1"/>
  <c r="A393" i="8"/>
  <c r="B392" i="8"/>
  <c r="C392" i="8" s="1"/>
  <c r="E392" i="8" s="1"/>
  <c r="F392" i="8" s="1"/>
  <c r="D393" i="8" l="1"/>
  <c r="A394" i="8"/>
  <c r="B393" i="8"/>
  <c r="C393" i="8" s="1"/>
  <c r="E393" i="8" s="1"/>
  <c r="F393" i="8" s="1"/>
  <c r="D394" i="8" l="1"/>
  <c r="A395" i="8"/>
  <c r="B394" i="8"/>
  <c r="C394" i="8" s="1"/>
  <c r="E394" i="8" s="1"/>
  <c r="F394" i="8" s="1"/>
  <c r="D395" i="8" l="1"/>
  <c r="A396" i="8"/>
  <c r="B395" i="8"/>
  <c r="C395" i="8" s="1"/>
  <c r="E395" i="8" l="1"/>
  <c r="F395" i="8" s="1"/>
  <c r="D396" i="8"/>
  <c r="A397" i="8"/>
  <c r="B396" i="8"/>
  <c r="C396" i="8" s="1"/>
  <c r="E396" i="8" s="1"/>
  <c r="F396" i="8" s="1"/>
  <c r="D397" i="8" l="1"/>
  <c r="A398" i="8"/>
  <c r="B397" i="8"/>
  <c r="C397" i="8" s="1"/>
  <c r="E397" i="8" s="1"/>
  <c r="F397" i="8" s="1"/>
  <c r="D398" i="8" l="1"/>
  <c r="A399" i="8"/>
  <c r="B398" i="8"/>
  <c r="C398" i="8" s="1"/>
  <c r="E398" i="8" s="1"/>
  <c r="F398" i="8" s="1"/>
  <c r="D399" i="8" l="1"/>
  <c r="A400" i="8"/>
  <c r="B399" i="8"/>
  <c r="C399" i="8" s="1"/>
  <c r="E399" i="8" s="1"/>
  <c r="F399" i="8" s="1"/>
  <c r="D400" i="8" l="1"/>
  <c r="A401" i="8"/>
  <c r="B400" i="8"/>
  <c r="C400" i="8" s="1"/>
  <c r="E400" i="8" s="1"/>
  <c r="F400" i="8" s="1"/>
  <c r="D401" i="8" l="1"/>
  <c r="A402" i="8"/>
  <c r="B401" i="8"/>
  <c r="C401" i="8" s="1"/>
  <c r="E401" i="8" s="1"/>
  <c r="F401" i="8" s="1"/>
  <c r="D402" i="8" l="1"/>
  <c r="A403" i="8"/>
  <c r="B402" i="8"/>
  <c r="C402" i="8" s="1"/>
  <c r="E402" i="8" s="1"/>
  <c r="F402" i="8" s="1"/>
  <c r="D403" i="8" l="1"/>
  <c r="A404" i="8"/>
  <c r="B403" i="8"/>
  <c r="C403" i="8" s="1"/>
  <c r="E403" i="8" s="1"/>
  <c r="F403" i="8" s="1"/>
  <c r="D404" i="8" l="1"/>
  <c r="A405" i="8"/>
  <c r="B404" i="8"/>
  <c r="C404" i="8" s="1"/>
  <c r="E404" i="8" s="1"/>
  <c r="F404" i="8" s="1"/>
  <c r="D405" i="8" l="1"/>
  <c r="A406" i="8"/>
  <c r="B405" i="8"/>
  <c r="C405" i="8" s="1"/>
  <c r="E405" i="8" s="1"/>
  <c r="F405" i="8" s="1"/>
  <c r="D406" i="8" l="1"/>
  <c r="A407" i="8"/>
  <c r="B406" i="8"/>
  <c r="C406" i="8" s="1"/>
  <c r="E406" i="8" s="1"/>
  <c r="F406" i="8" s="1"/>
  <c r="D407" i="8" l="1"/>
  <c r="A408" i="8"/>
  <c r="B407" i="8"/>
  <c r="C407" i="8" s="1"/>
  <c r="E407" i="8" s="1"/>
  <c r="F407" i="8" s="1"/>
  <c r="D408" i="8" l="1"/>
  <c r="A409" i="8"/>
  <c r="B408" i="8"/>
  <c r="C408" i="8" s="1"/>
  <c r="E408" i="8" s="1"/>
  <c r="F408" i="8" s="1"/>
  <c r="D409" i="8" l="1"/>
  <c r="A410" i="8"/>
  <c r="B409" i="8"/>
  <c r="C409" i="8" s="1"/>
  <c r="E409" i="8" s="1"/>
  <c r="F409" i="8" s="1"/>
  <c r="D410" i="8" l="1"/>
  <c r="A411" i="8"/>
  <c r="B410" i="8"/>
  <c r="C410" i="8" s="1"/>
  <c r="E410" i="8" s="1"/>
  <c r="F410" i="8" s="1"/>
  <c r="D411" i="8" l="1"/>
  <c r="A412" i="8"/>
  <c r="B411" i="8"/>
  <c r="C411" i="8" s="1"/>
  <c r="E411" i="8" s="1"/>
  <c r="F411" i="8" s="1"/>
  <c r="D412" i="8" l="1"/>
  <c r="A413" i="8"/>
  <c r="B412" i="8"/>
  <c r="C412" i="8" s="1"/>
  <c r="E412" i="8" s="1"/>
  <c r="F412" i="8" s="1"/>
  <c r="D413" i="8" l="1"/>
  <c r="A414" i="8"/>
  <c r="B413" i="8"/>
  <c r="C413" i="8" s="1"/>
  <c r="E413" i="8" s="1"/>
  <c r="F413" i="8" s="1"/>
  <c r="D414" i="8" l="1"/>
  <c r="A415" i="8"/>
  <c r="B414" i="8"/>
  <c r="C414" i="8" s="1"/>
  <c r="E414" i="8" s="1"/>
  <c r="F414" i="8" s="1"/>
  <c r="D415" i="8" l="1"/>
  <c r="A416" i="8"/>
  <c r="B415" i="8"/>
  <c r="C415" i="8" s="1"/>
  <c r="E415" i="8" s="1"/>
  <c r="F415" i="8" s="1"/>
  <c r="D416" i="8" l="1"/>
  <c r="A417" i="8"/>
  <c r="B416" i="8"/>
  <c r="C416" i="8" s="1"/>
  <c r="E416" i="8" s="1"/>
  <c r="F416" i="8" s="1"/>
  <c r="D417" i="8" l="1"/>
  <c r="A418" i="8"/>
  <c r="B417" i="8"/>
  <c r="C417" i="8" s="1"/>
  <c r="E417" i="8" s="1"/>
  <c r="F417" i="8" s="1"/>
  <c r="D418" i="8" l="1"/>
  <c r="A419" i="8"/>
  <c r="B418" i="8"/>
  <c r="C418" i="8" s="1"/>
  <c r="E418" i="8" s="1"/>
  <c r="F418" i="8" s="1"/>
  <c r="D419" i="8" l="1"/>
  <c r="A420" i="8"/>
  <c r="B419" i="8"/>
  <c r="C419" i="8" s="1"/>
  <c r="E419" i="8" s="1"/>
  <c r="F419" i="8" s="1"/>
  <c r="D420" i="8" l="1"/>
  <c r="A421" i="8"/>
  <c r="B420" i="8"/>
  <c r="C420" i="8" s="1"/>
  <c r="E420" i="8" s="1"/>
  <c r="F420" i="8" s="1"/>
  <c r="D421" i="8" l="1"/>
  <c r="A422" i="8"/>
  <c r="B421" i="8"/>
  <c r="C421" i="8" s="1"/>
  <c r="E421" i="8" s="1"/>
  <c r="F421" i="8" s="1"/>
  <c r="D422" i="8" l="1"/>
  <c r="A423" i="8"/>
  <c r="B422" i="8"/>
  <c r="C422" i="8" s="1"/>
  <c r="E422" i="8" s="1"/>
  <c r="F422" i="8" s="1"/>
  <c r="D423" i="8" l="1"/>
  <c r="A424" i="8"/>
  <c r="B423" i="8"/>
  <c r="C423" i="8" s="1"/>
  <c r="E423" i="8" s="1"/>
  <c r="F423" i="8" s="1"/>
  <c r="D424" i="8" l="1"/>
  <c r="A425" i="8"/>
  <c r="B424" i="8"/>
  <c r="C424" i="8" s="1"/>
  <c r="E424" i="8" s="1"/>
  <c r="F424" i="8" s="1"/>
  <c r="D425" i="8" l="1"/>
  <c r="A426" i="8"/>
  <c r="B425" i="8"/>
  <c r="C425" i="8" s="1"/>
  <c r="E425" i="8" s="1"/>
  <c r="F425" i="8" s="1"/>
  <c r="D426" i="8" l="1"/>
  <c r="A427" i="8"/>
  <c r="B426" i="8"/>
  <c r="C426" i="8" s="1"/>
  <c r="E426" i="8" s="1"/>
  <c r="F426" i="8" s="1"/>
  <c r="D427" i="8" l="1"/>
  <c r="A428" i="8"/>
  <c r="B427" i="8"/>
  <c r="C427" i="8" s="1"/>
  <c r="E427" i="8" l="1"/>
  <c r="F427" i="8" s="1"/>
  <c r="D428" i="8"/>
  <c r="A429" i="8"/>
  <c r="B428" i="8"/>
  <c r="C428" i="8" s="1"/>
  <c r="E428" i="8" s="1"/>
  <c r="F428" i="8" s="1"/>
  <c r="D429" i="8" l="1"/>
  <c r="A430" i="8"/>
  <c r="B429" i="8"/>
  <c r="C429" i="8" s="1"/>
  <c r="E429" i="8" s="1"/>
  <c r="F429" i="8" s="1"/>
  <c r="D430" i="8" l="1"/>
  <c r="A431" i="8"/>
  <c r="B430" i="8"/>
  <c r="C430" i="8" s="1"/>
  <c r="E430" i="8" s="1"/>
  <c r="F430" i="8" s="1"/>
  <c r="D431" i="8" l="1"/>
  <c r="A432" i="8"/>
  <c r="B431" i="8"/>
  <c r="C431" i="8" s="1"/>
  <c r="E431" i="8" s="1"/>
  <c r="F431" i="8" s="1"/>
  <c r="D432" i="8" l="1"/>
  <c r="A433" i="8"/>
  <c r="B432" i="8"/>
  <c r="C432" i="8" s="1"/>
  <c r="E432" i="8" s="1"/>
  <c r="F432" i="8" s="1"/>
  <c r="D433" i="8" l="1"/>
  <c r="A434" i="8"/>
  <c r="B433" i="8"/>
  <c r="C433" i="8" s="1"/>
  <c r="E433" i="8" s="1"/>
  <c r="F433" i="8" s="1"/>
  <c r="D434" i="8" l="1"/>
  <c r="A435" i="8"/>
  <c r="B434" i="8"/>
  <c r="C434" i="8" s="1"/>
  <c r="E434" i="8" s="1"/>
  <c r="F434" i="8" s="1"/>
  <c r="D435" i="8" l="1"/>
  <c r="A436" i="8"/>
  <c r="B435" i="8"/>
  <c r="C435" i="8" s="1"/>
  <c r="E435" i="8" s="1"/>
  <c r="F435" i="8" s="1"/>
  <c r="D436" i="8" l="1"/>
  <c r="A437" i="8"/>
  <c r="B436" i="8"/>
  <c r="C436" i="8" s="1"/>
  <c r="E436" i="8" s="1"/>
  <c r="F436" i="8" s="1"/>
  <c r="D437" i="8" l="1"/>
  <c r="A438" i="8"/>
  <c r="B437" i="8"/>
  <c r="C437" i="8" s="1"/>
  <c r="E437" i="8" s="1"/>
  <c r="F437" i="8" s="1"/>
  <c r="D438" i="8" l="1"/>
  <c r="A439" i="8"/>
  <c r="B438" i="8"/>
  <c r="C438" i="8" s="1"/>
  <c r="E438" i="8" s="1"/>
  <c r="F438" i="8" s="1"/>
  <c r="D439" i="8" l="1"/>
  <c r="A440" i="8"/>
  <c r="B439" i="8"/>
  <c r="C439" i="8" s="1"/>
  <c r="E439" i="8" s="1"/>
  <c r="F439" i="8" s="1"/>
  <c r="D440" i="8" l="1"/>
  <c r="A441" i="8"/>
  <c r="B440" i="8"/>
  <c r="C440" i="8" s="1"/>
  <c r="E440" i="8" s="1"/>
  <c r="F440" i="8" s="1"/>
  <c r="D441" i="8" l="1"/>
  <c r="A442" i="8"/>
  <c r="B441" i="8"/>
  <c r="C441" i="8" s="1"/>
  <c r="E441" i="8" s="1"/>
  <c r="F441" i="8" s="1"/>
  <c r="D442" i="8" l="1"/>
  <c r="A443" i="8"/>
  <c r="B442" i="8"/>
  <c r="C442" i="8" s="1"/>
  <c r="E442" i="8" s="1"/>
  <c r="F442" i="8" s="1"/>
  <c r="D443" i="8" l="1"/>
  <c r="A444" i="8"/>
  <c r="B443" i="8"/>
  <c r="C443" i="8" s="1"/>
  <c r="E443" i="8" l="1"/>
  <c r="F443" i="8" s="1"/>
  <c r="D444" i="8"/>
  <c r="A445" i="8"/>
  <c r="B444" i="8"/>
  <c r="C444" i="8" s="1"/>
  <c r="E444" i="8" s="1"/>
  <c r="F444" i="8" s="1"/>
  <c r="D445" i="8" l="1"/>
  <c r="A446" i="8"/>
  <c r="B445" i="8"/>
  <c r="C445" i="8" s="1"/>
  <c r="E445" i="8" s="1"/>
  <c r="F445" i="8" s="1"/>
  <c r="D446" i="8" l="1"/>
  <c r="A447" i="8"/>
  <c r="B446" i="8"/>
  <c r="C446" i="8" s="1"/>
  <c r="E446" i="8" s="1"/>
  <c r="F446" i="8" s="1"/>
  <c r="D447" i="8" l="1"/>
  <c r="A448" i="8"/>
  <c r="B447" i="8"/>
  <c r="C447" i="8" s="1"/>
  <c r="E447" i="8" s="1"/>
  <c r="F447" i="8" s="1"/>
  <c r="D448" i="8" l="1"/>
  <c r="A449" i="8"/>
  <c r="B448" i="8"/>
  <c r="C448" i="8" s="1"/>
  <c r="E448" i="8" s="1"/>
  <c r="F448" i="8" s="1"/>
  <c r="D449" i="8" l="1"/>
  <c r="A450" i="8"/>
  <c r="B449" i="8"/>
  <c r="C449" i="8" s="1"/>
  <c r="E449" i="8" s="1"/>
  <c r="F449" i="8" s="1"/>
  <c r="D450" i="8" l="1"/>
  <c r="A451" i="8"/>
  <c r="B450" i="8"/>
  <c r="C450" i="8" s="1"/>
  <c r="E450" i="8" s="1"/>
  <c r="F450" i="8" s="1"/>
  <c r="D451" i="8" l="1"/>
  <c r="A452" i="8"/>
  <c r="B451" i="8"/>
  <c r="C451" i="8" s="1"/>
  <c r="E451" i="8" s="1"/>
  <c r="F451" i="8" s="1"/>
  <c r="D452" i="8" l="1"/>
  <c r="A453" i="8"/>
  <c r="B452" i="8"/>
  <c r="C452" i="8" s="1"/>
  <c r="E452" i="8" s="1"/>
  <c r="F452" i="8" s="1"/>
  <c r="D453" i="8" l="1"/>
  <c r="A454" i="8"/>
  <c r="B453" i="8"/>
  <c r="C453" i="8" s="1"/>
  <c r="E453" i="8" s="1"/>
  <c r="F453" i="8" s="1"/>
  <c r="D454" i="8" l="1"/>
  <c r="A455" i="8"/>
  <c r="B454" i="8"/>
  <c r="C454" i="8" s="1"/>
  <c r="E454" i="8" s="1"/>
  <c r="F454" i="8" s="1"/>
  <c r="D455" i="8" l="1"/>
  <c r="A456" i="8"/>
  <c r="B455" i="8"/>
  <c r="C455" i="8" s="1"/>
  <c r="E455" i="8" s="1"/>
  <c r="F455" i="8" s="1"/>
  <c r="D456" i="8" l="1"/>
  <c r="A457" i="8"/>
  <c r="B456" i="8"/>
  <c r="C456" i="8" s="1"/>
  <c r="E456" i="8" s="1"/>
  <c r="F456" i="8" s="1"/>
  <c r="D457" i="8" l="1"/>
  <c r="A458" i="8"/>
  <c r="B457" i="8"/>
  <c r="C457" i="8" s="1"/>
  <c r="E457" i="8" s="1"/>
  <c r="F457" i="8" s="1"/>
  <c r="D458" i="8" l="1"/>
  <c r="A459" i="8"/>
  <c r="B458" i="8"/>
  <c r="C458" i="8" s="1"/>
  <c r="E458" i="8" l="1"/>
  <c r="F458" i="8" s="1"/>
  <c r="D459" i="8"/>
  <c r="A460" i="8"/>
  <c r="B459" i="8"/>
  <c r="C459" i="8" s="1"/>
  <c r="E459" i="8" s="1"/>
  <c r="F459" i="8" s="1"/>
  <c r="D460" i="8" l="1"/>
  <c r="A461" i="8"/>
  <c r="B460" i="8"/>
  <c r="C460" i="8" s="1"/>
  <c r="E460" i="8" s="1"/>
  <c r="F460" i="8" s="1"/>
  <c r="D461" i="8" l="1"/>
  <c r="A462" i="8"/>
  <c r="B461" i="8"/>
  <c r="C461" i="8" s="1"/>
  <c r="E461" i="8" s="1"/>
  <c r="F461" i="8" s="1"/>
  <c r="D462" i="8" l="1"/>
  <c r="A463" i="8"/>
  <c r="B462" i="8"/>
  <c r="C462" i="8" s="1"/>
  <c r="E462" i="8" l="1"/>
  <c r="F462" i="8" s="1"/>
  <c r="D463" i="8"/>
  <c r="A464" i="8"/>
  <c r="B463" i="8"/>
  <c r="C463" i="8" s="1"/>
  <c r="E463" i="8" s="1"/>
  <c r="F463" i="8" s="1"/>
  <c r="D464" i="8" l="1"/>
  <c r="A465" i="8"/>
  <c r="B464" i="8"/>
  <c r="C464" i="8" s="1"/>
  <c r="E464" i="8" s="1"/>
  <c r="F464" i="8" s="1"/>
  <c r="D465" i="8" l="1"/>
  <c r="A466" i="8"/>
  <c r="B465" i="8"/>
  <c r="C465" i="8" s="1"/>
  <c r="E465" i="8" s="1"/>
  <c r="F465" i="8" s="1"/>
  <c r="D466" i="8" l="1"/>
  <c r="A467" i="8"/>
  <c r="B466" i="8"/>
  <c r="C466" i="8" s="1"/>
  <c r="E466" i="8" s="1"/>
  <c r="F466" i="8" s="1"/>
  <c r="D467" i="8" l="1"/>
  <c r="A468" i="8"/>
  <c r="B467" i="8"/>
  <c r="C467" i="8" s="1"/>
  <c r="E467" i="8" s="1"/>
  <c r="F467" i="8" s="1"/>
  <c r="D468" i="8" l="1"/>
  <c r="A469" i="8"/>
  <c r="B468" i="8"/>
  <c r="C468" i="8" s="1"/>
  <c r="E468" i="8" s="1"/>
  <c r="F468" i="8" s="1"/>
  <c r="D469" i="8" l="1"/>
  <c r="A470" i="8"/>
  <c r="B469" i="8"/>
  <c r="C469" i="8" s="1"/>
  <c r="E469" i="8" s="1"/>
  <c r="F469" i="8" s="1"/>
  <c r="D470" i="8" l="1"/>
  <c r="A471" i="8"/>
  <c r="B470" i="8"/>
  <c r="C470" i="8" s="1"/>
  <c r="E470" i="8" s="1"/>
  <c r="F470" i="8" s="1"/>
  <c r="D471" i="8" l="1"/>
  <c r="A472" i="8"/>
  <c r="B471" i="8"/>
  <c r="C471" i="8" s="1"/>
  <c r="E471" i="8" s="1"/>
  <c r="F471" i="8" s="1"/>
  <c r="D472" i="8" l="1"/>
  <c r="A473" i="8"/>
  <c r="B472" i="8"/>
  <c r="C472" i="8" s="1"/>
  <c r="E472" i="8" s="1"/>
  <c r="F472" i="8" s="1"/>
  <c r="D473" i="8" l="1"/>
  <c r="A474" i="8"/>
  <c r="B473" i="8"/>
  <c r="C473" i="8" s="1"/>
  <c r="E473" i="8" s="1"/>
  <c r="F473" i="8" s="1"/>
  <c r="D474" i="8" l="1"/>
  <c r="A475" i="8"/>
  <c r="B474" i="8"/>
  <c r="C474" i="8" s="1"/>
  <c r="E474" i="8" s="1"/>
  <c r="F474" i="8" s="1"/>
  <c r="D475" i="8" l="1"/>
  <c r="A476" i="8"/>
  <c r="B475" i="8"/>
  <c r="C475" i="8" s="1"/>
  <c r="E475" i="8" s="1"/>
  <c r="F475" i="8" s="1"/>
  <c r="D476" i="8" l="1"/>
  <c r="A477" i="8"/>
  <c r="B476" i="8"/>
  <c r="C476" i="8" s="1"/>
  <c r="E476" i="8" s="1"/>
  <c r="F476" i="8" s="1"/>
  <c r="D477" i="8" l="1"/>
  <c r="A478" i="8"/>
  <c r="B477" i="8"/>
  <c r="C477" i="8" s="1"/>
  <c r="E477" i="8" s="1"/>
  <c r="F477" i="8" s="1"/>
  <c r="D478" i="8" l="1"/>
  <c r="A479" i="8"/>
  <c r="B478" i="8"/>
  <c r="C478" i="8" s="1"/>
  <c r="E478" i="8" s="1"/>
  <c r="F478" i="8" s="1"/>
  <c r="D479" i="8" l="1"/>
  <c r="A480" i="8"/>
  <c r="B479" i="8"/>
  <c r="C479" i="8" s="1"/>
  <c r="E479" i="8" s="1"/>
  <c r="F479" i="8" s="1"/>
  <c r="D480" i="8" l="1"/>
  <c r="A481" i="8"/>
  <c r="B480" i="8"/>
  <c r="C480" i="8" s="1"/>
  <c r="E480" i="8" s="1"/>
  <c r="F480" i="8" s="1"/>
  <c r="D481" i="8" l="1"/>
  <c r="A482" i="8"/>
  <c r="B481" i="8"/>
  <c r="C481" i="8" s="1"/>
  <c r="E481" i="8" s="1"/>
  <c r="F481" i="8" s="1"/>
  <c r="D482" i="8" l="1"/>
  <c r="A483" i="8"/>
  <c r="B482" i="8"/>
  <c r="C482" i="8" s="1"/>
  <c r="E482" i="8" s="1"/>
  <c r="F482" i="8" s="1"/>
  <c r="D483" i="8" l="1"/>
  <c r="A484" i="8"/>
  <c r="B483" i="8"/>
  <c r="C483" i="8" s="1"/>
  <c r="E483" i="8" s="1"/>
  <c r="F483" i="8" s="1"/>
  <c r="D484" i="8" l="1"/>
  <c r="A485" i="8"/>
  <c r="B484" i="8"/>
  <c r="C484" i="8" s="1"/>
  <c r="E484" i="8" s="1"/>
  <c r="F484" i="8" s="1"/>
  <c r="D485" i="8" l="1"/>
  <c r="A486" i="8"/>
  <c r="B485" i="8"/>
  <c r="C485" i="8" s="1"/>
  <c r="E485" i="8" s="1"/>
  <c r="F485" i="8" s="1"/>
  <c r="D486" i="8" l="1"/>
  <c r="A487" i="8"/>
  <c r="B486" i="8"/>
  <c r="C486" i="8" s="1"/>
  <c r="E486" i="8" s="1"/>
  <c r="F486" i="8" s="1"/>
  <c r="D487" i="8" l="1"/>
  <c r="A488" i="8"/>
  <c r="B487" i="8"/>
  <c r="C487" i="8" s="1"/>
  <c r="E487" i="8" s="1"/>
  <c r="F487" i="8" s="1"/>
  <c r="D488" i="8" l="1"/>
  <c r="A489" i="8"/>
  <c r="B488" i="8"/>
  <c r="C488" i="8" s="1"/>
  <c r="E488" i="8" s="1"/>
  <c r="F488" i="8" s="1"/>
  <c r="D489" i="8" l="1"/>
  <c r="A490" i="8"/>
  <c r="B489" i="8"/>
  <c r="C489" i="8" s="1"/>
  <c r="E489" i="8" s="1"/>
  <c r="F489" i="8" s="1"/>
  <c r="D490" i="8" l="1"/>
  <c r="A491" i="8"/>
  <c r="B490" i="8"/>
  <c r="C490" i="8" s="1"/>
  <c r="E490" i="8" s="1"/>
  <c r="F490" i="8" s="1"/>
  <c r="D491" i="8" l="1"/>
  <c r="A492" i="8"/>
  <c r="B491" i="8"/>
  <c r="C491" i="8" s="1"/>
  <c r="E491" i="8" s="1"/>
  <c r="F491" i="8" s="1"/>
  <c r="D492" i="8" l="1"/>
  <c r="A493" i="8"/>
  <c r="B492" i="8"/>
  <c r="C492" i="8" s="1"/>
  <c r="E492" i="8" s="1"/>
  <c r="F492" i="8" s="1"/>
  <c r="D493" i="8" l="1"/>
  <c r="A494" i="8"/>
  <c r="B493" i="8"/>
  <c r="C493" i="8" s="1"/>
  <c r="E493" i="8" s="1"/>
  <c r="F493" i="8" s="1"/>
  <c r="D494" i="8" l="1"/>
  <c r="A495" i="8"/>
  <c r="B494" i="8"/>
  <c r="C494" i="8" s="1"/>
  <c r="E494" i="8" s="1"/>
  <c r="F494" i="8" s="1"/>
  <c r="D495" i="8" l="1"/>
  <c r="A496" i="8"/>
  <c r="B495" i="8"/>
  <c r="C495" i="8" s="1"/>
  <c r="E495" i="8" s="1"/>
  <c r="F495" i="8" s="1"/>
  <c r="D496" i="8" l="1"/>
  <c r="A497" i="8"/>
  <c r="B496" i="8"/>
  <c r="C496" i="8" s="1"/>
  <c r="E496" i="8" s="1"/>
  <c r="F496" i="8" s="1"/>
  <c r="D497" i="8" l="1"/>
  <c r="A498" i="8"/>
  <c r="B497" i="8"/>
  <c r="C497" i="8" s="1"/>
  <c r="E497" i="8" l="1"/>
  <c r="F497" i="8" s="1"/>
  <c r="D498" i="8"/>
  <c r="A499" i="8"/>
  <c r="B498" i="8"/>
  <c r="C498" i="8" s="1"/>
  <c r="E498" i="8" s="1"/>
  <c r="F498" i="8" s="1"/>
  <c r="D499" i="8" l="1"/>
  <c r="A500" i="8"/>
  <c r="B499" i="8"/>
  <c r="C499" i="8" s="1"/>
  <c r="E499" i="8" s="1"/>
  <c r="F499" i="8" s="1"/>
  <c r="D500" i="8" l="1"/>
  <c r="A501" i="8"/>
  <c r="B500" i="8"/>
  <c r="C500" i="8" s="1"/>
  <c r="E500" i="8" s="1"/>
  <c r="F500" i="8" s="1"/>
  <c r="D501" i="8" l="1"/>
  <c r="A502" i="8"/>
  <c r="B501" i="8"/>
  <c r="C501" i="8" s="1"/>
  <c r="E501" i="8" s="1"/>
  <c r="F501" i="8" s="1"/>
  <c r="D502" i="8" l="1"/>
  <c r="A503" i="8"/>
  <c r="B502" i="8"/>
  <c r="C502" i="8" s="1"/>
  <c r="E502" i="8" s="1"/>
  <c r="F502" i="8" s="1"/>
  <c r="D503" i="8" l="1"/>
  <c r="A504" i="8"/>
  <c r="B503" i="8"/>
  <c r="C503" i="8" s="1"/>
  <c r="E503" i="8" s="1"/>
  <c r="F503" i="8" s="1"/>
  <c r="D504" i="8" l="1"/>
  <c r="A505" i="8"/>
  <c r="B504" i="8"/>
  <c r="C504" i="8" s="1"/>
  <c r="E504" i="8" s="1"/>
  <c r="F504" i="8" s="1"/>
  <c r="D505" i="8" l="1"/>
  <c r="A506" i="8"/>
  <c r="B505" i="8"/>
  <c r="C505" i="8" s="1"/>
  <c r="E505" i="8" s="1"/>
  <c r="F505" i="8" s="1"/>
  <c r="D506" i="8" l="1"/>
  <c r="A507" i="8"/>
  <c r="B506" i="8"/>
  <c r="C506" i="8" s="1"/>
  <c r="E506" i="8" s="1"/>
  <c r="F506" i="8" s="1"/>
  <c r="D507" i="8" l="1"/>
  <c r="A508" i="8"/>
  <c r="B507" i="8"/>
  <c r="C507" i="8" s="1"/>
  <c r="E507" i="8" s="1"/>
  <c r="F507" i="8" s="1"/>
  <c r="D508" i="8" l="1"/>
  <c r="A509" i="8"/>
  <c r="B508" i="8"/>
  <c r="C508" i="8" s="1"/>
  <c r="E508" i="8" s="1"/>
  <c r="F508" i="8" s="1"/>
  <c r="D509" i="8" l="1"/>
  <c r="A510" i="8"/>
  <c r="B509" i="8"/>
  <c r="C509" i="8" s="1"/>
  <c r="E509" i="8" s="1"/>
  <c r="F509" i="8" s="1"/>
  <c r="D510" i="8" l="1"/>
  <c r="A511" i="8"/>
  <c r="B510" i="8"/>
  <c r="C510" i="8" s="1"/>
  <c r="E510" i="8" s="1"/>
  <c r="F510" i="8" s="1"/>
  <c r="D511" i="8" l="1"/>
  <c r="A512" i="8"/>
  <c r="B511" i="8"/>
  <c r="C511" i="8" s="1"/>
  <c r="E511" i="8" s="1"/>
  <c r="F511" i="8" s="1"/>
  <c r="D512" i="8" l="1"/>
  <c r="A513" i="8"/>
  <c r="B512" i="8"/>
  <c r="C512" i="8" s="1"/>
  <c r="E512" i="8" s="1"/>
  <c r="F512" i="8" s="1"/>
  <c r="D513" i="8" l="1"/>
  <c r="A514" i="8"/>
  <c r="B513" i="8"/>
  <c r="C513" i="8" s="1"/>
  <c r="E513" i="8" s="1"/>
  <c r="F513" i="8" s="1"/>
  <c r="D514" i="8" l="1"/>
  <c r="A515" i="8"/>
  <c r="B514" i="8"/>
  <c r="C514" i="8" s="1"/>
  <c r="E514" i="8" s="1"/>
  <c r="F514" i="8" s="1"/>
  <c r="D515" i="8" l="1"/>
  <c r="A516" i="8"/>
  <c r="B515" i="8"/>
  <c r="C515" i="8" s="1"/>
  <c r="E515" i="8" s="1"/>
  <c r="F515" i="8" s="1"/>
  <c r="D516" i="8" l="1"/>
  <c r="A517" i="8"/>
  <c r="B516" i="8"/>
  <c r="C516" i="8" s="1"/>
  <c r="E516" i="8" s="1"/>
  <c r="F516" i="8" s="1"/>
  <c r="D517" i="8" l="1"/>
  <c r="A518" i="8"/>
  <c r="B517" i="8"/>
  <c r="C517" i="8" s="1"/>
  <c r="E517" i="8" s="1"/>
  <c r="F517" i="8" s="1"/>
  <c r="D518" i="8" l="1"/>
  <c r="A519" i="8"/>
  <c r="B518" i="8"/>
  <c r="C518" i="8" s="1"/>
  <c r="E518" i="8" s="1"/>
  <c r="F518" i="8" s="1"/>
  <c r="D519" i="8" l="1"/>
  <c r="A520" i="8"/>
  <c r="B519" i="8"/>
  <c r="C519" i="8" s="1"/>
  <c r="E519" i="8" s="1"/>
  <c r="F519" i="8" s="1"/>
  <c r="D520" i="8" l="1"/>
  <c r="A521" i="8"/>
  <c r="B520" i="8"/>
  <c r="C520" i="8" s="1"/>
  <c r="E520" i="8" s="1"/>
  <c r="F520" i="8" s="1"/>
  <c r="D521" i="8" l="1"/>
  <c r="A522" i="8"/>
  <c r="B521" i="8"/>
  <c r="C521" i="8" s="1"/>
  <c r="E521" i="8" s="1"/>
  <c r="F521" i="8" s="1"/>
  <c r="D522" i="8" l="1"/>
  <c r="A523" i="8"/>
  <c r="B522" i="8"/>
  <c r="C522" i="8" s="1"/>
  <c r="E522" i="8" s="1"/>
  <c r="F522" i="8" s="1"/>
  <c r="D523" i="8" l="1"/>
  <c r="A524" i="8"/>
  <c r="B523" i="8"/>
  <c r="C523" i="8" s="1"/>
  <c r="E523" i="8" s="1"/>
  <c r="F523" i="8" s="1"/>
  <c r="D524" i="8" l="1"/>
  <c r="A525" i="8"/>
  <c r="B524" i="8"/>
  <c r="C524" i="8" s="1"/>
  <c r="E524" i="8" s="1"/>
  <c r="F524" i="8" s="1"/>
  <c r="D525" i="8" l="1"/>
  <c r="A526" i="8"/>
  <c r="B525" i="8"/>
  <c r="C525" i="8" s="1"/>
  <c r="E525" i="8" s="1"/>
  <c r="F525" i="8" s="1"/>
  <c r="D526" i="8" l="1"/>
  <c r="A527" i="8"/>
  <c r="B526" i="8"/>
  <c r="C526" i="8" s="1"/>
  <c r="E526" i="8" s="1"/>
  <c r="F526" i="8" s="1"/>
  <c r="D527" i="8" l="1"/>
  <c r="A528" i="8"/>
  <c r="B527" i="8"/>
  <c r="C527" i="8" s="1"/>
  <c r="E527" i="8" s="1"/>
  <c r="F527" i="8" s="1"/>
  <c r="D528" i="8" l="1"/>
  <c r="A529" i="8"/>
  <c r="B528" i="8"/>
  <c r="C528" i="8" s="1"/>
  <c r="E528" i="8" s="1"/>
  <c r="F528" i="8" s="1"/>
  <c r="D529" i="8" l="1"/>
  <c r="A530" i="8"/>
  <c r="B529" i="8"/>
  <c r="C529" i="8" s="1"/>
  <c r="E529" i="8" s="1"/>
  <c r="F529" i="8" s="1"/>
  <c r="D530" i="8" l="1"/>
  <c r="A531" i="8"/>
  <c r="B530" i="8"/>
  <c r="C530" i="8" s="1"/>
  <c r="E530" i="8" s="1"/>
  <c r="F530" i="8" s="1"/>
  <c r="D531" i="8" l="1"/>
  <c r="A532" i="8"/>
  <c r="B531" i="8"/>
  <c r="C531" i="8" s="1"/>
  <c r="E531" i="8" s="1"/>
  <c r="F531" i="8" s="1"/>
  <c r="D532" i="8" l="1"/>
  <c r="A533" i="8"/>
  <c r="B532" i="8"/>
  <c r="C532" i="8" s="1"/>
  <c r="E532" i="8" s="1"/>
  <c r="F532" i="8" s="1"/>
  <c r="D533" i="8" l="1"/>
  <c r="A534" i="8"/>
  <c r="B533" i="8"/>
  <c r="C533" i="8" s="1"/>
  <c r="E533" i="8" s="1"/>
  <c r="F533" i="8" s="1"/>
  <c r="D534" i="8" l="1"/>
  <c r="A535" i="8"/>
  <c r="B534" i="8"/>
  <c r="C534" i="8" s="1"/>
  <c r="E534" i="8" s="1"/>
  <c r="F534" i="8" s="1"/>
  <c r="D535" i="8" l="1"/>
  <c r="A536" i="8"/>
  <c r="B535" i="8"/>
  <c r="C535" i="8" s="1"/>
  <c r="E535" i="8" l="1"/>
  <c r="F535" i="8" s="1"/>
  <c r="D536" i="8"/>
  <c r="A537" i="8"/>
  <c r="B536" i="8"/>
  <c r="C536" i="8" s="1"/>
  <c r="E536" i="8" s="1"/>
  <c r="F536" i="8" s="1"/>
  <c r="D537" i="8" l="1"/>
  <c r="A538" i="8"/>
  <c r="B537" i="8"/>
  <c r="C537" i="8" s="1"/>
  <c r="E537" i="8" s="1"/>
  <c r="F537" i="8" s="1"/>
  <c r="D538" i="8" l="1"/>
  <c r="A539" i="8"/>
  <c r="B538" i="8"/>
  <c r="C538" i="8" s="1"/>
  <c r="E538" i="8" s="1"/>
  <c r="F538" i="8" s="1"/>
  <c r="D539" i="8" l="1"/>
  <c r="A540" i="8"/>
  <c r="B539" i="8"/>
  <c r="C539" i="8" s="1"/>
  <c r="E539" i="8" s="1"/>
  <c r="F539" i="8" s="1"/>
  <c r="D540" i="8" l="1"/>
  <c r="A541" i="8"/>
  <c r="B540" i="8"/>
  <c r="C540" i="8" s="1"/>
  <c r="E540" i="8" s="1"/>
  <c r="F540" i="8" s="1"/>
  <c r="D541" i="8" l="1"/>
  <c r="A542" i="8"/>
  <c r="B541" i="8"/>
  <c r="C541" i="8" s="1"/>
  <c r="E541" i="8" s="1"/>
  <c r="F541" i="8" s="1"/>
  <c r="D542" i="8" l="1"/>
  <c r="A543" i="8"/>
  <c r="B542" i="8"/>
  <c r="C542" i="8" s="1"/>
  <c r="E542" i="8" s="1"/>
  <c r="F542" i="8" s="1"/>
  <c r="D543" i="8" l="1"/>
  <c r="A544" i="8"/>
  <c r="B543" i="8"/>
  <c r="C543" i="8" s="1"/>
  <c r="E543" i="8" s="1"/>
  <c r="F543" i="8" s="1"/>
  <c r="D544" i="8" l="1"/>
  <c r="A545" i="8"/>
  <c r="B544" i="8"/>
  <c r="C544" i="8" s="1"/>
  <c r="E544" i="8" s="1"/>
  <c r="F544" i="8" s="1"/>
  <c r="D545" i="8" l="1"/>
  <c r="A546" i="8"/>
  <c r="B545" i="8"/>
  <c r="C545" i="8" s="1"/>
  <c r="E545" i="8" s="1"/>
  <c r="F545" i="8" s="1"/>
  <c r="D546" i="8" l="1"/>
  <c r="A547" i="8"/>
  <c r="B546" i="8"/>
  <c r="C546" i="8" s="1"/>
  <c r="E546" i="8" s="1"/>
  <c r="F546" i="8" s="1"/>
  <c r="D547" i="8" l="1"/>
  <c r="A548" i="8"/>
  <c r="B547" i="8"/>
  <c r="C547" i="8" s="1"/>
  <c r="E547" i="8" s="1"/>
  <c r="F547" i="8" s="1"/>
  <c r="D548" i="8" l="1"/>
  <c r="A549" i="8"/>
  <c r="B548" i="8"/>
  <c r="C548" i="8" s="1"/>
  <c r="E548" i="8" s="1"/>
  <c r="F548" i="8" s="1"/>
  <c r="D549" i="8" l="1"/>
  <c r="A550" i="8"/>
  <c r="B549" i="8"/>
  <c r="C549" i="8" s="1"/>
  <c r="E549" i="8" s="1"/>
  <c r="F549" i="8" s="1"/>
  <c r="D550" i="8" l="1"/>
  <c r="A551" i="8"/>
  <c r="B550" i="8"/>
  <c r="C550" i="8" s="1"/>
  <c r="E550" i="8" l="1"/>
  <c r="F550" i="8" s="1"/>
  <c r="D551" i="8"/>
  <c r="A552" i="8"/>
  <c r="B551" i="8"/>
  <c r="C551" i="8" s="1"/>
  <c r="E551" i="8" s="1"/>
  <c r="F551" i="8" s="1"/>
  <c r="D552" i="8" l="1"/>
  <c r="A553" i="8"/>
  <c r="B552" i="8"/>
  <c r="C552" i="8" s="1"/>
  <c r="E552" i="8" s="1"/>
  <c r="F552" i="8" s="1"/>
  <c r="D553" i="8" l="1"/>
  <c r="A554" i="8"/>
  <c r="B553" i="8"/>
  <c r="C553" i="8" s="1"/>
  <c r="E553" i="8" s="1"/>
  <c r="F553" i="8" s="1"/>
  <c r="D554" i="8" l="1"/>
  <c r="A555" i="8"/>
  <c r="B554" i="8"/>
  <c r="C554" i="8" s="1"/>
  <c r="E554" i="8" s="1"/>
  <c r="F554" i="8" s="1"/>
  <c r="D555" i="8" l="1"/>
  <c r="A556" i="8"/>
  <c r="B555" i="8"/>
  <c r="C555" i="8" s="1"/>
  <c r="E555" i="8" s="1"/>
  <c r="F555" i="8" s="1"/>
  <c r="D556" i="8" l="1"/>
  <c r="A557" i="8"/>
  <c r="B556" i="8"/>
  <c r="C556" i="8" s="1"/>
  <c r="E556" i="8" s="1"/>
  <c r="F556" i="8" s="1"/>
  <c r="D557" i="8" l="1"/>
  <c r="A558" i="8"/>
  <c r="B557" i="8"/>
  <c r="C557" i="8" s="1"/>
  <c r="E557" i="8" s="1"/>
  <c r="F557" i="8" s="1"/>
  <c r="D558" i="8" l="1"/>
  <c r="A559" i="8"/>
  <c r="B558" i="8"/>
  <c r="C558" i="8" s="1"/>
  <c r="E558" i="8" s="1"/>
  <c r="F558" i="8" s="1"/>
  <c r="D559" i="8" l="1"/>
  <c r="A560" i="8"/>
  <c r="B559" i="8"/>
  <c r="C559" i="8" s="1"/>
  <c r="E559" i="8" s="1"/>
  <c r="F559" i="8" s="1"/>
  <c r="D560" i="8" l="1"/>
  <c r="A561" i="8"/>
  <c r="B560" i="8"/>
  <c r="C560" i="8" s="1"/>
  <c r="E560" i="8" s="1"/>
  <c r="F560" i="8" s="1"/>
  <c r="D561" i="8" l="1"/>
  <c r="A562" i="8"/>
  <c r="B561" i="8"/>
  <c r="C561" i="8" s="1"/>
  <c r="E561" i="8" s="1"/>
  <c r="F561" i="8" s="1"/>
  <c r="D562" i="8" l="1"/>
  <c r="A563" i="8"/>
  <c r="B562" i="8"/>
  <c r="C562" i="8" s="1"/>
  <c r="E562" i="8" s="1"/>
  <c r="F562" i="8" s="1"/>
  <c r="D563" i="8" l="1"/>
  <c r="A564" i="8"/>
  <c r="B563" i="8"/>
  <c r="C563" i="8" s="1"/>
  <c r="E563" i="8" s="1"/>
  <c r="F563" i="8" s="1"/>
  <c r="D564" i="8" l="1"/>
  <c r="A565" i="8"/>
  <c r="B564" i="8"/>
  <c r="C564" i="8" s="1"/>
  <c r="E564" i="8" s="1"/>
  <c r="F564" i="8" s="1"/>
  <c r="D565" i="8" l="1"/>
  <c r="A566" i="8"/>
  <c r="B565" i="8"/>
  <c r="C565" i="8" s="1"/>
  <c r="E565" i="8" s="1"/>
  <c r="F565" i="8" s="1"/>
  <c r="D566" i="8" l="1"/>
  <c r="A567" i="8"/>
  <c r="B566" i="8"/>
  <c r="C566" i="8" s="1"/>
  <c r="E566" i="8" s="1"/>
  <c r="F566" i="8" s="1"/>
  <c r="D567" i="8" l="1"/>
  <c r="A568" i="8"/>
  <c r="B567" i="8"/>
  <c r="C567" i="8" s="1"/>
  <c r="E567" i="8" s="1"/>
  <c r="F567" i="8" s="1"/>
  <c r="D568" i="8" l="1"/>
  <c r="A569" i="8"/>
  <c r="B568" i="8"/>
  <c r="C568" i="8" s="1"/>
  <c r="E568" i="8" s="1"/>
  <c r="F568" i="8" s="1"/>
  <c r="D569" i="8" l="1"/>
  <c r="A570" i="8"/>
  <c r="B569" i="8"/>
  <c r="C569" i="8" s="1"/>
  <c r="E569" i="8" s="1"/>
  <c r="F569" i="8" s="1"/>
  <c r="D570" i="8" l="1"/>
  <c r="A571" i="8"/>
  <c r="B570" i="8"/>
  <c r="C570" i="8" s="1"/>
  <c r="E570" i="8" s="1"/>
  <c r="F570" i="8" s="1"/>
  <c r="D571" i="8" l="1"/>
  <c r="A572" i="8"/>
  <c r="B571" i="8"/>
  <c r="C571" i="8" s="1"/>
  <c r="E571" i="8" s="1"/>
  <c r="F571" i="8" s="1"/>
  <c r="D572" i="8" l="1"/>
  <c r="A573" i="8"/>
  <c r="B572" i="8"/>
  <c r="C572" i="8" s="1"/>
  <c r="E572" i="8" s="1"/>
  <c r="F572" i="8" s="1"/>
  <c r="D573" i="8" l="1"/>
  <c r="A574" i="8"/>
  <c r="B573" i="8"/>
  <c r="C573" i="8" s="1"/>
  <c r="E573" i="8" s="1"/>
  <c r="F573" i="8" s="1"/>
  <c r="D574" i="8" l="1"/>
  <c r="A575" i="8"/>
  <c r="B574" i="8"/>
  <c r="C574" i="8" s="1"/>
  <c r="E574" i="8" s="1"/>
  <c r="F574" i="8" s="1"/>
  <c r="D575" i="8" l="1"/>
  <c r="A576" i="8"/>
  <c r="B575" i="8"/>
  <c r="C575" i="8" s="1"/>
  <c r="E575" i="8" s="1"/>
  <c r="F575" i="8" s="1"/>
  <c r="D576" i="8" l="1"/>
  <c r="A577" i="8"/>
  <c r="B576" i="8"/>
  <c r="C576" i="8" s="1"/>
  <c r="E576" i="8" s="1"/>
  <c r="F576" i="8" s="1"/>
  <c r="D577" i="8" l="1"/>
  <c r="A578" i="8"/>
  <c r="B577" i="8"/>
  <c r="C577" i="8" s="1"/>
  <c r="E577" i="8" s="1"/>
  <c r="F577" i="8" s="1"/>
  <c r="D578" i="8" l="1"/>
  <c r="A579" i="8"/>
  <c r="B578" i="8"/>
  <c r="C578" i="8" s="1"/>
  <c r="E578" i="8" s="1"/>
  <c r="F578" i="8" s="1"/>
  <c r="D579" i="8" l="1"/>
  <c r="A580" i="8"/>
  <c r="B579" i="8"/>
  <c r="C579" i="8" s="1"/>
  <c r="E579" i="8" s="1"/>
  <c r="F579" i="8" s="1"/>
  <c r="D580" i="8" l="1"/>
  <c r="A581" i="8"/>
  <c r="B580" i="8"/>
  <c r="C580" i="8" s="1"/>
  <c r="E580" i="8" s="1"/>
  <c r="F580" i="8" s="1"/>
  <c r="D581" i="8" l="1"/>
  <c r="A582" i="8"/>
  <c r="B581" i="8"/>
  <c r="C581" i="8" s="1"/>
  <c r="E581" i="8" s="1"/>
  <c r="F581" i="8" s="1"/>
  <c r="D582" i="8" l="1"/>
  <c r="A583" i="8"/>
  <c r="B582" i="8"/>
  <c r="C582" i="8" s="1"/>
  <c r="E582" i="8" s="1"/>
  <c r="F582" i="8" s="1"/>
  <c r="D583" i="8" l="1"/>
  <c r="A584" i="8"/>
  <c r="B583" i="8"/>
  <c r="C583" i="8" s="1"/>
  <c r="E583" i="8" s="1"/>
  <c r="F583" i="8" s="1"/>
  <c r="D584" i="8" l="1"/>
  <c r="A585" i="8"/>
  <c r="B584" i="8"/>
  <c r="C584" i="8" s="1"/>
  <c r="E584" i="8" s="1"/>
  <c r="F584" i="8" s="1"/>
  <c r="D585" i="8" l="1"/>
  <c r="A586" i="8"/>
  <c r="B585" i="8"/>
  <c r="C585" i="8" s="1"/>
  <c r="E585" i="8" s="1"/>
  <c r="F585" i="8" s="1"/>
  <c r="D586" i="8" l="1"/>
  <c r="A587" i="8"/>
  <c r="B586" i="8"/>
  <c r="C586" i="8" s="1"/>
  <c r="E586" i="8" s="1"/>
  <c r="F586" i="8" s="1"/>
  <c r="D587" i="8" l="1"/>
  <c r="A588" i="8"/>
  <c r="B587" i="8"/>
  <c r="C587" i="8" s="1"/>
  <c r="E587" i="8" s="1"/>
  <c r="F587" i="8" s="1"/>
  <c r="D588" i="8" l="1"/>
  <c r="A589" i="8"/>
  <c r="B588" i="8"/>
  <c r="C588" i="8" s="1"/>
  <c r="E588" i="8" s="1"/>
  <c r="F588" i="8" s="1"/>
  <c r="D589" i="8" l="1"/>
  <c r="A590" i="8"/>
  <c r="B589" i="8"/>
  <c r="C589" i="8" s="1"/>
  <c r="E589" i="8" l="1"/>
  <c r="F589" i="8" s="1"/>
  <c r="D590" i="8"/>
  <c r="A591" i="8"/>
  <c r="B590" i="8"/>
  <c r="C590" i="8" s="1"/>
  <c r="E590" i="8" s="1"/>
  <c r="F590" i="8" s="1"/>
  <c r="D591" i="8" l="1"/>
  <c r="A592" i="8"/>
  <c r="B591" i="8"/>
  <c r="C591" i="8" s="1"/>
  <c r="E591" i="8" s="1"/>
  <c r="F591" i="8" s="1"/>
  <c r="D592" i="8" l="1"/>
  <c r="A593" i="8"/>
  <c r="B592" i="8"/>
  <c r="C592" i="8" s="1"/>
  <c r="E592" i="8" s="1"/>
  <c r="F592" i="8" s="1"/>
  <c r="D593" i="8" l="1"/>
  <c r="A594" i="8"/>
  <c r="B593" i="8"/>
  <c r="C593" i="8" s="1"/>
  <c r="E593" i="8" s="1"/>
  <c r="F593" i="8" s="1"/>
  <c r="D594" i="8" l="1"/>
  <c r="A595" i="8"/>
  <c r="B594" i="8"/>
  <c r="C594" i="8" s="1"/>
  <c r="E594" i="8" s="1"/>
  <c r="F594" i="8" s="1"/>
  <c r="D595" i="8" l="1"/>
  <c r="A596" i="8"/>
  <c r="B595" i="8"/>
  <c r="C595" i="8" s="1"/>
  <c r="E595" i="8" s="1"/>
  <c r="F595" i="8" s="1"/>
  <c r="D596" i="8" l="1"/>
  <c r="A597" i="8"/>
  <c r="B596" i="8"/>
  <c r="C596" i="8" s="1"/>
  <c r="E596" i="8" s="1"/>
  <c r="F596" i="8" s="1"/>
  <c r="D597" i="8" l="1"/>
  <c r="A598" i="8"/>
  <c r="B597" i="8"/>
  <c r="C597" i="8" s="1"/>
  <c r="E597" i="8" s="1"/>
  <c r="F597" i="8" s="1"/>
  <c r="D598" i="8" l="1"/>
  <c r="A599" i="8"/>
  <c r="B598" i="8"/>
  <c r="C598" i="8" s="1"/>
  <c r="E598" i="8" s="1"/>
  <c r="F598" i="8" s="1"/>
  <c r="D599" i="8" l="1"/>
  <c r="A600" i="8"/>
  <c r="B599" i="8"/>
  <c r="C599" i="8" s="1"/>
  <c r="E599" i="8" s="1"/>
  <c r="F599" i="8" s="1"/>
  <c r="D600" i="8" l="1"/>
  <c r="A601" i="8"/>
  <c r="B600" i="8"/>
  <c r="C600" i="8" s="1"/>
  <c r="E600" i="8" s="1"/>
  <c r="F600" i="8" s="1"/>
  <c r="D601" i="8" l="1"/>
  <c r="A602" i="8"/>
  <c r="B601" i="8"/>
  <c r="C601" i="8" s="1"/>
  <c r="E601" i="8" s="1"/>
  <c r="F601" i="8" s="1"/>
  <c r="D602" i="8" l="1"/>
  <c r="A603" i="8"/>
  <c r="B602" i="8"/>
  <c r="C602" i="8" s="1"/>
  <c r="E602" i="8" s="1"/>
  <c r="F602" i="8" s="1"/>
  <c r="D603" i="8" l="1"/>
  <c r="A604" i="8"/>
  <c r="B603" i="8"/>
  <c r="C603" i="8" s="1"/>
  <c r="E603" i="8" s="1"/>
  <c r="F603" i="8" s="1"/>
  <c r="D604" i="8" l="1"/>
  <c r="A605" i="8"/>
  <c r="B604" i="8"/>
  <c r="C604" i="8" s="1"/>
  <c r="E604" i="8" s="1"/>
  <c r="F604" i="8" s="1"/>
  <c r="D605" i="8" l="1"/>
  <c r="A606" i="8"/>
  <c r="B605" i="8"/>
  <c r="C605" i="8" s="1"/>
  <c r="E605" i="8" s="1"/>
  <c r="F605" i="8" s="1"/>
  <c r="D606" i="8" l="1"/>
  <c r="A607" i="8"/>
  <c r="B606" i="8"/>
  <c r="C606" i="8" s="1"/>
  <c r="E606" i="8" s="1"/>
  <c r="F606" i="8" s="1"/>
  <c r="D607" i="8" l="1"/>
  <c r="A608" i="8"/>
  <c r="B607" i="8"/>
  <c r="C607" i="8" s="1"/>
  <c r="E607" i="8" s="1"/>
  <c r="F607" i="8" s="1"/>
  <c r="D608" i="8" l="1"/>
  <c r="A609" i="8"/>
  <c r="B608" i="8"/>
  <c r="C608" i="8" s="1"/>
  <c r="E608" i="8" s="1"/>
  <c r="F608" i="8" s="1"/>
  <c r="D609" i="8" l="1"/>
  <c r="A610" i="8"/>
  <c r="B609" i="8"/>
  <c r="C609" i="8" s="1"/>
  <c r="E609" i="8" s="1"/>
  <c r="F609" i="8" s="1"/>
  <c r="D610" i="8" l="1"/>
  <c r="A611" i="8"/>
  <c r="B610" i="8"/>
  <c r="C610" i="8" s="1"/>
  <c r="E610" i="8" s="1"/>
  <c r="F610" i="8" s="1"/>
  <c r="D611" i="8" l="1"/>
  <c r="A612" i="8"/>
  <c r="B611" i="8"/>
  <c r="C611" i="8" s="1"/>
  <c r="E611" i="8" l="1"/>
  <c r="F611" i="8" s="1"/>
  <c r="D612" i="8"/>
  <c r="A613" i="8"/>
  <c r="B612" i="8"/>
  <c r="C612" i="8" s="1"/>
  <c r="E612" i="8" s="1"/>
  <c r="F612" i="8" s="1"/>
  <c r="D613" i="8" l="1"/>
  <c r="A614" i="8"/>
  <c r="B613" i="8"/>
  <c r="C613" i="8" s="1"/>
  <c r="E613" i="8" s="1"/>
  <c r="F613" i="8" s="1"/>
  <c r="D614" i="8" l="1"/>
  <c r="A615" i="8"/>
  <c r="B614" i="8"/>
  <c r="C614" i="8" s="1"/>
  <c r="E614" i="8" s="1"/>
  <c r="F614" i="8" s="1"/>
  <c r="D615" i="8" l="1"/>
  <c r="A616" i="8"/>
  <c r="B615" i="8"/>
  <c r="C615" i="8" s="1"/>
  <c r="E615" i="8" s="1"/>
  <c r="F615" i="8" s="1"/>
  <c r="D616" i="8" l="1"/>
  <c r="A617" i="8"/>
  <c r="B616" i="8"/>
  <c r="C616" i="8" s="1"/>
  <c r="E616" i="8" s="1"/>
  <c r="F616" i="8" s="1"/>
  <c r="D617" i="8" l="1"/>
  <c r="A618" i="8"/>
  <c r="B617" i="8"/>
  <c r="C617" i="8" s="1"/>
  <c r="E617" i="8" s="1"/>
  <c r="F617" i="8" s="1"/>
  <c r="D618" i="8" l="1"/>
  <c r="A619" i="8"/>
  <c r="B618" i="8"/>
  <c r="C618" i="8" s="1"/>
  <c r="E618" i="8" s="1"/>
  <c r="F618" i="8" s="1"/>
  <c r="D619" i="8" l="1"/>
  <c r="A620" i="8"/>
  <c r="B619" i="8"/>
  <c r="C619" i="8" s="1"/>
  <c r="E619" i="8" s="1"/>
  <c r="F619" i="8" s="1"/>
  <c r="D620" i="8" l="1"/>
  <c r="A621" i="8"/>
  <c r="B620" i="8"/>
  <c r="C620" i="8" s="1"/>
  <c r="E620" i="8" s="1"/>
  <c r="F620" i="8" s="1"/>
  <c r="D621" i="8" l="1"/>
  <c r="A622" i="8"/>
  <c r="B621" i="8"/>
  <c r="C621" i="8" s="1"/>
  <c r="E621" i="8" s="1"/>
  <c r="F621" i="8" s="1"/>
  <c r="D622" i="8" l="1"/>
  <c r="A623" i="8"/>
  <c r="B622" i="8"/>
  <c r="C622" i="8" s="1"/>
  <c r="E622" i="8" s="1"/>
  <c r="F622" i="8" s="1"/>
  <c r="D623" i="8" l="1"/>
  <c r="A624" i="8"/>
  <c r="B623" i="8"/>
  <c r="C623" i="8" s="1"/>
  <c r="E623" i="8" s="1"/>
  <c r="F623" i="8" s="1"/>
  <c r="D624" i="8" l="1"/>
  <c r="A625" i="8"/>
  <c r="B624" i="8"/>
  <c r="C624" i="8" s="1"/>
  <c r="E624" i="8" s="1"/>
  <c r="F624" i="8" s="1"/>
  <c r="D625" i="8" l="1"/>
  <c r="A626" i="8"/>
  <c r="B625" i="8"/>
  <c r="C625" i="8" s="1"/>
  <c r="E625" i="8" s="1"/>
  <c r="F625" i="8" s="1"/>
  <c r="D626" i="8" l="1"/>
  <c r="A627" i="8"/>
  <c r="B626" i="8"/>
  <c r="C626" i="8" s="1"/>
  <c r="E626" i="8" s="1"/>
  <c r="F626" i="8" s="1"/>
  <c r="D627" i="8" l="1"/>
  <c r="A628" i="8"/>
  <c r="B627" i="8"/>
  <c r="C627" i="8" s="1"/>
  <c r="E627" i="8" s="1"/>
  <c r="F627" i="8" s="1"/>
  <c r="D628" i="8" l="1"/>
  <c r="A629" i="8"/>
  <c r="B628" i="8"/>
  <c r="C628" i="8" s="1"/>
  <c r="E628" i="8" s="1"/>
  <c r="F628" i="8" s="1"/>
  <c r="D629" i="8" l="1"/>
  <c r="A630" i="8"/>
  <c r="B629" i="8"/>
  <c r="C629" i="8" s="1"/>
  <c r="E629" i="8" s="1"/>
  <c r="F629" i="8" s="1"/>
  <c r="D630" i="8" l="1"/>
  <c r="A631" i="8"/>
  <c r="B630" i="8"/>
  <c r="C630" i="8" s="1"/>
  <c r="E630" i="8" s="1"/>
  <c r="F630" i="8" s="1"/>
  <c r="D631" i="8" l="1"/>
  <c r="A632" i="8"/>
  <c r="B631" i="8"/>
  <c r="C631" i="8" s="1"/>
  <c r="E631" i="8" s="1"/>
  <c r="F631" i="8" s="1"/>
  <c r="D632" i="8" l="1"/>
  <c r="A633" i="8"/>
  <c r="B632" i="8"/>
  <c r="C632" i="8" s="1"/>
  <c r="E632" i="8" s="1"/>
  <c r="F632" i="8" s="1"/>
  <c r="D633" i="8" l="1"/>
  <c r="A634" i="8"/>
  <c r="B633" i="8"/>
  <c r="C633" i="8" s="1"/>
  <c r="E633" i="8" s="1"/>
  <c r="F633" i="8" s="1"/>
  <c r="D634" i="8" l="1"/>
  <c r="A635" i="8"/>
  <c r="B634" i="8"/>
  <c r="C634" i="8" s="1"/>
  <c r="E634" i="8" s="1"/>
  <c r="F634" i="8" s="1"/>
  <c r="D635" i="8" l="1"/>
  <c r="A636" i="8"/>
  <c r="B635" i="8"/>
  <c r="C635" i="8" s="1"/>
  <c r="E635" i="8" s="1"/>
  <c r="F635" i="8" s="1"/>
  <c r="D636" i="8" l="1"/>
  <c r="A637" i="8"/>
  <c r="B636" i="8"/>
  <c r="C636" i="8" s="1"/>
  <c r="E636" i="8" s="1"/>
  <c r="F636" i="8" s="1"/>
  <c r="D637" i="8" l="1"/>
  <c r="A638" i="8"/>
  <c r="B637" i="8"/>
  <c r="C637" i="8" s="1"/>
  <c r="E637" i="8" s="1"/>
  <c r="F637" i="8" s="1"/>
  <c r="D638" i="8" l="1"/>
  <c r="A639" i="8"/>
  <c r="B638" i="8"/>
  <c r="C638" i="8" s="1"/>
  <c r="E638" i="8" s="1"/>
  <c r="F638" i="8" s="1"/>
  <c r="D639" i="8" l="1"/>
  <c r="A640" i="8"/>
  <c r="B639" i="8"/>
  <c r="C639" i="8" s="1"/>
  <c r="E639" i="8" s="1"/>
  <c r="F639" i="8" s="1"/>
  <c r="D640" i="8" l="1"/>
  <c r="A641" i="8"/>
  <c r="B640" i="8"/>
  <c r="C640" i="8" s="1"/>
  <c r="E640" i="8" s="1"/>
  <c r="F640" i="8" s="1"/>
  <c r="D641" i="8" l="1"/>
  <c r="A642" i="8"/>
  <c r="B641" i="8"/>
  <c r="C641" i="8" s="1"/>
  <c r="E641" i="8" s="1"/>
  <c r="F641" i="8" s="1"/>
  <c r="D642" i="8" l="1"/>
  <c r="A643" i="8"/>
  <c r="B642" i="8"/>
  <c r="C642" i="8" s="1"/>
  <c r="E642" i="8" s="1"/>
  <c r="F642" i="8" s="1"/>
  <c r="D643" i="8" l="1"/>
  <c r="A644" i="8"/>
  <c r="B643" i="8"/>
  <c r="C643" i="8" s="1"/>
  <c r="E643" i="8" s="1"/>
  <c r="F643" i="8" s="1"/>
  <c r="D644" i="8" l="1"/>
  <c r="A645" i="8"/>
  <c r="B644" i="8"/>
  <c r="C644" i="8" s="1"/>
  <c r="E644" i="8" s="1"/>
  <c r="F644" i="8" s="1"/>
  <c r="D645" i="8" l="1"/>
  <c r="A646" i="8"/>
  <c r="B645" i="8"/>
  <c r="C645" i="8" s="1"/>
  <c r="E645" i="8" s="1"/>
  <c r="F645" i="8" s="1"/>
  <c r="D646" i="8" l="1"/>
  <c r="A647" i="8"/>
  <c r="B646" i="8"/>
  <c r="C646" i="8" s="1"/>
  <c r="E646" i="8" s="1"/>
  <c r="F646" i="8" s="1"/>
  <c r="D647" i="8" l="1"/>
  <c r="A648" i="8"/>
  <c r="B647" i="8"/>
  <c r="C647" i="8" s="1"/>
  <c r="E647" i="8" s="1"/>
  <c r="F647" i="8" s="1"/>
  <c r="D648" i="8" l="1"/>
  <c r="A649" i="8"/>
  <c r="B648" i="8"/>
  <c r="C648" i="8" s="1"/>
  <c r="E648" i="8" s="1"/>
  <c r="F648" i="8" s="1"/>
  <c r="D649" i="8" l="1"/>
  <c r="A650" i="8"/>
  <c r="B649" i="8"/>
  <c r="C649" i="8" s="1"/>
  <c r="E649" i="8" s="1"/>
  <c r="F649" i="8" s="1"/>
  <c r="D650" i="8" l="1"/>
  <c r="A651" i="8"/>
  <c r="B650" i="8"/>
  <c r="C650" i="8" s="1"/>
  <c r="E650" i="8" s="1"/>
  <c r="F650" i="8" s="1"/>
  <c r="D651" i="8" l="1"/>
  <c r="A652" i="8"/>
  <c r="B651" i="8"/>
  <c r="C651" i="8" s="1"/>
  <c r="E651" i="8" s="1"/>
  <c r="F651" i="8" s="1"/>
  <c r="D652" i="8" l="1"/>
  <c r="A653" i="8"/>
  <c r="B652" i="8"/>
  <c r="C652" i="8" s="1"/>
  <c r="E652" i="8" s="1"/>
  <c r="F652" i="8" s="1"/>
  <c r="D653" i="8" l="1"/>
  <c r="A654" i="8"/>
  <c r="B653" i="8"/>
  <c r="C653" i="8" s="1"/>
  <c r="E653" i="8" s="1"/>
  <c r="F653" i="8" s="1"/>
  <c r="D654" i="8" l="1"/>
  <c r="A655" i="8"/>
  <c r="B654" i="8"/>
  <c r="C654" i="8" s="1"/>
  <c r="E654" i="8" s="1"/>
  <c r="F654" i="8" s="1"/>
  <c r="D655" i="8" l="1"/>
  <c r="A656" i="8"/>
  <c r="B655" i="8"/>
  <c r="C655" i="8" s="1"/>
  <c r="E655" i="8" s="1"/>
  <c r="F655" i="8" s="1"/>
  <c r="D656" i="8" l="1"/>
  <c r="A657" i="8"/>
  <c r="B656" i="8"/>
  <c r="C656" i="8" s="1"/>
  <c r="E656" i="8" s="1"/>
  <c r="F656" i="8" s="1"/>
  <c r="D657" i="8" l="1"/>
  <c r="A658" i="8"/>
  <c r="B657" i="8"/>
  <c r="C657" i="8" s="1"/>
  <c r="E657" i="8" s="1"/>
  <c r="F657" i="8" s="1"/>
  <c r="D658" i="8" l="1"/>
  <c r="A659" i="8"/>
  <c r="B658" i="8"/>
  <c r="C658" i="8" s="1"/>
  <c r="E658" i="8" l="1"/>
  <c r="F658" i="8" s="1"/>
  <c r="D659" i="8"/>
  <c r="A660" i="8"/>
  <c r="B659" i="8"/>
  <c r="C659" i="8" s="1"/>
  <c r="E659" i="8" s="1"/>
  <c r="F659" i="8" s="1"/>
  <c r="D660" i="8" l="1"/>
  <c r="A661" i="8"/>
  <c r="B660" i="8"/>
  <c r="C660" i="8" s="1"/>
  <c r="E660" i="8" s="1"/>
  <c r="F660" i="8" s="1"/>
  <c r="D661" i="8" l="1"/>
  <c r="A662" i="8"/>
  <c r="B661" i="8"/>
  <c r="C661" i="8" s="1"/>
  <c r="E661" i="8" s="1"/>
  <c r="F661" i="8" s="1"/>
  <c r="D662" i="8" l="1"/>
  <c r="A663" i="8"/>
  <c r="B662" i="8"/>
  <c r="C662" i="8" s="1"/>
  <c r="E662" i="8" s="1"/>
  <c r="F662" i="8" s="1"/>
  <c r="D663" i="8" l="1"/>
  <c r="A664" i="8"/>
  <c r="B663" i="8"/>
  <c r="C663" i="8" s="1"/>
  <c r="E663" i="8" s="1"/>
  <c r="F663" i="8" s="1"/>
  <c r="D664" i="8" l="1"/>
  <c r="A665" i="8"/>
  <c r="B664" i="8"/>
  <c r="C664" i="8" s="1"/>
  <c r="E664" i="8" s="1"/>
  <c r="F664" i="8" s="1"/>
  <c r="D665" i="8" l="1"/>
  <c r="A666" i="8"/>
  <c r="B665" i="8"/>
  <c r="C665" i="8" s="1"/>
  <c r="E665" i="8" s="1"/>
  <c r="F665" i="8" s="1"/>
  <c r="D666" i="8" l="1"/>
  <c r="A667" i="8"/>
  <c r="B666" i="8"/>
  <c r="C666" i="8" s="1"/>
  <c r="E666" i="8" l="1"/>
  <c r="F666" i="8" s="1"/>
  <c r="D667" i="8"/>
  <c r="A668" i="8"/>
  <c r="B667" i="8"/>
  <c r="C667" i="8" s="1"/>
  <c r="E667" i="8" s="1"/>
  <c r="F667" i="8" s="1"/>
  <c r="D668" i="8" l="1"/>
  <c r="A669" i="8"/>
  <c r="B668" i="8"/>
  <c r="C668" i="8" s="1"/>
  <c r="E668" i="8" s="1"/>
  <c r="F668" i="8" s="1"/>
  <c r="D669" i="8" l="1"/>
  <c r="A670" i="8"/>
  <c r="B669" i="8"/>
  <c r="C669" i="8" s="1"/>
  <c r="E669" i="8" s="1"/>
  <c r="F669" i="8" s="1"/>
  <c r="D670" i="8" l="1"/>
  <c r="A671" i="8"/>
  <c r="B670" i="8"/>
  <c r="C670" i="8" s="1"/>
  <c r="E670" i="8" s="1"/>
  <c r="F670" i="8" s="1"/>
  <c r="D671" i="8" l="1"/>
  <c r="A672" i="8"/>
  <c r="B671" i="8"/>
  <c r="C671" i="8" s="1"/>
  <c r="E671" i="8" s="1"/>
  <c r="F671" i="8" s="1"/>
  <c r="D672" i="8" l="1"/>
  <c r="A673" i="8"/>
  <c r="B672" i="8"/>
  <c r="C672" i="8" s="1"/>
  <c r="E672" i="8" s="1"/>
  <c r="F672" i="8" s="1"/>
  <c r="D673" i="8" l="1"/>
  <c r="A674" i="8"/>
  <c r="B673" i="8"/>
  <c r="C673" i="8" s="1"/>
  <c r="E673" i="8" l="1"/>
  <c r="F673" i="8" s="1"/>
  <c r="D674" i="8"/>
  <c r="A675" i="8"/>
  <c r="B674" i="8"/>
  <c r="C674" i="8" s="1"/>
  <c r="E674" i="8" s="1"/>
  <c r="F674" i="8" s="1"/>
  <c r="D675" i="8" l="1"/>
  <c r="A676" i="8"/>
  <c r="B675" i="8"/>
  <c r="C675" i="8" s="1"/>
  <c r="E675" i="8" s="1"/>
  <c r="F675" i="8" s="1"/>
  <c r="D676" i="8" l="1"/>
  <c r="A677" i="8"/>
  <c r="B676" i="8"/>
  <c r="C676" i="8" s="1"/>
  <c r="E676" i="8" s="1"/>
  <c r="F676" i="8" s="1"/>
  <c r="D677" i="8" l="1"/>
  <c r="A678" i="8"/>
  <c r="B677" i="8"/>
  <c r="C677" i="8" s="1"/>
  <c r="E677" i="8" s="1"/>
  <c r="F677" i="8" s="1"/>
  <c r="D678" i="8" l="1"/>
  <c r="A679" i="8"/>
  <c r="B678" i="8"/>
  <c r="C678" i="8" s="1"/>
  <c r="E678" i="8" s="1"/>
  <c r="F678" i="8" s="1"/>
  <c r="D679" i="8" l="1"/>
  <c r="A680" i="8"/>
  <c r="B679" i="8"/>
  <c r="C679" i="8" s="1"/>
  <c r="E679" i="8" s="1"/>
  <c r="F679" i="8" s="1"/>
  <c r="D680" i="8" l="1"/>
  <c r="A681" i="8"/>
  <c r="B680" i="8"/>
  <c r="C680" i="8" s="1"/>
  <c r="E680" i="8" s="1"/>
  <c r="F680" i="8" s="1"/>
  <c r="D681" i="8" l="1"/>
  <c r="A682" i="8"/>
  <c r="B681" i="8"/>
  <c r="C681" i="8" s="1"/>
  <c r="E681" i="8" s="1"/>
  <c r="F681" i="8" s="1"/>
  <c r="D682" i="8" l="1"/>
  <c r="A683" i="8"/>
  <c r="B682" i="8"/>
  <c r="C682" i="8" s="1"/>
  <c r="E682" i="8" s="1"/>
  <c r="F682" i="8" s="1"/>
  <c r="D683" i="8" l="1"/>
  <c r="A684" i="8"/>
  <c r="B683" i="8"/>
  <c r="C683" i="8" s="1"/>
  <c r="E683" i="8" s="1"/>
  <c r="F683" i="8" s="1"/>
  <c r="D684" i="8" l="1"/>
  <c r="A685" i="8"/>
  <c r="B684" i="8"/>
  <c r="C684" i="8" s="1"/>
  <c r="E684" i="8" s="1"/>
  <c r="F684" i="8" s="1"/>
  <c r="D685" i="8" l="1"/>
  <c r="A686" i="8"/>
  <c r="B685" i="8"/>
  <c r="C685" i="8" s="1"/>
  <c r="E685" i="8" s="1"/>
  <c r="F685" i="8" s="1"/>
  <c r="D686" i="8" l="1"/>
  <c r="A687" i="8"/>
  <c r="B686" i="8"/>
  <c r="C686" i="8" s="1"/>
  <c r="E686" i="8" s="1"/>
  <c r="F686" i="8" s="1"/>
  <c r="D687" i="8" l="1"/>
  <c r="A688" i="8"/>
  <c r="B687" i="8"/>
  <c r="C687" i="8" s="1"/>
  <c r="E687" i="8" s="1"/>
  <c r="F687" i="8" s="1"/>
  <c r="D688" i="8" l="1"/>
  <c r="A689" i="8"/>
  <c r="B688" i="8"/>
  <c r="C688" i="8" s="1"/>
  <c r="E688" i="8" s="1"/>
  <c r="F688" i="8" s="1"/>
  <c r="D689" i="8" l="1"/>
  <c r="A690" i="8"/>
  <c r="B689" i="8"/>
  <c r="C689" i="8" s="1"/>
  <c r="E689" i="8" l="1"/>
  <c r="F689" i="8" s="1"/>
  <c r="D690" i="8"/>
  <c r="A691" i="8"/>
  <c r="B690" i="8"/>
  <c r="C690" i="8" s="1"/>
  <c r="E690" i="8" s="1"/>
  <c r="F690" i="8" s="1"/>
  <c r="D691" i="8" l="1"/>
  <c r="A692" i="8"/>
  <c r="B691" i="8"/>
  <c r="C691" i="8" s="1"/>
  <c r="E691" i="8" s="1"/>
  <c r="F691" i="8" s="1"/>
  <c r="D692" i="8" l="1"/>
  <c r="A693" i="8"/>
  <c r="B692" i="8"/>
  <c r="C692" i="8" s="1"/>
  <c r="E692" i="8" s="1"/>
  <c r="F692" i="8" s="1"/>
  <c r="D693" i="8" l="1"/>
  <c r="A694" i="8"/>
  <c r="B693" i="8"/>
  <c r="C693" i="8" s="1"/>
  <c r="E693" i="8" s="1"/>
  <c r="F693" i="8" s="1"/>
  <c r="D694" i="8" l="1"/>
  <c r="A695" i="8"/>
  <c r="B694" i="8"/>
  <c r="C694" i="8" s="1"/>
  <c r="E694" i="8" s="1"/>
  <c r="F694" i="8" s="1"/>
  <c r="D695" i="8" l="1"/>
  <c r="A696" i="8"/>
  <c r="B695" i="8"/>
  <c r="C695" i="8" s="1"/>
  <c r="E695" i="8" s="1"/>
  <c r="F695" i="8" s="1"/>
  <c r="D696" i="8" l="1"/>
  <c r="A697" i="8"/>
  <c r="B696" i="8"/>
  <c r="C696" i="8" s="1"/>
  <c r="E696" i="8" s="1"/>
  <c r="F696" i="8" s="1"/>
  <c r="D697" i="8" l="1"/>
  <c r="A698" i="8"/>
  <c r="B697" i="8"/>
  <c r="C697" i="8" s="1"/>
  <c r="E697" i="8" s="1"/>
  <c r="F697" i="8" s="1"/>
  <c r="D698" i="8" l="1"/>
  <c r="A699" i="8"/>
  <c r="B698" i="8"/>
  <c r="C698" i="8" s="1"/>
  <c r="E698" i="8" s="1"/>
  <c r="F698" i="8" s="1"/>
  <c r="D699" i="8" l="1"/>
  <c r="A700" i="8"/>
  <c r="B699" i="8"/>
  <c r="C699" i="8" s="1"/>
  <c r="E699" i="8" s="1"/>
  <c r="F699" i="8" s="1"/>
  <c r="D700" i="8" l="1"/>
  <c r="A701" i="8"/>
  <c r="B700" i="8"/>
  <c r="C700" i="8" s="1"/>
  <c r="E700" i="8" s="1"/>
  <c r="F700" i="8" s="1"/>
  <c r="D701" i="8" l="1"/>
  <c r="A702" i="8"/>
  <c r="B701" i="8"/>
  <c r="C701" i="8" s="1"/>
  <c r="E701" i="8" s="1"/>
  <c r="F701" i="8" s="1"/>
  <c r="D702" i="8" l="1"/>
  <c r="A703" i="8"/>
  <c r="B702" i="8"/>
  <c r="C702" i="8" s="1"/>
  <c r="E702" i="8" s="1"/>
  <c r="F702" i="8" s="1"/>
  <c r="D703" i="8" l="1"/>
  <c r="A704" i="8"/>
  <c r="B703" i="8"/>
  <c r="C703" i="8" s="1"/>
  <c r="E703" i="8" s="1"/>
  <c r="F703" i="8" s="1"/>
  <c r="D704" i="8" l="1"/>
  <c r="A705" i="8"/>
  <c r="B704" i="8"/>
  <c r="C704" i="8" s="1"/>
  <c r="E704" i="8" s="1"/>
  <c r="F704" i="8" s="1"/>
  <c r="D705" i="8" l="1"/>
  <c r="A706" i="8"/>
  <c r="B705" i="8"/>
  <c r="C705" i="8" s="1"/>
  <c r="E705" i="8" s="1"/>
  <c r="F705" i="8" s="1"/>
  <c r="D706" i="8" l="1"/>
  <c r="A707" i="8"/>
  <c r="B706" i="8"/>
  <c r="C706" i="8" s="1"/>
  <c r="E706" i="8" l="1"/>
  <c r="F706" i="8" s="1"/>
  <c r="D707" i="8"/>
  <c r="A708" i="8"/>
  <c r="B707" i="8"/>
  <c r="C707" i="8" s="1"/>
  <c r="E707" i="8" s="1"/>
  <c r="F707" i="8" s="1"/>
  <c r="D708" i="8" l="1"/>
  <c r="A709" i="8"/>
  <c r="B708" i="8"/>
  <c r="C708" i="8" s="1"/>
  <c r="E708" i="8" s="1"/>
  <c r="F708" i="8" s="1"/>
  <c r="D709" i="8" l="1"/>
  <c r="A710" i="8"/>
  <c r="B709" i="8"/>
  <c r="C709" i="8" s="1"/>
  <c r="E709" i="8" s="1"/>
  <c r="F709" i="8" s="1"/>
  <c r="D710" i="8" l="1"/>
  <c r="A711" i="8"/>
  <c r="B710" i="8"/>
  <c r="C710" i="8" s="1"/>
  <c r="E710" i="8" s="1"/>
  <c r="F710" i="8" s="1"/>
  <c r="D711" i="8" l="1"/>
  <c r="A712" i="8"/>
  <c r="B711" i="8"/>
  <c r="C711" i="8" s="1"/>
  <c r="E711" i="8" s="1"/>
  <c r="F711" i="8" s="1"/>
  <c r="D712" i="8" l="1"/>
  <c r="A713" i="8"/>
  <c r="B712" i="8"/>
  <c r="C712" i="8" s="1"/>
  <c r="E712" i="8" s="1"/>
  <c r="F712" i="8" s="1"/>
  <c r="D713" i="8" l="1"/>
  <c r="A714" i="8"/>
  <c r="B713" i="8"/>
  <c r="C713" i="8" s="1"/>
  <c r="E713" i="8" s="1"/>
  <c r="F713" i="8" s="1"/>
  <c r="D714" i="8" l="1"/>
  <c r="A715" i="8"/>
  <c r="B714" i="8"/>
  <c r="C714" i="8" s="1"/>
  <c r="E714" i="8" s="1"/>
  <c r="F714" i="8" s="1"/>
  <c r="D715" i="8" l="1"/>
  <c r="A716" i="8"/>
  <c r="B715" i="8"/>
  <c r="C715" i="8" s="1"/>
  <c r="E715" i="8" s="1"/>
  <c r="F715" i="8" s="1"/>
  <c r="D716" i="8" l="1"/>
  <c r="A717" i="8"/>
  <c r="B716" i="8"/>
  <c r="C716" i="8" s="1"/>
  <c r="E716" i="8" s="1"/>
  <c r="F716" i="8" s="1"/>
  <c r="D717" i="8" l="1"/>
  <c r="A718" i="8"/>
  <c r="B717" i="8"/>
  <c r="C717" i="8" s="1"/>
  <c r="E717" i="8" s="1"/>
  <c r="F717" i="8" s="1"/>
  <c r="D718" i="8" l="1"/>
  <c r="A719" i="8"/>
  <c r="B718" i="8"/>
  <c r="C718" i="8" s="1"/>
  <c r="E718" i="8" s="1"/>
  <c r="F718" i="8" s="1"/>
  <c r="D719" i="8" l="1"/>
  <c r="A720" i="8"/>
  <c r="B719" i="8"/>
  <c r="C719" i="8" s="1"/>
  <c r="E719" i="8" s="1"/>
  <c r="F719" i="8" s="1"/>
  <c r="D720" i="8" l="1"/>
  <c r="A721" i="8"/>
  <c r="B720" i="8"/>
  <c r="C720" i="8" s="1"/>
  <c r="E720" i="8" s="1"/>
  <c r="F720" i="8" s="1"/>
  <c r="D721" i="8" l="1"/>
  <c r="A722" i="8"/>
  <c r="B721" i="8"/>
  <c r="C721" i="8" s="1"/>
  <c r="E721" i="8" s="1"/>
  <c r="F721" i="8" s="1"/>
  <c r="D722" i="8" l="1"/>
  <c r="A723" i="8"/>
  <c r="B722" i="8"/>
  <c r="C722" i="8" s="1"/>
  <c r="E722" i="8" s="1"/>
  <c r="F722" i="8" s="1"/>
  <c r="D723" i="8" l="1"/>
  <c r="A724" i="8"/>
  <c r="B723" i="8"/>
  <c r="C723" i="8" s="1"/>
  <c r="E723" i="8" s="1"/>
  <c r="F723" i="8" s="1"/>
  <c r="D724" i="8" l="1"/>
  <c r="A725" i="8"/>
  <c r="B724" i="8"/>
  <c r="C724" i="8" s="1"/>
  <c r="E724" i="8" s="1"/>
  <c r="F724" i="8" s="1"/>
  <c r="D725" i="8" l="1"/>
  <c r="A726" i="8"/>
  <c r="B725" i="8"/>
  <c r="C725" i="8" s="1"/>
  <c r="E725" i="8" s="1"/>
  <c r="F725" i="8" s="1"/>
  <c r="D726" i="8" l="1"/>
  <c r="A727" i="8"/>
  <c r="B726" i="8"/>
  <c r="C726" i="8" s="1"/>
  <c r="E726" i="8" s="1"/>
  <c r="F726" i="8" s="1"/>
  <c r="D727" i="8" l="1"/>
  <c r="A728" i="8"/>
  <c r="B727" i="8"/>
  <c r="C727" i="8" s="1"/>
  <c r="E727" i="8" s="1"/>
  <c r="F727" i="8" s="1"/>
  <c r="D728" i="8" l="1"/>
  <c r="A729" i="8"/>
  <c r="B728" i="8"/>
  <c r="C728" i="8" s="1"/>
  <c r="E728" i="8" s="1"/>
  <c r="F728" i="8" s="1"/>
  <c r="D729" i="8" l="1"/>
  <c r="A730" i="8"/>
  <c r="B729" i="8"/>
  <c r="C729" i="8" s="1"/>
  <c r="E729" i="8" s="1"/>
  <c r="F729" i="8" s="1"/>
  <c r="D730" i="8" l="1"/>
  <c r="A731" i="8"/>
  <c r="B730" i="8"/>
  <c r="C730" i="8" s="1"/>
  <c r="E730" i="8" s="1"/>
  <c r="F730" i="8" s="1"/>
  <c r="D731" i="8" l="1"/>
  <c r="A732" i="8"/>
  <c r="B731" i="8"/>
  <c r="C731" i="8" s="1"/>
  <c r="E731" i="8" s="1"/>
  <c r="F731" i="8" s="1"/>
  <c r="D732" i="8" l="1"/>
  <c r="A733" i="8"/>
  <c r="B732" i="8"/>
  <c r="C732" i="8" s="1"/>
  <c r="E732" i="8" s="1"/>
  <c r="F732" i="8" s="1"/>
  <c r="D733" i="8" l="1"/>
  <c r="A734" i="8"/>
  <c r="B733" i="8"/>
  <c r="C733" i="8" s="1"/>
  <c r="E733" i="8" s="1"/>
  <c r="F733" i="8" s="1"/>
  <c r="D734" i="8" l="1"/>
  <c r="A735" i="8"/>
  <c r="B734" i="8"/>
  <c r="C734" i="8" s="1"/>
  <c r="E734" i="8" s="1"/>
  <c r="F734" i="8" s="1"/>
  <c r="D735" i="8" l="1"/>
  <c r="A736" i="8"/>
  <c r="B735" i="8"/>
  <c r="C735" i="8" s="1"/>
  <c r="E735" i="8" s="1"/>
  <c r="F735" i="8" s="1"/>
  <c r="D736" i="8" l="1"/>
  <c r="A737" i="8"/>
  <c r="B736" i="8"/>
  <c r="C736" i="8" s="1"/>
  <c r="E736" i="8" s="1"/>
  <c r="F736" i="8" s="1"/>
  <c r="D737" i="8" l="1"/>
  <c r="A738" i="8"/>
  <c r="B737" i="8"/>
  <c r="C737" i="8" s="1"/>
  <c r="E737" i="8" s="1"/>
  <c r="F737" i="8" s="1"/>
  <c r="D738" i="8" l="1"/>
  <c r="A739" i="8"/>
  <c r="B738" i="8"/>
  <c r="C738" i="8" s="1"/>
  <c r="E738" i="8" s="1"/>
  <c r="F738" i="8" s="1"/>
  <c r="D739" i="8" l="1"/>
  <c r="A740" i="8"/>
  <c r="B739" i="8"/>
  <c r="C739" i="8" s="1"/>
  <c r="E739" i="8" s="1"/>
  <c r="F739" i="8" s="1"/>
  <c r="D740" i="8" l="1"/>
  <c r="A741" i="8"/>
  <c r="B740" i="8"/>
  <c r="C740" i="8" s="1"/>
  <c r="E740" i="8" s="1"/>
  <c r="F740" i="8" s="1"/>
  <c r="D741" i="8" l="1"/>
  <c r="A742" i="8"/>
  <c r="B741" i="8"/>
  <c r="C741" i="8" s="1"/>
  <c r="E741" i="8" l="1"/>
  <c r="F741" i="8" s="1"/>
  <c r="D742" i="8"/>
  <c r="A743" i="8"/>
  <c r="B742" i="8"/>
  <c r="C742" i="8" s="1"/>
  <c r="E742" i="8" l="1"/>
  <c r="F742" i="8" s="1"/>
  <c r="D743" i="8"/>
  <c r="A744" i="8"/>
  <c r="B743" i="8"/>
  <c r="C743" i="8" s="1"/>
  <c r="E743" i="8" s="1"/>
  <c r="F743" i="8" s="1"/>
  <c r="D744" i="8" l="1"/>
  <c r="A745" i="8"/>
  <c r="B744" i="8"/>
  <c r="C744" i="8" s="1"/>
  <c r="E744" i="8" s="1"/>
  <c r="F744" i="8" s="1"/>
  <c r="D745" i="8" l="1"/>
  <c r="A746" i="8"/>
  <c r="B745" i="8"/>
  <c r="C745" i="8" s="1"/>
  <c r="E745" i="8" s="1"/>
  <c r="F745" i="8" s="1"/>
  <c r="D746" i="8" l="1"/>
  <c r="A747" i="8"/>
  <c r="B746" i="8"/>
  <c r="C746" i="8" s="1"/>
  <c r="E746" i="8" s="1"/>
  <c r="F746" i="8" s="1"/>
  <c r="D747" i="8" l="1"/>
  <c r="A748" i="8"/>
  <c r="B747" i="8"/>
  <c r="C747" i="8" s="1"/>
  <c r="E747" i="8" s="1"/>
  <c r="F747" i="8" s="1"/>
  <c r="D748" i="8" l="1"/>
  <c r="A749" i="8"/>
  <c r="B748" i="8"/>
  <c r="C748" i="8" s="1"/>
  <c r="E748" i="8" s="1"/>
  <c r="F748" i="8" s="1"/>
  <c r="D749" i="8" l="1"/>
  <c r="A750" i="8"/>
  <c r="B749" i="8"/>
  <c r="C749" i="8" s="1"/>
  <c r="E749" i="8" s="1"/>
  <c r="F749" i="8" s="1"/>
  <c r="D750" i="8" l="1"/>
  <c r="A751" i="8"/>
  <c r="B750" i="8"/>
  <c r="C750" i="8" s="1"/>
  <c r="E750" i="8" s="1"/>
  <c r="F750" i="8" s="1"/>
  <c r="D751" i="8" l="1"/>
  <c r="A752" i="8"/>
  <c r="B751" i="8"/>
  <c r="C751" i="8" s="1"/>
  <c r="E751" i="8" s="1"/>
  <c r="F751" i="8" s="1"/>
  <c r="D752" i="8" l="1"/>
  <c r="A753" i="8"/>
  <c r="B752" i="8"/>
  <c r="C752" i="8" s="1"/>
  <c r="E752" i="8" s="1"/>
  <c r="F752" i="8" s="1"/>
  <c r="D753" i="8" l="1"/>
  <c r="A754" i="8"/>
  <c r="B753" i="8"/>
  <c r="C753" i="8" s="1"/>
  <c r="E753" i="8" s="1"/>
  <c r="F753" i="8" s="1"/>
  <c r="D754" i="8" l="1"/>
  <c r="A755" i="8"/>
  <c r="B754" i="8"/>
  <c r="C754" i="8" s="1"/>
  <c r="E754" i="8" s="1"/>
  <c r="F754" i="8" s="1"/>
  <c r="D755" i="8" l="1"/>
  <c r="A756" i="8"/>
  <c r="B755" i="8"/>
  <c r="C755" i="8" s="1"/>
  <c r="E755" i="8" s="1"/>
  <c r="F755" i="8" s="1"/>
  <c r="D756" i="8" l="1"/>
  <c r="A757" i="8"/>
  <c r="B756" i="8"/>
  <c r="C756" i="8" s="1"/>
  <c r="E756" i="8" s="1"/>
  <c r="F756" i="8" s="1"/>
  <c r="D757" i="8" l="1"/>
  <c r="A758" i="8"/>
  <c r="B757" i="8"/>
  <c r="C757" i="8" s="1"/>
  <c r="E757" i="8" l="1"/>
  <c r="F757" i="8" s="1"/>
  <c r="D758" i="8"/>
  <c r="A759" i="8"/>
  <c r="B758" i="8"/>
  <c r="C758" i="8" s="1"/>
  <c r="E758" i="8" s="1"/>
  <c r="F758" i="8" s="1"/>
  <c r="D759" i="8" l="1"/>
  <c r="A760" i="8"/>
  <c r="B759" i="8"/>
  <c r="C759" i="8" s="1"/>
  <c r="E759" i="8" s="1"/>
  <c r="F759" i="8" s="1"/>
  <c r="D760" i="8" l="1"/>
  <c r="A761" i="8"/>
  <c r="B760" i="8"/>
  <c r="C760" i="8" s="1"/>
  <c r="E760" i="8" s="1"/>
  <c r="F760" i="8" s="1"/>
  <c r="D761" i="8" l="1"/>
  <c r="A762" i="8"/>
  <c r="B761" i="8"/>
  <c r="C761" i="8" s="1"/>
  <c r="E761" i="8" s="1"/>
  <c r="F761" i="8" s="1"/>
  <c r="D762" i="8" l="1"/>
  <c r="A763" i="8"/>
  <c r="B762" i="8"/>
  <c r="C762" i="8" s="1"/>
  <c r="E762" i="8" s="1"/>
  <c r="F762" i="8" s="1"/>
  <c r="D763" i="8" l="1"/>
  <c r="A764" i="8"/>
  <c r="B763" i="8"/>
  <c r="C763" i="8" s="1"/>
  <c r="E763" i="8" s="1"/>
  <c r="F763" i="8" s="1"/>
  <c r="D764" i="8" l="1"/>
  <c r="A765" i="8"/>
  <c r="B764" i="8"/>
  <c r="C764" i="8" s="1"/>
  <c r="E764" i="8" s="1"/>
  <c r="F764" i="8" s="1"/>
  <c r="D765" i="8" l="1"/>
  <c r="A766" i="8"/>
  <c r="B765" i="8"/>
  <c r="C765" i="8" s="1"/>
  <c r="E765" i="8" s="1"/>
  <c r="F765" i="8" s="1"/>
  <c r="D766" i="8" l="1"/>
  <c r="A767" i="8"/>
  <c r="B766" i="8"/>
  <c r="C766" i="8" s="1"/>
  <c r="E766" i="8" s="1"/>
  <c r="F766" i="8" s="1"/>
  <c r="D767" i="8" l="1"/>
  <c r="A768" i="8"/>
  <c r="B767" i="8"/>
  <c r="C767" i="8" s="1"/>
  <c r="E767" i="8" s="1"/>
  <c r="F767" i="8" s="1"/>
  <c r="D768" i="8" l="1"/>
  <c r="A769" i="8"/>
  <c r="B768" i="8"/>
  <c r="C768" i="8" s="1"/>
  <c r="E768" i="8" s="1"/>
  <c r="F768" i="8" s="1"/>
  <c r="D769" i="8" l="1"/>
  <c r="A770" i="8"/>
  <c r="B769" i="8"/>
  <c r="C769" i="8" s="1"/>
  <c r="E769" i="8" s="1"/>
  <c r="F769" i="8" s="1"/>
  <c r="D770" i="8" l="1"/>
  <c r="A771" i="8"/>
  <c r="B770" i="8"/>
  <c r="C770" i="8" s="1"/>
  <c r="E770" i="8" s="1"/>
  <c r="F770" i="8" s="1"/>
  <c r="D771" i="8" l="1"/>
  <c r="A772" i="8"/>
  <c r="B771" i="8"/>
  <c r="C771" i="8" s="1"/>
  <c r="E771" i="8" s="1"/>
  <c r="F771" i="8" s="1"/>
  <c r="D772" i="8" l="1"/>
  <c r="A773" i="8"/>
  <c r="B772" i="8"/>
  <c r="C772" i="8" s="1"/>
  <c r="E772" i="8" s="1"/>
  <c r="F772" i="8" s="1"/>
  <c r="D773" i="8" l="1"/>
  <c r="A774" i="8"/>
  <c r="B773" i="8"/>
  <c r="C773" i="8" s="1"/>
  <c r="E773" i="8" s="1"/>
  <c r="F773" i="8" s="1"/>
  <c r="D774" i="8" l="1"/>
  <c r="A775" i="8"/>
  <c r="B774" i="8"/>
  <c r="C774" i="8" s="1"/>
  <c r="E774" i="8" s="1"/>
  <c r="F774" i="8" s="1"/>
  <c r="D775" i="8" l="1"/>
  <c r="A776" i="8"/>
  <c r="B775" i="8"/>
  <c r="C775" i="8" s="1"/>
  <c r="E775" i="8" l="1"/>
  <c r="F775" i="8" s="1"/>
  <c r="D776" i="8"/>
  <c r="A777" i="8"/>
  <c r="B776" i="8"/>
  <c r="C776" i="8" s="1"/>
  <c r="E776" i="8" l="1"/>
  <c r="F776" i="8" s="1"/>
  <c r="D777" i="8"/>
  <c r="A778" i="8"/>
  <c r="B777" i="8"/>
  <c r="C777" i="8" s="1"/>
  <c r="E777" i="8" s="1"/>
  <c r="F777" i="8" s="1"/>
  <c r="D778" i="8" l="1"/>
  <c r="A779" i="8"/>
  <c r="B778" i="8"/>
  <c r="C778" i="8" s="1"/>
  <c r="E778" i="8" s="1"/>
  <c r="F778" i="8" s="1"/>
  <c r="D779" i="8" l="1"/>
  <c r="A780" i="8"/>
  <c r="B779" i="8"/>
  <c r="C779" i="8" s="1"/>
  <c r="E779" i="8" s="1"/>
  <c r="F779" i="8" s="1"/>
  <c r="D780" i="8" l="1"/>
  <c r="A781" i="8"/>
  <c r="B780" i="8"/>
  <c r="C780" i="8" s="1"/>
  <c r="E780" i="8" s="1"/>
  <c r="F780" i="8" s="1"/>
  <c r="D781" i="8" l="1"/>
  <c r="A782" i="8"/>
  <c r="B781" i="8"/>
  <c r="C781" i="8" s="1"/>
  <c r="E781" i="8" s="1"/>
  <c r="F781" i="8" s="1"/>
  <c r="D782" i="8" l="1"/>
  <c r="A783" i="8"/>
  <c r="B782" i="8"/>
  <c r="C782" i="8" s="1"/>
  <c r="E782" i="8" s="1"/>
  <c r="F782" i="8" s="1"/>
  <c r="D783" i="8" l="1"/>
  <c r="A784" i="8"/>
  <c r="B783" i="8"/>
  <c r="C783" i="8" s="1"/>
  <c r="E783" i="8" s="1"/>
  <c r="F783" i="8" s="1"/>
  <c r="D784" i="8" l="1"/>
  <c r="A785" i="8"/>
  <c r="B784" i="8"/>
  <c r="C784" i="8" s="1"/>
  <c r="E784" i="8" s="1"/>
  <c r="F784" i="8" s="1"/>
  <c r="D785" i="8" l="1"/>
  <c r="A786" i="8"/>
  <c r="B785" i="8"/>
  <c r="C785" i="8" s="1"/>
  <c r="E785" i="8" s="1"/>
  <c r="F785" i="8" s="1"/>
  <c r="D786" i="8" l="1"/>
  <c r="A787" i="8"/>
  <c r="B786" i="8"/>
  <c r="C786" i="8" s="1"/>
  <c r="E786" i="8" s="1"/>
  <c r="F786" i="8" s="1"/>
  <c r="D787" i="8" l="1"/>
  <c r="A788" i="8"/>
  <c r="B787" i="8"/>
  <c r="C787" i="8" s="1"/>
  <c r="E787" i="8" s="1"/>
  <c r="F787" i="8" s="1"/>
  <c r="D788" i="8" l="1"/>
  <c r="A789" i="8"/>
  <c r="B788" i="8"/>
  <c r="C788" i="8" s="1"/>
  <c r="E788" i="8" s="1"/>
  <c r="F788" i="8" s="1"/>
  <c r="D789" i="8" l="1"/>
  <c r="A790" i="8"/>
  <c r="B789" i="8"/>
  <c r="C789" i="8" s="1"/>
  <c r="E789" i="8" l="1"/>
  <c r="F789" i="8" s="1"/>
  <c r="D790" i="8"/>
  <c r="A791" i="8"/>
  <c r="B790" i="8"/>
  <c r="C790" i="8" s="1"/>
  <c r="E790" i="8" s="1"/>
  <c r="F790" i="8" s="1"/>
  <c r="D791" i="8" l="1"/>
  <c r="A792" i="8"/>
  <c r="B791" i="8"/>
  <c r="C791" i="8" s="1"/>
  <c r="E791" i="8" s="1"/>
  <c r="F791" i="8" s="1"/>
  <c r="D792" i="8" l="1"/>
  <c r="A793" i="8"/>
  <c r="B792" i="8"/>
  <c r="C792" i="8" s="1"/>
  <c r="E792" i="8" s="1"/>
  <c r="F792" i="8" s="1"/>
  <c r="D793" i="8" l="1"/>
  <c r="A794" i="8"/>
  <c r="B793" i="8"/>
  <c r="C793" i="8" s="1"/>
  <c r="E793" i="8" l="1"/>
  <c r="F793" i="8" s="1"/>
  <c r="D794" i="8"/>
  <c r="A795" i="8"/>
  <c r="B794" i="8"/>
  <c r="C794" i="8" s="1"/>
  <c r="E794" i="8" l="1"/>
  <c r="F794" i="8" s="1"/>
  <c r="D795" i="8"/>
  <c r="A796" i="8"/>
  <c r="B795" i="8"/>
  <c r="C795" i="8" s="1"/>
  <c r="E795" i="8" s="1"/>
  <c r="F795" i="8" s="1"/>
  <c r="D796" i="8" l="1"/>
  <c r="A797" i="8"/>
  <c r="B796" i="8"/>
  <c r="C796" i="8" s="1"/>
  <c r="E796" i="8" s="1"/>
  <c r="F796" i="8" s="1"/>
  <c r="D797" i="8" l="1"/>
  <c r="A798" i="8"/>
  <c r="B797" i="8"/>
  <c r="C797" i="8" s="1"/>
  <c r="E797" i="8" s="1"/>
  <c r="F797" i="8" s="1"/>
  <c r="D798" i="8" l="1"/>
  <c r="A799" i="8"/>
  <c r="B798" i="8"/>
  <c r="C798" i="8" s="1"/>
  <c r="E798" i="8" s="1"/>
  <c r="F798" i="8" s="1"/>
  <c r="D799" i="8" l="1"/>
  <c r="A800" i="8"/>
  <c r="B799" i="8"/>
  <c r="C799" i="8" s="1"/>
  <c r="E799" i="8" s="1"/>
  <c r="F799" i="8" s="1"/>
  <c r="D800" i="8" l="1"/>
  <c r="A801" i="8"/>
  <c r="B800" i="8"/>
  <c r="C800" i="8" s="1"/>
  <c r="E800" i="8" s="1"/>
  <c r="F800" i="8" s="1"/>
  <c r="D801" i="8" l="1"/>
  <c r="A802" i="8"/>
  <c r="B801" i="8"/>
  <c r="C801" i="8" s="1"/>
  <c r="E801" i="8" s="1"/>
  <c r="F801" i="8" s="1"/>
  <c r="D802" i="8" l="1"/>
  <c r="A803" i="8"/>
  <c r="B802" i="8"/>
  <c r="C802" i="8" s="1"/>
  <c r="E802" i="8" s="1"/>
  <c r="F802" i="8" s="1"/>
  <c r="D803" i="8" l="1"/>
  <c r="A804" i="8"/>
  <c r="B803" i="8"/>
  <c r="C803" i="8" s="1"/>
  <c r="E803" i="8" s="1"/>
  <c r="F803" i="8" s="1"/>
  <c r="D804" i="8" l="1"/>
  <c r="A805" i="8"/>
  <c r="B804" i="8"/>
  <c r="C804" i="8" s="1"/>
  <c r="E804" i="8" s="1"/>
  <c r="F804" i="8" s="1"/>
  <c r="D805" i="8" l="1"/>
  <c r="A806" i="8"/>
  <c r="B805" i="8"/>
  <c r="C805" i="8" s="1"/>
  <c r="E805" i="8" s="1"/>
  <c r="F805" i="8" s="1"/>
  <c r="D806" i="8" l="1"/>
  <c r="A807" i="8"/>
  <c r="B806" i="8"/>
  <c r="C806" i="8" s="1"/>
  <c r="E806" i="8" s="1"/>
  <c r="F806" i="8" s="1"/>
  <c r="D807" i="8" l="1"/>
  <c r="A808" i="8"/>
  <c r="B807" i="8"/>
  <c r="C807" i="8" s="1"/>
  <c r="E807" i="8" s="1"/>
  <c r="F807" i="8" s="1"/>
  <c r="D808" i="8" l="1"/>
  <c r="A809" i="8"/>
  <c r="B808" i="8"/>
  <c r="C808" i="8" s="1"/>
  <c r="E808" i="8" s="1"/>
  <c r="F808" i="8" s="1"/>
  <c r="D809" i="8" l="1"/>
  <c r="A810" i="8"/>
  <c r="B809" i="8"/>
  <c r="C809" i="8" s="1"/>
  <c r="E809" i="8" s="1"/>
  <c r="F809" i="8" s="1"/>
  <c r="D810" i="8" l="1"/>
  <c r="A811" i="8"/>
  <c r="B810" i="8"/>
  <c r="C810" i="8" s="1"/>
  <c r="E810" i="8" s="1"/>
  <c r="F810" i="8" s="1"/>
  <c r="D811" i="8" l="1"/>
  <c r="A812" i="8"/>
  <c r="B811" i="8"/>
  <c r="C811" i="8" s="1"/>
  <c r="E811" i="8" s="1"/>
  <c r="F811" i="8" s="1"/>
  <c r="D812" i="8" l="1"/>
  <c r="A813" i="8"/>
  <c r="B812" i="8"/>
  <c r="C812" i="8" s="1"/>
  <c r="E812" i="8" s="1"/>
  <c r="F812" i="8" s="1"/>
  <c r="D813" i="8" l="1"/>
  <c r="A814" i="8"/>
  <c r="B813" i="8"/>
  <c r="C813" i="8" s="1"/>
  <c r="E813" i="8" s="1"/>
  <c r="F813" i="8" s="1"/>
  <c r="D814" i="8" l="1"/>
  <c r="A815" i="8"/>
  <c r="B814" i="8"/>
  <c r="C814" i="8" s="1"/>
  <c r="E814" i="8" s="1"/>
  <c r="F814" i="8" s="1"/>
  <c r="D815" i="8" l="1"/>
  <c r="A816" i="8"/>
  <c r="B815" i="8"/>
  <c r="C815" i="8" s="1"/>
  <c r="E815" i="8" s="1"/>
  <c r="F815" i="8" s="1"/>
  <c r="D816" i="8" l="1"/>
  <c r="A817" i="8"/>
  <c r="B816" i="8"/>
  <c r="C816" i="8" s="1"/>
  <c r="E816" i="8" s="1"/>
  <c r="F816" i="8" s="1"/>
  <c r="D817" i="8" l="1"/>
  <c r="A818" i="8"/>
  <c r="B817" i="8"/>
  <c r="C817" i="8" s="1"/>
  <c r="E817" i="8" s="1"/>
  <c r="F817" i="8" s="1"/>
  <c r="D818" i="8" l="1"/>
  <c r="A819" i="8"/>
  <c r="B818" i="8"/>
  <c r="C818" i="8" s="1"/>
  <c r="E818" i="8" s="1"/>
  <c r="F818" i="8" s="1"/>
  <c r="D819" i="8" l="1"/>
  <c r="A820" i="8"/>
  <c r="B819" i="8"/>
  <c r="C819" i="8" s="1"/>
  <c r="E819" i="8" s="1"/>
  <c r="F819" i="8" s="1"/>
  <c r="D820" i="8" l="1"/>
  <c r="A821" i="8"/>
  <c r="B820" i="8"/>
  <c r="C820" i="8" s="1"/>
  <c r="E820" i="8" s="1"/>
  <c r="F820" i="8" s="1"/>
  <c r="D821" i="8" l="1"/>
  <c r="A822" i="8"/>
  <c r="B821" i="8"/>
  <c r="C821" i="8" s="1"/>
  <c r="E821" i="8" s="1"/>
  <c r="F821" i="8" s="1"/>
  <c r="D822" i="8" l="1"/>
  <c r="A823" i="8"/>
  <c r="B822" i="8"/>
  <c r="C822" i="8" s="1"/>
  <c r="E822" i="8" s="1"/>
  <c r="F822" i="8" s="1"/>
  <c r="D823" i="8" l="1"/>
  <c r="A824" i="8"/>
  <c r="B823" i="8"/>
  <c r="C823" i="8" s="1"/>
  <c r="E823" i="8" s="1"/>
  <c r="F823" i="8" s="1"/>
  <c r="D824" i="8" l="1"/>
  <c r="A825" i="8"/>
  <c r="B824" i="8"/>
  <c r="C824" i="8" s="1"/>
  <c r="E824" i="8" s="1"/>
  <c r="F824" i="8" s="1"/>
  <c r="D825" i="8" l="1"/>
  <c r="A826" i="8"/>
  <c r="B825" i="8"/>
  <c r="C825" i="8" s="1"/>
  <c r="E825" i="8" s="1"/>
  <c r="F825" i="8" s="1"/>
  <c r="D826" i="8" l="1"/>
  <c r="A827" i="8"/>
  <c r="B826" i="8"/>
  <c r="C826" i="8" s="1"/>
  <c r="E826" i="8" s="1"/>
  <c r="F826" i="8" s="1"/>
  <c r="D827" i="8" l="1"/>
  <c r="A828" i="8"/>
  <c r="B827" i="8"/>
  <c r="C827" i="8" s="1"/>
  <c r="E827" i="8" s="1"/>
  <c r="F827" i="8" s="1"/>
  <c r="D828" i="8" l="1"/>
  <c r="A829" i="8"/>
  <c r="B828" i="8"/>
  <c r="C828" i="8" s="1"/>
  <c r="E828" i="8" s="1"/>
  <c r="F828" i="8" s="1"/>
  <c r="D829" i="8" l="1"/>
  <c r="A830" i="8"/>
  <c r="B829" i="8"/>
  <c r="C829" i="8" s="1"/>
  <c r="E829" i="8" s="1"/>
  <c r="F829" i="8" s="1"/>
  <c r="D830" i="8" l="1"/>
  <c r="A831" i="8"/>
  <c r="B830" i="8"/>
  <c r="C830" i="8" s="1"/>
  <c r="E830" i="8" l="1"/>
  <c r="F830" i="8" s="1"/>
  <c r="D831" i="8"/>
  <c r="A832" i="8"/>
  <c r="B831" i="8"/>
  <c r="C831" i="8" s="1"/>
  <c r="E831" i="8" s="1"/>
  <c r="F831" i="8" s="1"/>
  <c r="D832" i="8" l="1"/>
  <c r="A833" i="8"/>
  <c r="B832" i="8"/>
  <c r="C832" i="8" s="1"/>
  <c r="E832" i="8" s="1"/>
  <c r="F832" i="8" s="1"/>
  <c r="D833" i="8" l="1"/>
  <c r="A834" i="8"/>
  <c r="B833" i="8"/>
  <c r="C833" i="8" s="1"/>
  <c r="E833" i="8" s="1"/>
  <c r="F833" i="8" s="1"/>
  <c r="D834" i="8" l="1"/>
  <c r="A835" i="8"/>
  <c r="B834" i="8"/>
  <c r="C834" i="8" s="1"/>
  <c r="E834" i="8" s="1"/>
  <c r="F834" i="8" s="1"/>
  <c r="D835" i="8" l="1"/>
  <c r="A836" i="8"/>
  <c r="B835" i="8"/>
  <c r="C835" i="8" s="1"/>
  <c r="E835" i="8" s="1"/>
  <c r="F835" i="8" s="1"/>
  <c r="D836" i="8" l="1"/>
  <c r="A837" i="8"/>
  <c r="B836" i="8"/>
  <c r="C836" i="8" s="1"/>
  <c r="E836" i="8" s="1"/>
  <c r="F836" i="8" s="1"/>
  <c r="D837" i="8" l="1"/>
  <c r="A838" i="8"/>
  <c r="B837" i="8"/>
  <c r="C837" i="8" s="1"/>
  <c r="E837" i="8" s="1"/>
  <c r="F837" i="8" s="1"/>
  <c r="D838" i="8" l="1"/>
  <c r="A839" i="8"/>
  <c r="B838" i="8"/>
  <c r="C838" i="8" s="1"/>
  <c r="E838" i="8" s="1"/>
  <c r="F838" i="8" s="1"/>
  <c r="D839" i="8" l="1"/>
  <c r="A840" i="8"/>
  <c r="B839" i="8"/>
  <c r="C839" i="8" s="1"/>
  <c r="E839" i="8" s="1"/>
  <c r="F839" i="8" s="1"/>
  <c r="D840" i="8" l="1"/>
  <c r="A841" i="8"/>
  <c r="B840" i="8"/>
  <c r="C840" i="8" s="1"/>
  <c r="E840" i="8" s="1"/>
  <c r="F840" i="8" s="1"/>
  <c r="D841" i="8" l="1"/>
  <c r="A842" i="8"/>
  <c r="B841" i="8"/>
  <c r="C841" i="8" s="1"/>
  <c r="E841" i="8" s="1"/>
  <c r="F841" i="8" s="1"/>
  <c r="D842" i="8" l="1"/>
  <c r="A843" i="8"/>
  <c r="B842" i="8"/>
  <c r="C842" i="8" s="1"/>
  <c r="E842" i="8" s="1"/>
  <c r="F842" i="8" s="1"/>
  <c r="D843" i="8" l="1"/>
  <c r="A844" i="8"/>
  <c r="B843" i="8"/>
  <c r="C843" i="8" s="1"/>
  <c r="E843" i="8" s="1"/>
  <c r="F843" i="8" s="1"/>
  <c r="D844" i="8" l="1"/>
  <c r="A845" i="8"/>
  <c r="B844" i="8"/>
  <c r="C844" i="8" s="1"/>
  <c r="E844" i="8" s="1"/>
  <c r="F844" i="8" s="1"/>
  <c r="D845" i="8" l="1"/>
  <c r="A846" i="8"/>
  <c r="B845" i="8"/>
  <c r="C845" i="8" s="1"/>
  <c r="E845" i="8" l="1"/>
  <c r="F845" i="8" s="1"/>
  <c r="D846" i="8"/>
  <c r="A847" i="8"/>
  <c r="B846" i="8"/>
  <c r="C846" i="8" s="1"/>
  <c r="E846" i="8" s="1"/>
  <c r="F846" i="8" s="1"/>
  <c r="D847" i="8" l="1"/>
  <c r="A848" i="8"/>
  <c r="B847" i="8"/>
  <c r="C847" i="8" s="1"/>
  <c r="E847" i="8" s="1"/>
  <c r="F847" i="8" s="1"/>
  <c r="D848" i="8" l="1"/>
  <c r="A849" i="8"/>
  <c r="B848" i="8"/>
  <c r="C848" i="8" s="1"/>
  <c r="E848" i="8" s="1"/>
  <c r="F848" i="8" s="1"/>
  <c r="D849" i="8" l="1"/>
  <c r="A850" i="8"/>
  <c r="B849" i="8"/>
  <c r="C849" i="8" s="1"/>
  <c r="E849" i="8" s="1"/>
  <c r="F849" i="8" s="1"/>
  <c r="D850" i="8" l="1"/>
  <c r="A851" i="8"/>
  <c r="B850" i="8"/>
  <c r="C850" i="8" s="1"/>
  <c r="E850" i="8" s="1"/>
  <c r="F850" i="8" s="1"/>
  <c r="D851" i="8" l="1"/>
  <c r="A852" i="8"/>
  <c r="B851" i="8"/>
  <c r="C851" i="8" s="1"/>
  <c r="E851" i="8" s="1"/>
  <c r="F851" i="8" s="1"/>
  <c r="D852" i="8" l="1"/>
  <c r="A853" i="8"/>
  <c r="B852" i="8"/>
  <c r="C852" i="8" s="1"/>
  <c r="E852" i="8" s="1"/>
  <c r="F852" i="8" s="1"/>
  <c r="D853" i="8" l="1"/>
  <c r="A854" i="8"/>
  <c r="B853" i="8"/>
  <c r="C853" i="8" s="1"/>
  <c r="E853" i="8" s="1"/>
  <c r="F853" i="8" s="1"/>
  <c r="D854" i="8" l="1"/>
  <c r="A855" i="8"/>
  <c r="B854" i="8"/>
  <c r="C854" i="8" s="1"/>
  <c r="E854" i="8" s="1"/>
  <c r="F854" i="8" s="1"/>
  <c r="D855" i="8" l="1"/>
  <c r="A856" i="8"/>
  <c r="B855" i="8"/>
  <c r="C855" i="8" s="1"/>
  <c r="E855" i="8" s="1"/>
  <c r="F855" i="8" s="1"/>
  <c r="D856" i="8" l="1"/>
  <c r="A857" i="8"/>
  <c r="B856" i="8"/>
  <c r="C856" i="8" s="1"/>
  <c r="E856" i="8" s="1"/>
  <c r="F856" i="8" s="1"/>
  <c r="D857" i="8" l="1"/>
  <c r="A858" i="8"/>
  <c r="B857" i="8"/>
  <c r="C857" i="8" s="1"/>
  <c r="E857" i="8" s="1"/>
  <c r="F857" i="8" s="1"/>
  <c r="D858" i="8" l="1"/>
  <c r="A859" i="8"/>
  <c r="B858" i="8"/>
  <c r="C858" i="8" s="1"/>
  <c r="E858" i="8" s="1"/>
  <c r="F858" i="8" s="1"/>
  <c r="D859" i="8" l="1"/>
  <c r="A860" i="8"/>
  <c r="B859" i="8"/>
  <c r="C859" i="8" s="1"/>
  <c r="E859" i="8" s="1"/>
  <c r="F859" i="8" s="1"/>
  <c r="D860" i="8" l="1"/>
  <c r="A861" i="8"/>
  <c r="B860" i="8"/>
  <c r="C860" i="8" s="1"/>
  <c r="E860" i="8" s="1"/>
  <c r="F860" i="8" s="1"/>
  <c r="D861" i="8" l="1"/>
  <c r="A862" i="8"/>
  <c r="B861" i="8"/>
  <c r="C861" i="8" s="1"/>
  <c r="E861" i="8" s="1"/>
  <c r="F861" i="8" s="1"/>
  <c r="D862" i="8" l="1"/>
  <c r="A863" i="8"/>
  <c r="B862" i="8"/>
  <c r="C862" i="8" s="1"/>
  <c r="E862" i="8" s="1"/>
  <c r="F862" i="8" s="1"/>
  <c r="D863" i="8" l="1"/>
  <c r="A864" i="8"/>
  <c r="B863" i="8"/>
  <c r="C863" i="8" s="1"/>
  <c r="E863" i="8" s="1"/>
  <c r="F863" i="8" s="1"/>
  <c r="D864" i="8" l="1"/>
  <c r="A865" i="8"/>
  <c r="B864" i="8"/>
  <c r="C864" i="8" s="1"/>
  <c r="E864" i="8" s="1"/>
  <c r="F864" i="8" s="1"/>
  <c r="D865" i="8" l="1"/>
  <c r="A866" i="8"/>
  <c r="B865" i="8"/>
  <c r="C865" i="8" s="1"/>
  <c r="E865" i="8" s="1"/>
  <c r="F865" i="8" s="1"/>
  <c r="D866" i="8" l="1"/>
  <c r="A867" i="8"/>
  <c r="B866" i="8"/>
  <c r="C866" i="8" s="1"/>
  <c r="E866" i="8" s="1"/>
  <c r="F866" i="8" s="1"/>
  <c r="D867" i="8" l="1"/>
  <c r="A868" i="8"/>
  <c r="B867" i="8"/>
  <c r="C867" i="8" s="1"/>
  <c r="E867" i="8" s="1"/>
  <c r="F867" i="8" s="1"/>
  <c r="D868" i="8" l="1"/>
  <c r="A869" i="8"/>
  <c r="B868" i="8"/>
  <c r="C868" i="8" s="1"/>
  <c r="E868" i="8" s="1"/>
  <c r="F868" i="8" s="1"/>
  <c r="D869" i="8" l="1"/>
  <c r="A870" i="8"/>
  <c r="B869" i="8"/>
  <c r="C869" i="8" s="1"/>
  <c r="E869" i="8" s="1"/>
  <c r="F869" i="8" s="1"/>
  <c r="D870" i="8" l="1"/>
  <c r="A871" i="8"/>
  <c r="B870" i="8"/>
  <c r="C870" i="8" s="1"/>
  <c r="E870" i="8" s="1"/>
  <c r="F870" i="8" s="1"/>
  <c r="D871" i="8" l="1"/>
  <c r="A872" i="8"/>
  <c r="B871" i="8"/>
  <c r="C871" i="8" s="1"/>
  <c r="E871" i="8" s="1"/>
  <c r="F871" i="8" s="1"/>
  <c r="D872" i="8" l="1"/>
  <c r="A873" i="8"/>
  <c r="B872" i="8"/>
  <c r="C872" i="8" s="1"/>
  <c r="E872" i="8" s="1"/>
  <c r="F872" i="8" s="1"/>
  <c r="D873" i="8" l="1"/>
  <c r="A874" i="8"/>
  <c r="B873" i="8"/>
  <c r="C873" i="8" s="1"/>
  <c r="E873" i="8" s="1"/>
  <c r="F873" i="8" s="1"/>
  <c r="D874" i="8" l="1"/>
  <c r="A875" i="8"/>
  <c r="B874" i="8"/>
  <c r="C874" i="8" s="1"/>
  <c r="E874" i="8" s="1"/>
  <c r="F874" i="8" s="1"/>
  <c r="D875" i="8" l="1"/>
  <c r="A876" i="8"/>
  <c r="B875" i="8"/>
  <c r="C875" i="8" s="1"/>
  <c r="E875" i="8" s="1"/>
  <c r="F875" i="8" s="1"/>
  <c r="D876" i="8" l="1"/>
  <c r="A877" i="8"/>
  <c r="B876" i="8"/>
  <c r="C876" i="8" s="1"/>
  <c r="E876" i="8" s="1"/>
  <c r="F876" i="8" s="1"/>
  <c r="D877" i="8" l="1"/>
  <c r="A878" i="8"/>
  <c r="B877" i="8"/>
  <c r="C877" i="8" s="1"/>
  <c r="E877" i="8" s="1"/>
  <c r="F877" i="8" s="1"/>
  <c r="D878" i="8" l="1"/>
  <c r="A879" i="8"/>
  <c r="B878" i="8"/>
  <c r="C878" i="8" s="1"/>
  <c r="E878" i="8" s="1"/>
  <c r="F878" i="8" s="1"/>
  <c r="D879" i="8" l="1"/>
  <c r="A880" i="8"/>
  <c r="B879" i="8"/>
  <c r="C879" i="8" s="1"/>
  <c r="E879" i="8" s="1"/>
  <c r="F879" i="8" s="1"/>
  <c r="D880" i="8" l="1"/>
  <c r="A881" i="8"/>
  <c r="B880" i="8"/>
  <c r="C880" i="8" s="1"/>
  <c r="E880" i="8" s="1"/>
  <c r="F880" i="8" s="1"/>
  <c r="D881" i="8" l="1"/>
  <c r="A882" i="8"/>
  <c r="B881" i="8"/>
  <c r="C881" i="8" s="1"/>
  <c r="E881" i="8" s="1"/>
  <c r="F881" i="8" s="1"/>
  <c r="D882" i="8" l="1"/>
  <c r="A883" i="8"/>
  <c r="B882" i="8"/>
  <c r="C882" i="8" s="1"/>
  <c r="E882" i="8" s="1"/>
  <c r="F882" i="8" s="1"/>
  <c r="D883" i="8" l="1"/>
  <c r="A884" i="8"/>
  <c r="B883" i="8"/>
  <c r="C883" i="8" s="1"/>
  <c r="E883" i="8" s="1"/>
  <c r="F883" i="8" s="1"/>
  <c r="D884" i="8" l="1"/>
  <c r="A885" i="8"/>
  <c r="B884" i="8"/>
  <c r="C884" i="8" s="1"/>
  <c r="E884" i="8" s="1"/>
  <c r="F884" i="8" s="1"/>
  <c r="D885" i="8" l="1"/>
  <c r="A886" i="8"/>
  <c r="B885" i="8"/>
  <c r="C885" i="8" s="1"/>
  <c r="E885" i="8" s="1"/>
  <c r="F885" i="8" s="1"/>
  <c r="D886" i="8" l="1"/>
  <c r="A887" i="8"/>
  <c r="B886" i="8"/>
  <c r="C886" i="8" s="1"/>
  <c r="E886" i="8" s="1"/>
  <c r="F886" i="8" s="1"/>
  <c r="D887" i="8" l="1"/>
  <c r="A888" i="8"/>
  <c r="B887" i="8"/>
  <c r="C887" i="8" s="1"/>
  <c r="E887" i="8" s="1"/>
  <c r="F887" i="8" s="1"/>
  <c r="D888" i="8" l="1"/>
  <c r="A889" i="8"/>
  <c r="B888" i="8"/>
  <c r="C888" i="8" s="1"/>
  <c r="E888" i="8" s="1"/>
  <c r="F888" i="8" s="1"/>
  <c r="D889" i="8" l="1"/>
  <c r="A890" i="8"/>
  <c r="B889" i="8"/>
  <c r="C889" i="8" s="1"/>
  <c r="E889" i="8" s="1"/>
  <c r="F889" i="8" s="1"/>
  <c r="D890" i="8" l="1"/>
  <c r="A891" i="8"/>
  <c r="B890" i="8"/>
  <c r="C890" i="8" s="1"/>
  <c r="E890" i="8" s="1"/>
  <c r="F890" i="8" s="1"/>
  <c r="D891" i="8" l="1"/>
  <c r="A892" i="8"/>
  <c r="B891" i="8"/>
  <c r="C891" i="8" s="1"/>
  <c r="E891" i="8" s="1"/>
  <c r="F891" i="8" s="1"/>
  <c r="D892" i="8" l="1"/>
  <c r="A893" i="8"/>
  <c r="B892" i="8"/>
  <c r="C892" i="8" s="1"/>
  <c r="E892" i="8" s="1"/>
  <c r="F892" i="8" s="1"/>
  <c r="D893" i="8" l="1"/>
  <c r="A894" i="8"/>
  <c r="B893" i="8"/>
  <c r="C893" i="8" s="1"/>
  <c r="E893" i="8" s="1"/>
  <c r="F893" i="8" s="1"/>
  <c r="D894" i="8" l="1"/>
  <c r="A895" i="8"/>
  <c r="B894" i="8"/>
  <c r="C894" i="8" s="1"/>
  <c r="E894" i="8" s="1"/>
  <c r="F894" i="8" s="1"/>
  <c r="D895" i="8" l="1"/>
  <c r="A896" i="8"/>
  <c r="B895" i="8"/>
  <c r="C895" i="8" s="1"/>
  <c r="E895" i="8" s="1"/>
  <c r="F895" i="8" s="1"/>
  <c r="D896" i="8" l="1"/>
  <c r="A897" i="8"/>
  <c r="B896" i="8"/>
  <c r="C896" i="8" s="1"/>
  <c r="E896" i="8" s="1"/>
  <c r="F896" i="8" s="1"/>
  <c r="D897" i="8" l="1"/>
  <c r="A898" i="8"/>
  <c r="B897" i="8"/>
  <c r="C897" i="8" s="1"/>
  <c r="E897" i="8" s="1"/>
  <c r="F897" i="8" s="1"/>
  <c r="D898" i="8" l="1"/>
  <c r="A899" i="8"/>
  <c r="B898" i="8"/>
  <c r="C898" i="8" s="1"/>
  <c r="E898" i="8" s="1"/>
  <c r="F898" i="8" s="1"/>
  <c r="D899" i="8" l="1"/>
  <c r="A900" i="8"/>
  <c r="B899" i="8"/>
  <c r="C899" i="8" s="1"/>
  <c r="E899" i="8" s="1"/>
  <c r="F899" i="8" s="1"/>
  <c r="D900" i="8" l="1"/>
  <c r="A901" i="8"/>
  <c r="B900" i="8"/>
  <c r="C900" i="8" s="1"/>
  <c r="E900" i="8" s="1"/>
  <c r="F900" i="8" s="1"/>
  <c r="D901" i="8" l="1"/>
  <c r="A902" i="8"/>
  <c r="B901" i="8"/>
  <c r="C901" i="8" s="1"/>
  <c r="E901" i="8" s="1"/>
  <c r="F901" i="8" s="1"/>
  <c r="D902" i="8" l="1"/>
  <c r="A903" i="8"/>
  <c r="B902" i="8"/>
  <c r="C902" i="8" s="1"/>
  <c r="E902" i="8" s="1"/>
  <c r="F902" i="8" s="1"/>
  <c r="D903" i="8" l="1"/>
  <c r="A904" i="8"/>
  <c r="B903" i="8"/>
  <c r="C903" i="8" s="1"/>
  <c r="E903" i="8" s="1"/>
  <c r="F903" i="8" s="1"/>
  <c r="D904" i="8" l="1"/>
  <c r="A905" i="8"/>
  <c r="B904" i="8"/>
  <c r="C904" i="8" s="1"/>
  <c r="E904" i="8" s="1"/>
  <c r="F904" i="8" s="1"/>
  <c r="D905" i="8" l="1"/>
  <c r="A906" i="8"/>
  <c r="B905" i="8"/>
  <c r="C905" i="8" s="1"/>
  <c r="E905" i="8" s="1"/>
  <c r="F905" i="8" s="1"/>
  <c r="D906" i="8" l="1"/>
  <c r="A907" i="8"/>
  <c r="B906" i="8"/>
  <c r="C906" i="8" s="1"/>
  <c r="E906" i="8" s="1"/>
  <c r="F906" i="8" s="1"/>
  <c r="D907" i="8" l="1"/>
  <c r="A908" i="8"/>
  <c r="B907" i="8"/>
  <c r="C907" i="8" s="1"/>
  <c r="E907" i="8" s="1"/>
  <c r="F907" i="8" s="1"/>
  <c r="D908" i="8" l="1"/>
  <c r="A909" i="8"/>
  <c r="B908" i="8"/>
  <c r="C908" i="8" s="1"/>
  <c r="E908" i="8" s="1"/>
  <c r="F908" i="8" s="1"/>
  <c r="D909" i="8" l="1"/>
  <c r="A910" i="8"/>
  <c r="B909" i="8"/>
  <c r="C909" i="8" s="1"/>
  <c r="E909" i="8" s="1"/>
  <c r="F909" i="8" s="1"/>
  <c r="D910" i="8" l="1"/>
  <c r="A911" i="8"/>
  <c r="B910" i="8"/>
  <c r="C910" i="8" s="1"/>
  <c r="E910" i="8" s="1"/>
  <c r="F910" i="8" s="1"/>
  <c r="D911" i="8" l="1"/>
  <c r="A912" i="8"/>
  <c r="B911" i="8"/>
  <c r="C911" i="8" s="1"/>
  <c r="E911" i="8" l="1"/>
  <c r="F911" i="8" s="1"/>
  <c r="D912" i="8"/>
  <c r="A913" i="8"/>
  <c r="B912" i="8"/>
  <c r="C912" i="8" s="1"/>
  <c r="E912" i="8" s="1"/>
  <c r="F912" i="8" s="1"/>
  <c r="D913" i="8" l="1"/>
  <c r="A914" i="8"/>
  <c r="B913" i="8"/>
  <c r="C913" i="8" s="1"/>
  <c r="E913" i="8" s="1"/>
  <c r="F913" i="8" s="1"/>
  <c r="D914" i="8" l="1"/>
  <c r="A915" i="8"/>
  <c r="B914" i="8"/>
  <c r="C914" i="8" s="1"/>
  <c r="E914" i="8" s="1"/>
  <c r="F914" i="8" s="1"/>
  <c r="D915" i="8" l="1"/>
  <c r="A916" i="8"/>
  <c r="B915" i="8"/>
  <c r="C915" i="8" s="1"/>
  <c r="E915" i="8" s="1"/>
  <c r="F915" i="8" s="1"/>
  <c r="D916" i="8" l="1"/>
  <c r="A917" i="8"/>
  <c r="B916" i="8"/>
  <c r="C916" i="8" s="1"/>
  <c r="E916" i="8" s="1"/>
  <c r="F916" i="8" s="1"/>
  <c r="D917" i="8" l="1"/>
  <c r="A918" i="8"/>
  <c r="B917" i="8"/>
  <c r="C917" i="8" s="1"/>
  <c r="E917" i="8" s="1"/>
  <c r="F917" i="8" s="1"/>
  <c r="D918" i="8" l="1"/>
  <c r="A919" i="8"/>
  <c r="B918" i="8"/>
  <c r="C918" i="8" s="1"/>
  <c r="E918" i="8" s="1"/>
  <c r="F918" i="8" s="1"/>
  <c r="D919" i="8" l="1"/>
  <c r="A920" i="8"/>
  <c r="B919" i="8"/>
  <c r="C919" i="8" s="1"/>
  <c r="E919" i="8" s="1"/>
  <c r="F919" i="8" s="1"/>
  <c r="D920" i="8" l="1"/>
  <c r="A921" i="8"/>
  <c r="B920" i="8"/>
  <c r="C920" i="8" s="1"/>
  <c r="E920" i="8" s="1"/>
  <c r="F920" i="8" s="1"/>
  <c r="D921" i="8" l="1"/>
  <c r="A922" i="8"/>
  <c r="B921" i="8"/>
  <c r="C921" i="8" s="1"/>
  <c r="E921" i="8" s="1"/>
  <c r="F921" i="8" s="1"/>
  <c r="D922" i="8" l="1"/>
  <c r="A923" i="8"/>
  <c r="B922" i="8"/>
  <c r="C922" i="8" s="1"/>
  <c r="E922" i="8" s="1"/>
  <c r="F922" i="8" s="1"/>
  <c r="D923" i="8" l="1"/>
  <c r="A924" i="8"/>
  <c r="B923" i="8"/>
  <c r="C923" i="8" s="1"/>
  <c r="E923" i="8" s="1"/>
  <c r="F923" i="8" s="1"/>
  <c r="D924" i="8" l="1"/>
  <c r="A925" i="8"/>
  <c r="B924" i="8"/>
  <c r="C924" i="8" s="1"/>
  <c r="E924" i="8" s="1"/>
  <c r="F924" i="8" s="1"/>
  <c r="D925" i="8" l="1"/>
  <c r="A926" i="8"/>
  <c r="B925" i="8"/>
  <c r="C925" i="8" s="1"/>
  <c r="E925" i="8" s="1"/>
  <c r="F925" i="8" s="1"/>
  <c r="D926" i="8" l="1"/>
  <c r="A927" i="8"/>
  <c r="B926" i="8"/>
  <c r="C926" i="8" s="1"/>
  <c r="E926" i="8" s="1"/>
  <c r="F926" i="8" s="1"/>
  <c r="D927" i="8" l="1"/>
  <c r="A928" i="8"/>
  <c r="B927" i="8"/>
  <c r="C927" i="8" s="1"/>
  <c r="E927" i="8" s="1"/>
  <c r="F927" i="8" s="1"/>
  <c r="D928" i="8" l="1"/>
  <c r="A929" i="8"/>
  <c r="B928" i="8"/>
  <c r="C928" i="8" s="1"/>
  <c r="E928" i="8" l="1"/>
  <c r="F928" i="8" s="1"/>
  <c r="D929" i="8"/>
  <c r="A930" i="8"/>
  <c r="B929" i="8"/>
  <c r="C929" i="8" s="1"/>
  <c r="E929" i="8" s="1"/>
  <c r="F929" i="8" s="1"/>
  <c r="D930" i="8" l="1"/>
  <c r="A931" i="8"/>
  <c r="B930" i="8"/>
  <c r="C930" i="8" s="1"/>
  <c r="E930" i="8" s="1"/>
  <c r="F930" i="8" s="1"/>
  <c r="D931" i="8" l="1"/>
  <c r="A932" i="8"/>
  <c r="B931" i="8"/>
  <c r="C931" i="8" s="1"/>
  <c r="E931" i="8" s="1"/>
  <c r="F931" i="8" s="1"/>
  <c r="D932" i="8" l="1"/>
  <c r="A933" i="8"/>
  <c r="B932" i="8"/>
  <c r="C932" i="8" s="1"/>
  <c r="E932" i="8" s="1"/>
  <c r="F932" i="8" s="1"/>
  <c r="D933" i="8" l="1"/>
  <c r="A934" i="8"/>
  <c r="B933" i="8"/>
  <c r="C933" i="8" s="1"/>
  <c r="E933" i="8" s="1"/>
  <c r="F933" i="8" s="1"/>
  <c r="D934" i="8" l="1"/>
  <c r="A935" i="8"/>
  <c r="B934" i="8"/>
  <c r="C934" i="8" s="1"/>
  <c r="E934" i="8" s="1"/>
  <c r="F934" i="8" s="1"/>
  <c r="D935" i="8" l="1"/>
  <c r="A936" i="8"/>
  <c r="B935" i="8"/>
  <c r="C935" i="8" s="1"/>
  <c r="E935" i="8" s="1"/>
  <c r="F935" i="8" s="1"/>
  <c r="D936" i="8" l="1"/>
  <c r="A937" i="8"/>
  <c r="B936" i="8"/>
  <c r="C936" i="8" s="1"/>
  <c r="E936" i="8" s="1"/>
  <c r="F936" i="8" s="1"/>
  <c r="D937" i="8" l="1"/>
  <c r="A938" i="8"/>
  <c r="B937" i="8"/>
  <c r="C937" i="8" s="1"/>
  <c r="E937" i="8" s="1"/>
  <c r="F937" i="8" s="1"/>
  <c r="D938" i="8" l="1"/>
  <c r="A939" i="8"/>
  <c r="B938" i="8"/>
  <c r="C938" i="8" s="1"/>
  <c r="E938" i="8" s="1"/>
  <c r="F938" i="8" s="1"/>
  <c r="D939" i="8" l="1"/>
  <c r="A940" i="8"/>
  <c r="B939" i="8"/>
  <c r="C939" i="8" s="1"/>
  <c r="E939" i="8" s="1"/>
  <c r="F939" i="8" s="1"/>
  <c r="D940" i="8" l="1"/>
  <c r="A941" i="8"/>
  <c r="B940" i="8"/>
  <c r="C940" i="8" s="1"/>
  <c r="E940" i="8" s="1"/>
  <c r="F940" i="8" s="1"/>
  <c r="D941" i="8" l="1"/>
  <c r="A942" i="8"/>
  <c r="B941" i="8"/>
  <c r="C941" i="8" s="1"/>
  <c r="E941" i="8" s="1"/>
  <c r="F941" i="8" s="1"/>
  <c r="D942" i="8" l="1"/>
  <c r="A943" i="8"/>
  <c r="B942" i="8"/>
  <c r="C942" i="8" s="1"/>
  <c r="E942" i="8" s="1"/>
  <c r="F942" i="8" s="1"/>
  <c r="D943" i="8" l="1"/>
  <c r="A944" i="8"/>
  <c r="B943" i="8"/>
  <c r="C943" i="8" s="1"/>
  <c r="E943" i="8" s="1"/>
  <c r="F943" i="8" s="1"/>
  <c r="D944" i="8" l="1"/>
  <c r="A945" i="8"/>
  <c r="B944" i="8"/>
  <c r="C944" i="8" s="1"/>
  <c r="E944" i="8" l="1"/>
  <c r="F944" i="8" s="1"/>
  <c r="D945" i="8"/>
  <c r="A946" i="8"/>
  <c r="B945" i="8"/>
  <c r="C945" i="8" s="1"/>
  <c r="E945" i="8" s="1"/>
  <c r="F945" i="8" s="1"/>
  <c r="D946" i="8" l="1"/>
  <c r="A947" i="8"/>
  <c r="B946" i="8"/>
  <c r="C946" i="8" s="1"/>
  <c r="E946" i="8" s="1"/>
  <c r="F946" i="8" s="1"/>
  <c r="D947" i="8" l="1"/>
  <c r="A948" i="8"/>
  <c r="B947" i="8"/>
  <c r="C947" i="8" s="1"/>
  <c r="E947" i="8" s="1"/>
  <c r="F947" i="8" s="1"/>
  <c r="D948" i="8" l="1"/>
  <c r="A949" i="8"/>
  <c r="B948" i="8"/>
  <c r="C948" i="8" s="1"/>
  <c r="E948" i="8" s="1"/>
  <c r="F948" i="8" s="1"/>
  <c r="D949" i="8" l="1"/>
  <c r="A950" i="8"/>
  <c r="B949" i="8"/>
  <c r="C949" i="8" s="1"/>
  <c r="E949" i="8" s="1"/>
  <c r="F949" i="8" s="1"/>
  <c r="D950" i="8" l="1"/>
  <c r="A951" i="8"/>
  <c r="B950" i="8"/>
  <c r="C950" i="8" s="1"/>
  <c r="E950" i="8" s="1"/>
  <c r="F950" i="8" s="1"/>
  <c r="D951" i="8" l="1"/>
  <c r="A952" i="8"/>
  <c r="B951" i="8"/>
  <c r="C951" i="8" s="1"/>
  <c r="E951" i="8" s="1"/>
  <c r="F951" i="8" s="1"/>
  <c r="D952" i="8" l="1"/>
  <c r="A953" i="8"/>
  <c r="B952" i="8"/>
  <c r="C952" i="8" s="1"/>
  <c r="E952" i="8" s="1"/>
  <c r="F952" i="8" s="1"/>
  <c r="D953" i="8" l="1"/>
  <c r="A954" i="8"/>
  <c r="B953" i="8"/>
  <c r="C953" i="8" s="1"/>
  <c r="E953" i="8" s="1"/>
  <c r="F953" i="8" s="1"/>
  <c r="D954" i="8" l="1"/>
  <c r="A955" i="8"/>
  <c r="B954" i="8"/>
  <c r="C954" i="8" s="1"/>
  <c r="E954" i="8" l="1"/>
  <c r="F954" i="8" s="1"/>
  <c r="D955" i="8"/>
  <c r="A956" i="8"/>
  <c r="B955" i="8"/>
  <c r="C955" i="8" s="1"/>
  <c r="E955" i="8" s="1"/>
  <c r="F955" i="8" s="1"/>
  <c r="D956" i="8" l="1"/>
  <c r="A957" i="8"/>
  <c r="B956" i="8"/>
  <c r="C956" i="8" s="1"/>
  <c r="E956" i="8" s="1"/>
  <c r="F956" i="8" s="1"/>
  <c r="D957" i="8" l="1"/>
  <c r="A958" i="8"/>
  <c r="B957" i="8"/>
  <c r="C957" i="8" s="1"/>
  <c r="E957" i="8" s="1"/>
  <c r="F957" i="8" s="1"/>
  <c r="D958" i="8" l="1"/>
  <c r="A959" i="8"/>
  <c r="B958" i="8"/>
  <c r="C958" i="8" s="1"/>
  <c r="E958" i="8" s="1"/>
  <c r="F958" i="8" s="1"/>
  <c r="D959" i="8" l="1"/>
  <c r="A960" i="8"/>
  <c r="B959" i="8"/>
  <c r="C959" i="8" s="1"/>
  <c r="E959" i="8" s="1"/>
  <c r="F959" i="8" s="1"/>
  <c r="D960" i="8" l="1"/>
  <c r="A961" i="8"/>
  <c r="B960" i="8"/>
  <c r="C960" i="8" s="1"/>
  <c r="E960" i="8" l="1"/>
  <c r="F960" i="8" s="1"/>
  <c r="D961" i="8"/>
  <c r="A962" i="8"/>
  <c r="B961" i="8"/>
  <c r="C961" i="8" s="1"/>
  <c r="E961" i="8" l="1"/>
  <c r="F961" i="8" s="1"/>
  <c r="D962" i="8"/>
  <c r="A963" i="8"/>
  <c r="B962" i="8"/>
  <c r="C962" i="8" s="1"/>
  <c r="E962" i="8" s="1"/>
  <c r="F962" i="8" s="1"/>
  <c r="D963" i="8" l="1"/>
  <c r="A964" i="8"/>
  <c r="B963" i="8"/>
  <c r="C963" i="8" s="1"/>
  <c r="E963" i="8" s="1"/>
  <c r="F963" i="8" s="1"/>
  <c r="D964" i="8" l="1"/>
  <c r="A965" i="8"/>
  <c r="B964" i="8"/>
  <c r="C964" i="8" s="1"/>
  <c r="E964" i="8" s="1"/>
  <c r="F964" i="8" s="1"/>
  <c r="D965" i="8" l="1"/>
  <c r="A966" i="8"/>
  <c r="B965" i="8"/>
  <c r="C965" i="8" s="1"/>
  <c r="E965" i="8" s="1"/>
  <c r="F965" i="8" s="1"/>
  <c r="D966" i="8" l="1"/>
  <c r="A967" i="8"/>
  <c r="B966" i="8"/>
  <c r="C966" i="8" s="1"/>
  <c r="E966" i="8" s="1"/>
  <c r="F966" i="8" s="1"/>
  <c r="D967" i="8" l="1"/>
  <c r="A968" i="8"/>
  <c r="B967" i="8"/>
  <c r="C967" i="8" s="1"/>
  <c r="E967" i="8" s="1"/>
  <c r="F967" i="8" s="1"/>
  <c r="D968" i="8" l="1"/>
  <c r="A969" i="8"/>
  <c r="B968" i="8"/>
  <c r="C968" i="8" s="1"/>
  <c r="E968" i="8" s="1"/>
  <c r="F968" i="8" s="1"/>
  <c r="D969" i="8" l="1"/>
  <c r="A970" i="8"/>
  <c r="B969" i="8"/>
  <c r="C969" i="8" s="1"/>
  <c r="E969" i="8" s="1"/>
  <c r="F969" i="8" s="1"/>
  <c r="D970" i="8" l="1"/>
  <c r="A971" i="8"/>
  <c r="B970" i="8"/>
  <c r="C970" i="8" s="1"/>
  <c r="E970" i="8" s="1"/>
  <c r="F970" i="8" s="1"/>
  <c r="D971" i="8" l="1"/>
  <c r="A972" i="8"/>
  <c r="B971" i="8"/>
  <c r="C971" i="8" s="1"/>
  <c r="E971" i="8" s="1"/>
  <c r="F971" i="8" s="1"/>
  <c r="D972" i="8" l="1"/>
  <c r="A973" i="8"/>
  <c r="B972" i="8"/>
  <c r="C972" i="8" s="1"/>
  <c r="E972" i="8" s="1"/>
  <c r="F972" i="8" s="1"/>
  <c r="D973" i="8" l="1"/>
  <c r="A974" i="8"/>
  <c r="B973" i="8"/>
  <c r="C973" i="8" s="1"/>
  <c r="E973" i="8" s="1"/>
  <c r="F973" i="8" s="1"/>
  <c r="D974" i="8" l="1"/>
  <c r="A975" i="8"/>
  <c r="B974" i="8"/>
  <c r="C974" i="8" s="1"/>
  <c r="E974" i="8" s="1"/>
  <c r="F974" i="8" s="1"/>
  <c r="D975" i="8" l="1"/>
  <c r="A976" i="8"/>
  <c r="B975" i="8"/>
  <c r="C975" i="8" s="1"/>
  <c r="E975" i="8" s="1"/>
  <c r="F975" i="8" s="1"/>
  <c r="D976" i="8" l="1"/>
  <c r="A977" i="8"/>
  <c r="B976" i="8"/>
  <c r="C976" i="8" s="1"/>
  <c r="E976" i="8" s="1"/>
  <c r="F976" i="8" s="1"/>
  <c r="D977" i="8" l="1"/>
  <c r="A978" i="8"/>
  <c r="B977" i="8"/>
  <c r="C977" i="8" s="1"/>
  <c r="E977" i="8" s="1"/>
  <c r="F977" i="8" s="1"/>
  <c r="D978" i="8" l="1"/>
  <c r="A979" i="8"/>
  <c r="B978" i="8"/>
  <c r="C978" i="8" s="1"/>
  <c r="E978" i="8" s="1"/>
  <c r="F978" i="8" s="1"/>
  <c r="D979" i="8" l="1"/>
  <c r="A980" i="8"/>
  <c r="B979" i="8"/>
  <c r="C979" i="8" s="1"/>
  <c r="E979" i="8" s="1"/>
  <c r="F979" i="8" s="1"/>
  <c r="D980" i="8" l="1"/>
  <c r="A981" i="8"/>
  <c r="B980" i="8"/>
  <c r="C980" i="8" s="1"/>
  <c r="E980" i="8" s="1"/>
  <c r="F980" i="8" s="1"/>
  <c r="D981" i="8" l="1"/>
  <c r="A982" i="8"/>
  <c r="B981" i="8"/>
  <c r="C981" i="8" s="1"/>
  <c r="E981" i="8" s="1"/>
  <c r="F981" i="8" s="1"/>
  <c r="D982" i="8" l="1"/>
  <c r="A983" i="8"/>
  <c r="B982" i="8"/>
  <c r="C982" i="8" s="1"/>
  <c r="E982" i="8" s="1"/>
  <c r="F982" i="8" s="1"/>
  <c r="D983" i="8" l="1"/>
  <c r="A984" i="8"/>
  <c r="B983" i="8"/>
  <c r="C983" i="8" s="1"/>
  <c r="E983" i="8" s="1"/>
  <c r="F983" i="8" s="1"/>
  <c r="D984" i="8" l="1"/>
  <c r="A985" i="8"/>
  <c r="B984" i="8"/>
  <c r="C984" i="8" s="1"/>
  <c r="E984" i="8" s="1"/>
  <c r="F984" i="8" s="1"/>
  <c r="D985" i="8" l="1"/>
  <c r="A986" i="8"/>
  <c r="B985" i="8"/>
  <c r="C985" i="8" s="1"/>
  <c r="E985" i="8" s="1"/>
  <c r="F985" i="8" s="1"/>
  <c r="D986" i="8" l="1"/>
  <c r="A987" i="8"/>
  <c r="B986" i="8"/>
  <c r="C986" i="8" s="1"/>
  <c r="E986" i="8" s="1"/>
  <c r="F986" i="8" s="1"/>
  <c r="D987" i="8" l="1"/>
  <c r="A988" i="8"/>
  <c r="B987" i="8"/>
  <c r="C987" i="8" s="1"/>
  <c r="E987" i="8" s="1"/>
  <c r="F987" i="8" s="1"/>
  <c r="D988" i="8" l="1"/>
  <c r="A989" i="8"/>
  <c r="B988" i="8"/>
  <c r="C988" i="8" s="1"/>
  <c r="E988" i="8" s="1"/>
  <c r="F988" i="8" s="1"/>
  <c r="D989" i="8" l="1"/>
  <c r="A990" i="8"/>
  <c r="B989" i="8"/>
  <c r="C989" i="8" s="1"/>
  <c r="E989" i="8" s="1"/>
  <c r="F989" i="8" s="1"/>
  <c r="D990" i="8" l="1"/>
  <c r="A991" i="8"/>
  <c r="B990" i="8"/>
  <c r="C990" i="8" s="1"/>
  <c r="E990" i="8" s="1"/>
  <c r="F990" i="8" s="1"/>
  <c r="D991" i="8" l="1"/>
  <c r="A992" i="8"/>
  <c r="B991" i="8"/>
  <c r="C991" i="8" s="1"/>
  <c r="E991" i="8" s="1"/>
  <c r="F991" i="8" s="1"/>
  <c r="D992" i="8" l="1"/>
  <c r="A993" i="8"/>
  <c r="B992" i="8"/>
  <c r="C992" i="8" s="1"/>
  <c r="E992" i="8" s="1"/>
  <c r="F992" i="8" s="1"/>
  <c r="D993" i="8" l="1"/>
  <c r="A994" i="8"/>
  <c r="B993" i="8"/>
  <c r="C993" i="8" s="1"/>
  <c r="E993" i="8" s="1"/>
  <c r="F993" i="8" s="1"/>
  <c r="D994" i="8" l="1"/>
  <c r="A995" i="8"/>
  <c r="B994" i="8"/>
  <c r="C994" i="8" s="1"/>
  <c r="E994" i="8" s="1"/>
  <c r="F994" i="8" s="1"/>
  <c r="D995" i="8" l="1"/>
  <c r="A996" i="8"/>
  <c r="B995" i="8"/>
  <c r="C995" i="8" s="1"/>
  <c r="E995" i="8" s="1"/>
  <c r="F995" i="8" s="1"/>
  <c r="D996" i="8" l="1"/>
  <c r="A997" i="8"/>
  <c r="B996" i="8"/>
  <c r="C996" i="8" s="1"/>
  <c r="E996" i="8" s="1"/>
  <c r="F996" i="8" s="1"/>
  <c r="D997" i="8" l="1"/>
  <c r="A998" i="8"/>
  <c r="B997" i="8"/>
  <c r="C997" i="8" s="1"/>
  <c r="E997" i="8" s="1"/>
  <c r="F997" i="8" s="1"/>
  <c r="D998" i="8" l="1"/>
  <c r="A999" i="8"/>
  <c r="B998" i="8"/>
  <c r="C998" i="8" s="1"/>
  <c r="E998" i="8" s="1"/>
  <c r="F998" i="8" s="1"/>
  <c r="D999" i="8" l="1"/>
  <c r="A1000" i="8"/>
  <c r="B999" i="8"/>
  <c r="C999" i="8" s="1"/>
  <c r="E999" i="8" s="1"/>
  <c r="F999" i="8" s="1"/>
  <c r="D1000" i="8" l="1"/>
  <c r="A1001" i="8"/>
  <c r="B1000" i="8"/>
  <c r="C1000" i="8" s="1"/>
  <c r="E1000" i="8" s="1"/>
  <c r="F1000" i="8" s="1"/>
  <c r="D1001" i="8" l="1"/>
  <c r="A1002" i="8"/>
  <c r="B1001" i="8"/>
  <c r="C1001" i="8" s="1"/>
  <c r="E1001" i="8" l="1"/>
  <c r="F1001" i="8" s="1"/>
  <c r="D1002" i="8"/>
  <c r="A1003" i="8"/>
  <c r="B1002" i="8"/>
  <c r="C1002" i="8" s="1"/>
  <c r="E1002" i="8" s="1"/>
  <c r="F1002" i="8" s="1"/>
  <c r="D1003" i="8" l="1"/>
  <c r="A1004" i="8"/>
  <c r="B1003" i="8"/>
  <c r="C1003" i="8" s="1"/>
  <c r="E1003" i="8" s="1"/>
  <c r="F1003" i="8" s="1"/>
  <c r="F55" i="8" l="1"/>
  <c r="F54" i="8"/>
  <c r="D1004" i="8"/>
  <c r="B1004" i="8"/>
  <c r="C1004" i="8" s="1"/>
  <c r="E1004" i="8" s="1"/>
  <c r="F1004" i="8" l="1"/>
  <c r="F5" i="8"/>
  <c r="F9" i="8"/>
  <c r="F6" i="8"/>
  <c r="F7" i="8"/>
  <c r="F8" i="8"/>
  <c r="F11" i="8"/>
  <c r="F12" i="8"/>
  <c r="F13" i="8"/>
  <c r="F14" i="8"/>
  <c r="F10" i="8"/>
  <c r="F15" i="8"/>
  <c r="F16" i="8"/>
  <c r="F18" i="8"/>
  <c r="F20" i="8"/>
  <c r="F17" i="8"/>
  <c r="F19" i="8"/>
  <c r="F21" i="8"/>
  <c r="F23" i="8"/>
  <c r="F22" i="8"/>
  <c r="F25" i="8"/>
  <c r="F24" i="8"/>
  <c r="F26" i="8"/>
  <c r="F27" i="8"/>
  <c r="F30" i="8"/>
  <c r="F28" i="8"/>
  <c r="F31" i="8"/>
  <c r="F29" i="8"/>
  <c r="F33" i="8"/>
  <c r="F32" i="8"/>
  <c r="F38" i="8"/>
  <c r="F34" i="8"/>
  <c r="F36" i="8"/>
  <c r="F35" i="8"/>
  <c r="F42" i="8"/>
  <c r="F37" i="8"/>
  <c r="F39" i="8"/>
  <c r="F40" i="8"/>
  <c r="F43" i="8"/>
  <c r="F41" i="8"/>
  <c r="F4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<sst xmlns="http://schemas.openxmlformats.org/spreadsheetml/2006/main" count="2059" uniqueCount="258">
  <si>
    <t>trajectories</t>
  </si>
  <si>
    <t>tiles</t>
  </si>
  <si>
    <t>ratio</t>
  </si>
  <si>
    <t>minsize</t>
  </si>
  <si>
    <t>limit</t>
  </si>
  <si>
    <t>patterns</t>
  </si>
  <si>
    <t>time (min)</t>
  </si>
  <si>
    <t>command</t>
  </si>
  <si>
    <t>minsup</t>
  </si>
  <si>
    <t>dataset</t>
  </si>
  <si>
    <t>oldenburg_standard</t>
  </si>
  <si>
    <t>bins</t>
  </si>
  <si>
    <t>bint</t>
  </si>
  <si>
    <t>timescale</t>
  </si>
  <si>
    <t>absolute</t>
  </si>
  <si>
    <t>milan_standard</t>
  </si>
  <si>
    <t>notime</t>
  </si>
  <si>
    <t>daily</t>
  </si>
  <si>
    <t>weekly</t>
  </si>
  <si>
    <t>Scalability vs SPARE</t>
  </si>
  <si>
    <t>CTM command</t>
  </si>
  <si>
    <t>Query command</t>
  </si>
  <si>
    <t xml:space="preserve"> </t>
  </si>
  <si>
    <t>geolife_standard</t>
  </si>
  <si>
    <t>CTM</t>
  </si>
  <si>
    <t>OOM</t>
  </si>
  <si>
    <t>oldenburg_standard_2000_distinct</t>
  </si>
  <si>
    <t>Overall complexity</t>
  </si>
  <si>
    <t>p</t>
  </si>
  <si>
    <t>comb</t>
  </si>
  <si>
    <t>product</t>
  </si>
  <si>
    <t>probability</t>
  </si>
  <si>
    <t>SUM</t>
  </si>
  <si>
    <t>p traj in tile</t>
  </si>
  <si>
    <t>ntrajctories</t>
  </si>
  <si>
    <t>ntiles filled</t>
  </si>
  <si>
    <t>p = 0.95</t>
  </si>
  <si>
    <t>cum prob</t>
  </si>
  <si>
    <t>complexity</t>
  </si>
  <si>
    <t>p = 0.99</t>
  </si>
  <si>
    <t>O(2^N) - O(2^X) + 1 = O(2^N)</t>
  </si>
  <si>
    <t>N</t>
  </si>
  <si>
    <t>X</t>
  </si>
  <si>
    <t>p = 0.5</t>
  </si>
  <si>
    <t>p = 0.6</t>
  </si>
  <si>
    <t>p = 0.7</t>
  </si>
  <si>
    <t>at least 10 trajectories</t>
  </si>
  <si>
    <t>exactly 10 trajectories</t>
  </si>
  <si>
    <t>Milan</t>
  </si>
  <si>
    <t>Users</t>
  </si>
  <si>
    <t>Locations</t>
  </si>
  <si>
    <t>Oldenburg \cite{???}</t>
  </si>
  <si>
    <t>Avg traj length</t>
  </si>
  <si>
    <t>Stdev traj length</t>
  </si>
  <si>
    <t>$588 \pm 1858$</t>
  </si>
  <si>
    <t>$65 \pm 36$</t>
  </si>
  <si>
    <t>Spatial span</t>
  </si>
  <si>
    <t>18.35 km</t>
  </si>
  <si>
    <t>11.12km</t>
  </si>
  <si>
    <t>18.32 km</t>
  </si>
  <si>
    <t>MILAN MBR</t>
  </si>
  <si>
    <t>$204 km^2$</t>
  </si>
  <si>
    <t>$634 km^2$</t>
  </si>
  <si>
    <t>Time span</t>
  </si>
  <si>
    <t>$3.8 \cdot 10^5$</t>
  </si>
  <si>
    <t>$10^6$</t>
  </si>
  <si>
    <t>$2.2 \cdot 10^8$</t>
  </si>
  <si>
    <t>$6.4 \cdot 10^7$</t>
  </si>
  <si>
    <t>246 timestamps</t>
  </si>
  <si>
    <t>3 months</t>
  </si>
  <si>
    <t>\sf{Milan}</t>
  </si>
  <si>
    <t>Patterns</t>
  </si>
  <si>
    <t>Time (s)</t>
  </si>
  <si>
    <t xml:space="preserve">\sf{Milan} </t>
  </si>
  <si>
    <t xml:space="preserve">\sf{Oldenburg} </t>
  </si>
  <si>
    <t>?</t>
  </si>
  <si>
    <t>$|S|$</t>
  </si>
  <si>
    <t>Type</t>
  </si>
  <si>
    <t>Swarm</t>
  </si>
  <si>
    <t>Flock</t>
  </si>
  <si>
    <t>Co-location</t>
  </si>
  <si>
    <t>Flow</t>
  </si>
  <si>
    <t>Executors</t>
  </si>
  <si>
    <t>RAM</t>
  </si>
  <si>
    <t>4GB</t>
  </si>
  <si>
    <t>8GB</t>
  </si>
  <si>
    <t>$mLen$</t>
  </si>
  <si>
    <t>$mCrd$</t>
  </si>
  <si>
    <t>epst</t>
  </si>
  <si>
    <t>epss</t>
  </si>
  <si>
    <t>Infinity</t>
  </si>
  <si>
    <t>numero di tiles</t>
  </si>
  <si>
    <t>R</t>
  </si>
  <si>
    <t>numero traiettorie</t>
  </si>
  <si>
    <t>S</t>
  </si>
  <si>
    <t>mLen</t>
  </si>
  <si>
    <t>mCrd</t>
  </si>
  <si>
    <t>supporto minimo</t>
  </si>
  <si>
    <t>numero di traiettorie minimo</t>
  </si>
  <si>
    <t>Probabilità che una traiettoria di "s" tiles ricarda su un certo gruppo di "m" tiles</t>
  </si>
  <si>
    <t>avg traj length</t>
  </si>
  <si>
    <t>Den</t>
  </si>
  <si>
    <t>Num</t>
  </si>
  <si>
    <t>Pr</t>
  </si>
  <si>
    <t>Probabilità che mCrd traiettorie cadano su un certo gruppo di "m" tiles</t>
  </si>
  <si>
    <t>Comb</t>
  </si>
  <si>
    <t>Bernoulli</t>
  </si>
  <si>
    <t>Chosen</t>
  </si>
  <si>
    <t>trj</t>
  </si>
  <si>
    <t>Probabilità di avere almeno mCrd traj</t>
  </si>
  <si>
    <t>Number of tile combinations COMB(S, m)</t>
  </si>
  <si>
    <t>Probabilità</t>
  </si>
  <si>
    <t>Number of explored patterns</t>
  </si>
  <si>
    <t>Trajectories</t>
  </si>
  <si>
    <t>Tiles</t>
  </si>
  <si>
    <t>Length</t>
  </si>
  <si>
    <t>AVG</t>
  </si>
  <si>
    <t>Search space</t>
  </si>
  <si>
    <t>$|\mathcal{Q}|$</t>
  </si>
  <si>
    <t>\sf{Oldenburg}</t>
  </si>
  <si>
    <t>SPARE \cite{???}</t>
  </si>
  <si>
    <t>-</t>
  </si>
  <si>
    <t>$3 \cdot 10^5$</t>
  </si>
  <si>
    <t>$7 \cdot 10^3$</t>
  </si>
  <si>
    <t>$9 \cdot 10^5$</t>
  </si>
  <si>
    <t>$16 \cdot 10^6$</t>
  </si>
  <si>
    <t>$6 \cdot 10^6$</t>
  </si>
  <si>
    <t>$8 \cdot 10^6$</t>
  </si>
  <si>
    <t>tables of patterns</t>
  </si>
  <si>
    <t>scaling mLen</t>
  </si>
  <si>
    <t>scaling mCrd</t>
  </si>
  <si>
    <t>scaling |S|</t>
  </si>
  <si>
    <t>$1.5 \cdot 10^4$</t>
  </si>
  <si>
    <t>$8.6 \cdot 10^4$</t>
  </si>
  <si>
    <t>$3.5 \cdot 10^4$</t>
  </si>
  <si>
    <t>$1.1 \cdot 10^7$</t>
  </si>
  <si>
    <t>$7 \cdot 10^6$</t>
  </si>
  <si>
    <t>$4 \cdot 10^5$</t>
  </si>
  <si>
    <t>scaling |\mathcal{Q}|</t>
  </si>
  <si>
    <t>scaling Executor</t>
  </si>
  <si>
    <t>scaling RAM</t>
  </si>
  <si>
    <t>2GB</t>
  </si>
  <si>
    <t>6GB</t>
  </si>
  <si>
    <t>executors</t>
  </si>
  <si>
    <t>ram</t>
  </si>
  <si>
    <t>8g</t>
  </si>
  <si>
    <t>2g</t>
  </si>
  <si>
    <t>4g</t>
  </si>
  <si>
    <t>6g</t>
  </si>
  <si>
    <t>$2.8 \cdot 10^4$</t>
  </si>
  <si>
    <t>$3.8 \cdot 10^4$</t>
  </si>
  <si>
    <t>$1.6 \cdot 10^5$</t>
  </si>
  <si>
    <t>$1 \cdot 10^5$</t>
  </si>
  <si>
    <t>$1.9 \cdot 10^5$</t>
  </si>
  <si>
    <t>$1.6 \cdot 10^3$</t>
  </si>
  <si>
    <t>$1.9 \cdot 10^4$</t>
  </si>
  <si>
    <t>$6.5 \cdot 10^4$</t>
  </si>
  <si>
    <t>$1.6 \cdot 10^4$</t>
  </si>
  <si>
    <t>$2.6 \cdot 10^6$</t>
  </si>
  <si>
    <t>$7.5 \cdot 10^4$</t>
  </si>
  <si>
    <t>$1.1 \cdot 10^5$</t>
  </si>
  <si>
    <t>SPARE command</t>
  </si>
  <si>
    <t>Spare explored patterns</t>
  </si>
  <si>
    <t>$7.8\cdot10^{4}$</t>
  </si>
  <si>
    <t>$7.6\cdot10^{4}$</t>
  </si>
  <si>
    <t>$7.3\cdot10^{4}$</t>
  </si>
  <si>
    <t>$6.9\cdot10^{4}$</t>
  </si>
  <si>
    <t>$6.8\cdot10^{4}$</t>
  </si>
  <si>
    <t>$6.7\cdot10^{4}$</t>
  </si>
  <si>
    <t>$6.6\cdot10^{4}$</t>
  </si>
  <si>
    <t>$6.5\cdot10^{4}$</t>
  </si>
  <si>
    <t>$6.2\cdot10^{4}$</t>
  </si>
  <si>
    <t>$3.5\cdot10^{5}$</t>
  </si>
  <si>
    <t>$4.9\cdot10^{5}$</t>
  </si>
  <si>
    <t>$7.3\cdot10^{5}$</t>
  </si>
  <si>
    <t>$1.0\cdot10^{6}$</t>
  </si>
  <si>
    <t>$1.7\cdot10^{6}$</t>
  </si>
  <si>
    <t>$2.7\cdot10^{6}$</t>
  </si>
  <si>
    <t>CTM explored</t>
  </si>
  <si>
    <t xml:space="preserve">  $5.8\cdot10^{4}$ </t>
  </si>
  <si>
    <t xml:space="preserve">  $1.7\cdot10^{8}$  </t>
  </si>
  <si>
    <t xml:space="preserve">  $2.6\cdot10^{4}$ </t>
  </si>
  <si>
    <t xml:space="preserve">  $1.7\cdot10^{8}$ </t>
  </si>
  <si>
    <t xml:space="preserve">  $8.6\cdot10^{3}$ </t>
  </si>
  <si>
    <t xml:space="preserve">  $2.3\cdot10^{3}$ </t>
  </si>
  <si>
    <t xml:space="preserve">  $1.6\cdot10^{8}$ </t>
  </si>
  <si>
    <t xml:space="preserve">  $1.8\cdot10^{3}$ </t>
  </si>
  <si>
    <t xml:space="preserve">  $1.4\cdot10^{3}$ </t>
  </si>
  <si>
    <t xml:space="preserve">  $1.5\cdot10^{8}$ </t>
  </si>
  <si>
    <t xml:space="preserve">  $1.0\cdot10^{3}$ </t>
  </si>
  <si>
    <t xml:space="preserve">  $1.4\cdot10^{8}$ </t>
  </si>
  <si>
    <t xml:space="preserve">  $1.3\cdot10^{8}$ </t>
  </si>
  <si>
    <t xml:space="preserve">  $1.2\cdot10^{8}$ </t>
  </si>
  <si>
    <t xml:space="preserve">  $1.1\cdot10^{8}$ </t>
  </si>
  <si>
    <t>Explored</t>
  </si>
  <si>
    <t>Times (s)</t>
  </si>
  <si>
    <t>SPARE</t>
  </si>
  <si>
    <t>maxsup</t>
  </si>
  <si>
    <t>mincrd</t>
  </si>
  <si>
    <t>maxcrd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</si>
  <si>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--class it.unibo.tip.main.Main build/libs/SPARE-all.jar --inputtable=ctm.tmp_transactiontable__tbl_oldenburg_standard_2000_distinct__lmt_1000000__size_10__sup_27__bins_36__ts_absolute__bint_1  --output=/user/mfrancia/spare/output/ --m=10 --k=27 --l=1 --g=10000 --executors=10 --cores=2 --ram=8g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</si>
  <si>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--class it.unibo.tip.main.Main build/libs/SPARE-all.jar --inputtable=ctm.tmp_transactiontable__tbl_oldenburg_standard_2000_distinct__lmt_1000000__size_10__sup_27__bins_34__ts_absolute__bint_1  --output=/user/mfrancia/spare/output/ --m=10 --k=27 --l=1 --g=10000 --executors=10 --cores=2 --ram=8g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</si>
  <si>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--class it.unibo.tip.main.Main build/libs/SPARE-all.jar --inputtable=ctm.tmp_transactiontable__tbl_oldenburg_standard_2000_distinct__lmt_1000000__size_10__sup_27__bins_32__ts_absolute__bint_1  --output=/user/mfrancia/spare/output/ --m=10 --k=27 --l=1 --g=10000 --executors=10 --cores=2 --ram=8g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</si>
  <si>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--class it.unibo.tip.main.Main build/libs/SPARE-all.jar --inputtable=ctm.tmp_transactiontable__tbl_oldenburg_standard_2000_distinct__lmt_1000000__size_10__sup_27__bins_30__ts_absolute__bint_1  --output=/user/mfrancia/spare/output/ --m=10 --k=27 --l=1 --g=10000 --executors=10 --cores=2 --ram=8g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</si>
  <si>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--class it.unibo.tip.main.Main build/libs/SPARE-all.jar --inputtable=ctm.tmp_transactiontable__tbl_oldenburg_standard_2000_distinct__lmt_1000000__size_10__sup_27__bins_28__ts_absolute__bint_1  --output=/user/mfrancia/spare/output/ --m=10 --k=27 --l=1 --g=10000 --executors=10 --cores=2 --ram=8g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</si>
  <si>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--class it.unibo.tip.main.Main build/libs/SPARE-all.jar --inputtable=ctm.tmp_transactiontable__tbl_oldenburg_standard_2000_distinct__lmt_1000000__size_10__sup_27__bins_26__ts_absolute__bint_1  --output=/user/mfrancia/spare/output/ --m=10 --k=27 --l=1 --g=10000 --executors=10 --cores=2 --ram=8g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</si>
  <si>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--class it.unibo.tip.main.Main build/libs/SPARE-all.jar --inputtable=ctm.tmp_transactiontable__tbl_oldenburg_standard_2000_distinct__lmt_1000000__size_10__sup_27__bins_24__ts_absolute__bint_1  --output=/user/mfrancia/spare/output/ --m=10 --k=27 --l=1 --g=10000 --executors=10 --cores=2 --ram=8g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</si>
  <si>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--class it.unibo.tip.main.Main build/libs/SPARE-all.jar --inputtable=ctm.tmp_transactiontable__tbl_oldenburg_standard_2000_distinct__lmt_1000000__size_10__sup_27__bins_22__ts_absolute__bint_1  --output=/user/mfrancia/spare/output/ --m=10 --k=27 --l=1 --g=10000 --executors=10 --cores=2 --ram=8g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</si>
  <si>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--class it.unibo.tip.main.Main build/libs/SPARE-all.jar --inputtable=ctm.tmp_transactiontable__tbl_oldenburg_standard_2000_distinct__lmt_1000000__size_10__sup_27__bins_18__ts_absolute__bint_1  --output=/user/mfrancia/spare/output/ --m=10 --k=27 --l=1 --g=10000 --executors=10 --cores=2 --ram=8g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</si>
  <si>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--class it.unibo.tip.main.Main build/libs/SPARE-all.jar --inputtable=ctm.tmp_transactiontable__tbl_oldenburg_standard_2000_distinct__lmt_1000000__size_10__sup_27__bins_16__ts_absolute__bint_1  --output=/user/mfrancia/spare/output/ --m=10 --k=27 --l=1 --g=10000 --executors=10 --cores=2 --ram=8g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</si>
  <si>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--class it.unibo.tip.main.Main build/libs/SPARE-all.jar --inputtable=ctm.tmp_transactiontable__tbl_oldenburg_standard_2000_distinct__lmt_1000000__size_10__sup_27__bins_14__ts_absolute__bint_1  --output=/user/mfrancia/spare/output/ --m=10 --k=27 --l=1 --g=10000 --executors=10 --cores=2 --ram=8g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</si>
  <si>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--class it.unibo.tip.main.Main build/libs/SPARE-all.jar --inputtable=ctm.tmp_transactiontable__tbl_oldenburg_standard_2000_distinct__lmt_1000000__size_10__sup_27__bins_12__ts_absolute__bint_1  --output=/user/mfrancia/spare/output/ --m=10 --k=27 --l=1 --g=10000 --executors=10 --cores=2 --ram=8g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</si>
  <si>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--class it.unibo.tip.main.Main build/libs/SPARE-all.jar --inputtable=ctm.tmp_transactiontable__tbl_oldenburg_standard_2000_distinct__lmt_1000000__size_10__sup_27__bins_21__ts_absolute__bint_1  --output=/user/mfrancia/spare/output/ --m=10 --k=27 --l=1 --g=10000 --executors=10 --cores=2 --ram=8g</t>
  </si>
  <si>
    <t>Qualitative view</t>
  </si>
  <si>
    <t>s</t>
  </si>
  <si>
    <t>l</t>
  </si>
  <si>
    <t>mcrd</t>
  </si>
  <si>
    <t>traj</t>
  </si>
  <si>
    <t>bernoulli</t>
  </si>
  <si>
    <t>prod</t>
  </si>
  <si>
    <t>Pr(s)</t>
  </si>
  <si>
    <t>Pr+</t>
  </si>
  <si>
    <t>\sf{Hermopoulis}</t>
  </si>
  <si>
    <t>feature</t>
  </si>
  <si>
    <t>hermopoulis_standard</t>
  </si>
  <si>
    <t>User query</t>
  </si>
  <si>
    <t>hermopoulis_standard1_200</t>
  </si>
  <si>
    <t>PFPGrowth</t>
  </si>
  <si>
    <t>PFP command</t>
  </si>
  <si>
    <t>default</t>
  </si>
  <si>
    <t xml:space="preserve">  --droptable</t>
  </si>
  <si>
    <t>6 hours = 21600 seconds</t>
  </si>
  <si>
    <t>Stats</t>
  </si>
  <si>
    <t>Features</t>
  </si>
  <si>
    <t>Spatial</t>
  </si>
  <si>
    <t>Administrative boundaries</t>
  </si>
  <si>
    <t>Grid</t>
  </si>
  <si>
    <t>Temporal</t>
  </si>
  <si>
    <t>Minutes</t>
  </si>
  <si>
    <t>Hours</t>
  </si>
  <si>
    <t>Semantic</t>
  </si>
  <si>
    <t>$\xmark$</t>
  </si>
  <si>
    <t>Means of transportation, activity, speed</t>
  </si>
  <si>
    <t>\sf{Hermoupolis}</t>
  </si>
  <si>
    <t>Daily time slots</t>
  </si>
  <si>
    <t>oldenburg_standard_1000</t>
  </si>
  <si>
    <t>milan_standard_1000</t>
  </si>
  <si>
    <t>hermopoulis_standard_1000</t>
  </si>
  <si>
    <t xml:space="preserve"> --additionalfeatures=ACTIVITY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</si>
  <si>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</t>
  </si>
  <si>
    <t xml:space="preserve"> --additionalfeatures=MOBILITY</t>
  </si>
  <si>
    <t xml:space="preserve"> --additionalfeatures=PLACE</t>
  </si>
  <si>
    <t xml:space="preserve">  </t>
  </si>
  <si>
    <t>PFP Command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</si>
  <si>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</t>
  </si>
  <si>
    <t xml:space="preserve"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</t>
  </si>
  <si>
    <t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</t>
  </si>
  <si>
    <t>hermopoulis_standard1_100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</si>
</sst>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164" fontId="0" fillId="0" borderId="0" xfId="0" applyNumberFormat="1"/>
    <xf numFmtId="0" fontId="1" fillId="0" borderId="0" xfId="0" applyFont="1"/>
    <xf numFmtId="0" fontId="1" fillId="0" borderId="1" xfId="0" applyFont="1" applyFill="1" applyBorder="1"/>
    <xf numFmtId="0" fontId="0" fillId="6" borderId="0" xfId="0" applyFill="1"/>
    <xf numFmtId="0" fontId="1" fillId="6" borderId="1" xfId="0" applyFont="1" applyFill="1" applyBorder="1"/>
    <xf numFmtId="0" fontId="1" fillId="7" borderId="1" xfId="0" applyFont="1" applyFill="1" applyBorder="1"/>
    <xf numFmtId="0" fontId="0" fillId="7" borderId="0" xfId="0" applyFill="1"/>
    <xf numFmtId="0" fontId="0" fillId="0" borderId="1" xfId="0" applyBorder="1"/>
    <xf numFmtId="2" fontId="0" fillId="0" borderId="0" xfId="0" applyNumberFormat="1"/>
    <xf numFmtId="2" fontId="0" fillId="0" borderId="0" xfId="0" applyNumberFormat="1" applyAlignment="1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 applyAlignmen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/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3" borderId="3" xfId="0" applyFill="1" applyBorder="1"/>
    <xf numFmtId="0" fontId="0" fillId="0" borderId="3" xfId="0" applyBorder="1"/>
    <xf numFmtId="0" fontId="1" fillId="0" borderId="3" xfId="0" applyFont="1" applyFill="1" applyBorder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1" fillId="0" borderId="8" xfId="0" applyFont="1" applyBorder="1"/>
    <xf numFmtId="0" fontId="0" fillId="8" borderId="6" xfId="0" applyFill="1" applyBorder="1"/>
    <xf numFmtId="0" fontId="0" fillId="8" borderId="8" xfId="0" applyFill="1" applyBorder="1"/>
    <xf numFmtId="0" fontId="0" fillId="2" borderId="8" xfId="0" applyFill="1" applyBorder="1"/>
    <xf numFmtId="0" fontId="1" fillId="0" borderId="6" xfId="0" applyFont="1" applyBorder="1"/>
    <xf numFmtId="0" fontId="1" fillId="3" borderId="0" xfId="0" applyFont="1" applyFill="1" applyBorder="1" applyAlignment="1">
      <alignment horizontal="left"/>
    </xf>
    <xf numFmtId="0" fontId="0" fillId="0" borderId="7" xfId="0" applyBorder="1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8" xfId="0" applyFont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vertical="center"/>
    </xf>
    <xf numFmtId="3" fontId="0" fillId="0" borderId="0" xfId="0" applyNumberFormat="1" applyAlignment="1"/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left" vertical="center"/>
    </xf>
    <xf numFmtId="0" fontId="0" fillId="9" borderId="6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10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12" borderId="6" xfId="0" applyFont="1" applyFill="1" applyBorder="1" applyAlignment="1">
      <alignment horizontal="left" vertical="center"/>
    </xf>
    <xf numFmtId="0" fontId="0" fillId="12" borderId="8" xfId="0" applyFont="1" applyFill="1" applyBorder="1" applyAlignment="1">
      <alignment horizontal="left" vertical="center"/>
    </xf>
    <xf numFmtId="0" fontId="0" fillId="8" borderId="0" xfId="0" applyFont="1" applyFill="1" applyBorder="1" applyAlignment="1">
      <alignment horizontal="left" vertical="center"/>
    </xf>
    <xf numFmtId="0" fontId="0" fillId="9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10" borderId="0" xfId="0" applyFont="1" applyFill="1" applyBorder="1" applyAlignment="1">
      <alignment horizontal="left" vertical="center"/>
    </xf>
    <xf numFmtId="0" fontId="0" fillId="11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12" borderId="0" xfId="0" applyFont="1" applyFill="1" applyBorder="1" applyAlignment="1">
      <alignment horizontal="left" vertical="center"/>
    </xf>
    <xf numFmtId="0" fontId="0" fillId="12" borderId="1" xfId="0" applyFont="1" applyFill="1" applyBorder="1" applyAlignment="1">
      <alignment horizontal="left" vertical="center"/>
    </xf>
    <xf numFmtId="0" fontId="0" fillId="0" borderId="1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6" xfId="0" applyFont="1" applyFill="1" applyBorder="1" applyAlignment="1">
      <alignment horizontal="left"/>
    </xf>
    <xf numFmtId="0" fontId="0" fillId="9" borderId="6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10" borderId="6" xfId="0" applyFont="1" applyFill="1" applyBorder="1" applyAlignment="1">
      <alignment horizontal="left"/>
    </xf>
    <xf numFmtId="0" fontId="0" fillId="11" borderId="6" xfId="0" applyFont="1" applyFill="1" applyBorder="1" applyAlignment="1">
      <alignment horizontal="left"/>
    </xf>
    <xf numFmtId="0" fontId="0" fillId="4" borderId="6" xfId="0" applyFont="1" applyFill="1" applyBorder="1" applyAlignment="1">
      <alignment horizontal="left"/>
    </xf>
    <xf numFmtId="0" fontId="0" fillId="12" borderId="6" xfId="0" applyFont="1" applyFill="1" applyBorder="1" applyAlignment="1">
      <alignment horizontal="left"/>
    </xf>
    <xf numFmtId="0" fontId="0" fillId="12" borderId="8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6" xfId="0" applyBorder="1"/>
    <xf numFmtId="0" fontId="0" fillId="8" borderId="0" xfId="0" applyFill="1" applyAlignment="1"/>
    <xf numFmtId="0" fontId="0" fillId="2" borderId="0" xfId="0" applyFill="1" applyAlignment="1"/>
    <xf numFmtId="0" fontId="0" fillId="13" borderId="0" xfId="0" applyFill="1" applyAlignment="1"/>
    <xf numFmtId="0" fontId="0" fillId="8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Fill="1" applyBorder="1" applyAlignment="1">
      <alignment horizontal="center"/>
    </xf>
    <xf numFmtId="0" fontId="0" fillId="8" borderId="5" xfId="0" applyFont="1" applyFill="1" applyBorder="1" applyAlignment="1">
      <alignment horizontal="left" vertical="center"/>
    </xf>
    <xf numFmtId="0" fontId="0" fillId="9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10" borderId="5" xfId="0" applyFont="1" applyFill="1" applyBorder="1" applyAlignment="1">
      <alignment horizontal="left" vertical="center"/>
    </xf>
    <xf numFmtId="0" fontId="0" fillId="11" borderId="5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12" borderId="5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8" borderId="0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3" xfId="0" applyFont="1" applyFill="1" applyBorder="1" applyAlignment="1">
      <alignment horizontal="left" vertical="center"/>
    </xf>
    <xf numFmtId="0" fontId="1" fillId="0" borderId="0" xfId="0" applyFont="1" applyBorder="1"/>
    <xf numFmtId="0" fontId="0" fillId="0" borderId="0" xfId="0" quotePrefix="1" applyFont="1" applyFill="1" applyBorder="1" applyAlignment="1">
      <alignment horizontal="left" vertical="center"/>
    </xf>
    <xf numFmtId="0" fontId="0" fillId="0" borderId="0" xfId="0" applyFont="1" applyBorder="1"/>
    <xf numFmtId="0" fontId="0" fillId="14" borderId="0" xfId="0" applyFont="1" applyFill="1" applyBorder="1" applyAlignment="1">
      <alignment horizontal="left" vertical="center"/>
    </xf>
    <xf numFmtId="0" fontId="0" fillId="14" borderId="3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horizontal="center" vertical="center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Probability</a:t>
            </a:r>
            <a:r>
              <a:rPr lang="it-IT" baseline="0"/>
              <a:t> to have X cells with at least 10 trajs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'Complexity MF'!$N$22</c:f>
              <c:strCache>
                <c:ptCount val="1"/>
                <c:pt idx="0">
                  <c:v>p = 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'Complexity MF'!$G$23:$G$33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'Complexity MF'!$N$23:$N$33</c:f>
              <c:numCache>
                <c:formatCode>General</c:formatCode>
                <c:ptCount val="11"/>
                <c:pt idx="0">
                  <c:v>0.99999999999999978</c:v>
                </c:pt>
                <c:pt idx="1">
                  <c:v>0.99985941678825663</c:v>
                </c:pt>
                <c:pt idx="2">
                  <c:v>0.99785221883375619</c:v>
                </c:pt>
                <c:pt idx="3">
                  <c:v>0.98495608699576964</c:v>
                </c:pt>
                <c:pt idx="4">
                  <c:v>0.93585569703178773</c:v>
                </c:pt>
                <c:pt idx="5">
                  <c:v>0.81317401129708511</c:v>
                </c:pt>
                <c:pt idx="6">
                  <c:v>0.60298126443238753</c:v>
                </c:pt>
                <c:pt idx="7">
                  <c:v>0.352893050765062</c:v>
                </c:pt>
                <c:pt idx="8">
                  <c:v>0.14885464544996649</c:v>
                </c:pt>
                <c:pt idx="9">
                  <c:v>3.9610056948856304E-2</c:v>
                </c:pt>
                <c:pt idx="10">
                  <c:v>4.9488114668368435E-3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0-4158-B4C3-C7E8B2B4A0CE}"/>
            </c:ext>
          </c:extLst>
        </c:ser>
        <c:ser>
          <c:idx val="1"/>
          <c:order val="1"/>
          <c:tx>
            <c:strRef>
              <c:f>'Complexity MF'!$O$22</c:f>
              <c:strCache>
                <c:ptCount val="1"/>
                <c:pt idx="0">
                  <c:v>p = 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'Complexity MF'!$G$23:$G$33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'Complexity MF'!$O$23:$O$33</c:f>
              <c:numCache>
                <c:formatCode>General</c:formatCode>
                <c:ptCount val="11"/>
                <c:pt idx="0">
                  <c:v>0.99999999999999967</c:v>
                </c:pt>
                <c:pt idx="1">
                  <c:v>0.99999999886282953</c:v>
                </c:pt>
                <c:pt idx="2">
                  <c:v>0.99999992105956992</c:v>
                </c:pt>
                <c:pt idx="3">
                  <c:v>0.99999752563434741</c:v>
                </c:pt>
                <c:pt idx="4">
                  <c:v>0.99995382138529199</c:v>
                </c:pt>
                <c:pt idx="5">
                  <c:v>0.99943054152146138</c:v>
                </c:pt>
                <c:pt idx="6">
                  <c:v>0.99513431094996185</c:v>
                </c:pt>
                <c:pt idx="7">
                  <c:v>0.97063924307869109</c:v>
                </c:pt>
                <c:pt idx="8">
                  <c:v>0.87487289853361394</c:v>
                </c:pt>
                <c:pt idx="9">
                  <c:v>0.6291664864430746</c:v>
                </c:pt>
                <c:pt idx="10">
                  <c:v>0.25559279105899535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70-4158-B4C3-C7E8B2B4A0CE}"/>
            </c:ext>
          </c:extLst>
        </c:ser>
        <c:ser>
          <c:idx val="2"/>
          <c:order val="2"/>
          <c:tx>
            <c:strRef>
              <c:f>'Complexity MF'!$P$22</c:f>
              <c:strCache>
                <c:ptCount val="1"/>
                <c:pt idx="0">
                  <c:v>p = 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'Complexity MF'!$G$23:$G$33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'Complexity MF'!$P$23:$P$33</c:f>
              <c:numCache>
                <c:formatCode>General</c:formatCode>
                <c:ptCount val="11"/>
                <c:pt idx="0">
                  <c:v>0.99999999999999989</c:v>
                </c:pt>
                <c:pt idx="1">
                  <c:v>0.99999999999999989</c:v>
                </c:pt>
                <c:pt idx="2">
                  <c:v>0.99999999999999867</c:v>
                </c:pt>
                <c:pt idx="3">
                  <c:v>0.99999999999967404</c:v>
                </c:pt>
                <c:pt idx="4">
                  <c:v>0.99999999995006283</c:v>
                </c:pt>
                <c:pt idx="5">
                  <c:v>0.99999999497298475</c:v>
                </c:pt>
                <c:pt idx="6">
                  <c:v>0.99999965258982093</c:v>
                </c:pt>
                <c:pt idx="7">
                  <c:v>0.99998329618512138</c:v>
                </c:pt>
                <c:pt idx="8">
                  <c:v>0.99944749151842838</c:v>
                </c:pt>
                <c:pt idx="9">
                  <c:v>0.98792903061471238</c:v>
                </c:pt>
                <c:pt idx="10">
                  <c:v>0.84119236985660806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70-4158-B4C3-C7E8B2B4A0CE}"/>
            </c:ext>
          </c:extLst>
        </c:ser>
        <c:ser>
          <c:idx val="3"/>
          <c:order val="3"/>
          <c:tx>
            <c:strRef>
              <c:f>'Complexity MF'!$Q$22</c:f>
              <c:strCache>
                <c:ptCount val="1"/>
                <c:pt idx="0">
                  <c:v>p = 0.95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'Complexity MF'!$G$23:$G$33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'Complexity MF'!$Q$23:$Q$33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70-4158-B4C3-C7E8B2B4A0CE}"/>
            </c:ext>
          </c:extLst>
        </c:ser>
        <c:ser>
          <c:idx val="4"/>
          <c:order val="4"/>
          <c:tx>
            <c:strRef>
              <c:f>'Complexity MF'!$R$22</c:f>
              <c:strCache>
                <c:ptCount val="1"/>
                <c:pt idx="0">
                  <c:v>p = 0.99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'Complexity MF'!$G$23:$G$33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'Complexity MF'!$R$23:$R$33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BCB-4B4C-AE19-F918D23F6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316943"/>
        <c:axId val="875300719"/>
      </c:lineChart>
      <c:catAx>
        <c:axId val="875316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#Tiles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00719"/>
        <c:crosses val="autoZero"/>
        <c:auto val="1"/>
        <c:lblAlgn val="ctr"/>
        <c:lblOffset val="100"/>
        <c:noMultiLvlLbl val="0"/>
      </c:catAx>
      <c:valAx>
        <c:axId val="87530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1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'Complexity MF'!$L$22</c:f>
              <c:strCache>
                <c:ptCount val="1"/>
                <c:pt idx="0">
                  <c:v>complexity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'Complexity MF'!$G$23:$G$33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'Complexity MF'!$L$23:$L$33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DB-4FA9-942A-99A5CB328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285743"/>
        <c:axId val="875269935"/>
      </c:lineChart>
      <c:catAx>
        <c:axId val="875285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#Tiles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269935"/>
        <c:crosses val="autoZero"/>
        <c:auto val="1"/>
        <c:lblAlgn val="ctr"/>
        <c:lblOffset val="100"/>
        <c:noMultiLvlLbl val="0"/>
      </c:catAx>
      <c:valAx>
        <c:axId val="87526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Generated patterns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28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Probability</a:t>
            </a:r>
            <a:r>
              <a:rPr lang="it-IT" baseline="0"/>
              <a:t> to have X cells with 10 trajs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'Complexity MF'!$S$22</c:f>
              <c:strCache>
                <c:ptCount val="1"/>
                <c:pt idx="0">
                  <c:v>p = 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'Complexity MF'!$G$23:$G$33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'Complexity MF'!$S$23:$S$33</c:f>
              <c:numCache>
                <c:formatCode>General</c:formatCode>
                <c:ptCount val="11"/>
                <c:pt idx="0">
                  <c:v>1</c:v>
                </c:pt>
                <c:pt idx="1">
                  <c:v>0.85604279117497217</c:v>
                </c:pt>
                <c:pt idx="2">
                  <c:v>0.54814348259590662</c:v>
                </c:pt>
                <c:pt idx="3">
                  <c:v>0.25179921995872229</c:v>
                </c:pt>
                <c:pt idx="4">
                  <c:v>8.2778264704786386E-2</c:v>
                </c:pt>
                <c:pt idx="5">
                  <c:v>1.9514665441550633E-2</c:v>
                </c:pt>
                <c:pt idx="6">
                  <c:v>3.2774916616265023E-3</c:v>
                </c:pt>
                <c:pt idx="7">
                  <c:v>3.834519322040314E-4</c:v>
                </c:pt>
                <c:pt idx="8">
                  <c:v>2.9746494729175093E-5</c:v>
                </c:pt>
                <c:pt idx="9">
                  <c:v>1.377215623239591E-6</c:v>
                </c:pt>
                <c:pt idx="10">
                  <c:v>2.883941047504418E-8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77-42ED-821C-1D93DB74D101}"/>
            </c:ext>
          </c:extLst>
        </c:ser>
        <c:ser>
          <c:idx val="1"/>
          <c:order val="1"/>
          <c:tx>
            <c:strRef>
              <c:f>'Complexity MF'!$T$22</c:f>
              <c:strCache>
                <c:ptCount val="1"/>
                <c:pt idx="0">
                  <c:v>p = 0.6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'Complexity MF'!$G$23:$G$33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'Complexity MF'!$T$23:$T$33</c:f>
              <c:numCache>
                <c:formatCode>General</c:formatCode>
                <c:ptCount val="11"/>
                <c:pt idx="0">
                  <c:v>0.99999999999999989</c:v>
                </c:pt>
                <c:pt idx="1">
                  <c:v>0.71231926596040929</c:v>
                </c:pt>
                <c:pt idx="2">
                  <c:v>0.33061178765152566</c:v>
                </c:pt>
                <c:pt idx="3">
                  <c:v>0.10270194945014666</c:v>
                </c:pt>
                <c:pt idx="4">
                  <c:v>2.206173101534822E-2</c:v>
                </c:pt>
                <c:pt idx="5">
                  <c:v>3.337256666857562E-3</c:v>
                </c:pt>
                <c:pt idx="6">
                  <c:v>3.559217185513735E-4</c:v>
                </c:pt>
                <c:pt idx="7">
                  <c:v>2.6274500165554277E-5</c:v>
                </c:pt>
                <c:pt idx="8">
                  <c:v>1.280759620568773E-6</c:v>
                </c:pt>
                <c:pt idx="9">
                  <c:v>3.7154746994760307E-8</c:v>
                </c:pt>
                <c:pt idx="10">
                  <c:v>4.8653006483495395E-10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77-42ED-821C-1D93DB74D101}"/>
            </c:ext>
          </c:extLst>
        </c:ser>
        <c:ser>
          <c:idx val="2"/>
          <c:order val="2"/>
          <c:tx>
            <c:strRef>
              <c:f>'Complexity MF'!$U$22</c:f>
              <c:strCache>
                <c:ptCount val="1"/>
                <c:pt idx="0">
                  <c:v>p = 0.7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'Complexity MF'!$G$23:$G$33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'Complexity MF'!$U$23:$U$33</c:f>
              <c:numCache>
                <c:formatCode>General</c:formatCode>
                <c:ptCount val="11"/>
                <c:pt idx="0">
                  <c:v>0.99999999999999967</c:v>
                </c:pt>
                <c:pt idx="1">
                  <c:v>0.26876408272897329</c:v>
                </c:pt>
                <c:pt idx="2">
                  <c:v>3.6253212226662966E-2</c:v>
                </c:pt>
                <c:pt idx="3">
                  <c:v>2.9840761910938734E-3</c:v>
                </c:pt>
                <c:pt idx="4">
                  <c:v>1.6312220609867873E-4</c:v>
                </c:pt>
                <c:pt idx="5">
                  <c:v>6.1510713921752815E-6</c:v>
                </c:pt>
                <c:pt idx="6">
                  <c:v>1.6162350336480623E-7</c:v>
                </c:pt>
                <c:pt idx="7">
                  <c:v>2.9182540780032744E-9</c:v>
                </c:pt>
                <c:pt idx="8">
                  <c:v>3.4627698264930153E-11</c:v>
                </c:pt>
                <c:pt idx="9">
                  <c:v>2.4372942940375447E-13</c:v>
                </c:pt>
                <c:pt idx="10">
                  <c:v>7.7252934372154813E-16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77-42ED-821C-1D93DB74D101}"/>
            </c:ext>
          </c:extLst>
        </c:ser>
        <c:ser>
          <c:idx val="3"/>
          <c:order val="3"/>
          <c:tx>
            <c:strRef>
              <c:f>'Complexity MF'!$V$22</c:f>
              <c:strCache>
                <c:ptCount val="1"/>
                <c:pt idx="0">
                  <c:v>p = 0.95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'Complexity MF'!$G$23:$G$33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'Complexity MF'!$V$23:$V$33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77-42ED-821C-1D93DB74D101}"/>
            </c:ext>
          </c:extLst>
        </c:ser>
        <c:ser>
          <c:idx val="4"/>
          <c:order val="4"/>
          <c:tx>
            <c:strRef>
              <c:f>'Complexity MF'!$W$22</c:f>
              <c:strCache>
                <c:ptCount val="1"/>
                <c:pt idx="0">
                  <c:v>p = 0.99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'Complexity MF'!$G$23:$G$33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'Complexity MF'!$W$23:$W$33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77-42ED-821C-1D93DB74D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316943"/>
        <c:axId val="875300719"/>
      </c:lineChart>
      <c:catAx>
        <c:axId val="875316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#Tiles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00719"/>
        <c:crosses val="autoZero"/>
        <c:auto val="1"/>
        <c:lblAlgn val="ctr"/>
        <c:lblOffset val="100"/>
        <c:noMultiLvlLbl val="0"/>
      </c:catAx>
      <c:valAx>
        <c:axId val="87530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31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28013</xdr:colOff>
      <xdr:row>36</xdr:row>
      <xdr:rowOff>23534</xdr:rowOff>
    </xdr:from>
    <xdr:to>
      <xdr:col>19</xdr:col>
      <xdr:colOff>229719</xdr:colOff>
      <xdr:row>50</xdr:row>
      <xdr:rowOff>99734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B80047-B7B9-444C-B38B-90F3FC308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705971</xdr:colOff>
      <xdr:row>36</xdr:row>
      <xdr:rowOff>23531</xdr:rowOff>
    </xdr:from>
    <xdr:to>
      <xdr:col>12</xdr:col>
      <xdr:colOff>168088</xdr:colOff>
      <xdr:row>50</xdr:row>
      <xdr:rowOff>99731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C5FCE7-AFAD-4FFA-B4C5-751BB5505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22412</xdr:colOff>
      <xdr:row>36</xdr:row>
      <xdr:rowOff>0</xdr:rowOff>
    </xdr:from>
    <xdr:to>
      <xdr:col>26</xdr:col>
      <xdr:colOff>224119</xdr:colOff>
      <xdr:row>50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84E8D8-D67E-404B-B8F6-D2ACA6A0A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9AE9-631F-4011-AD48-204FB123D52D}">
  <dimension ref="A1:Y166"/>
  <sheetViews>
    <sheetView tabSelected="1" topLeftCell="A117" zoomScale="115" zoomScaleNormal="115" workbookViewId="0">
      <selection activeCell="O126" sqref="O126:O129"/>
    </sheetView>
  </sheetViews>
  <sheetFormatPr defaultColWidth="12" defaultRowHeight="15" x14ac:dyDescent="0.25"/>
  <cols>
    <col min="1" max="1" width="20.42578125" bestFit="1" customWidth="1"/>
    <col min="2" max="2" width="23.7109375" customWidth="1"/>
    <col min="3" max="3" width="8.7109375" customWidth="1"/>
    <col min="4" max="4" width="7.85546875" bestFit="1" customWidth="1"/>
    <col min="5" max="5" width="7.5703125" bestFit="1" customWidth="1"/>
    <col min="6" max="6" width="4.7109375" bestFit="1" customWidth="1"/>
    <col min="7" max="7" width="9.5703125" bestFit="1" customWidth="1"/>
    <col min="8" max="8" width="10.42578125" bestFit="1" customWidth="1"/>
    <col min="9" max="9" width="8.42578125" bestFit="1" customWidth="1"/>
    <col min="10" max="10" width="8.7109375" customWidth="1"/>
    <col min="11" max="11" width="9.7109375" bestFit="1" customWidth="1"/>
    <col min="12" max="12" width="4.42578125" bestFit="1" customWidth="1"/>
    <col min="13" max="13" width="15.28515625" customWidth="1"/>
    <col min="14" max="14" width="15.42578125" customWidth="1"/>
    <col min="15" max="15" width="15.85546875" bestFit="1" customWidth="1"/>
    <col min="16" max="17" width="22.7109375" bestFit="1" customWidth="1"/>
    <col min="22" max="22" width="3" customWidth="1"/>
  </cols>
  <sheetData>
    <row r="1" spans="1:25" x14ac:dyDescent="0.25">
      <c r="A1" s="150" t="s">
        <v>20</v>
      </c>
      <c r="B1" s="46" t="s">
        <v>254</v>
      </c>
      <c r="C1" s="112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25" x14ac:dyDescent="0.25">
      <c r="A2" s="150" t="s">
        <v>21</v>
      </c>
      <c r="B2" s="48" t="s">
        <v>249</v>
      </c>
      <c r="C2" s="48"/>
      <c r="D2" s="48"/>
      <c r="E2" s="48"/>
      <c r="F2" s="48"/>
      <c r="G2" s="48"/>
      <c r="H2" s="46"/>
      <c r="I2" s="46"/>
      <c r="J2" s="46"/>
      <c r="K2" s="46"/>
      <c r="L2" s="46"/>
      <c r="M2" s="46"/>
      <c r="N2" s="46"/>
      <c r="Q2" s="48"/>
      <c r="S2" s="31"/>
      <c r="T2" s="31"/>
      <c r="U2" s="31"/>
      <c r="V2" s="31"/>
      <c r="W2" s="31"/>
      <c r="X2" s="31"/>
      <c r="Y2" s="31"/>
    </row>
    <row r="3" spans="1:25" x14ac:dyDescent="0.25">
      <c r="A3" s="150" t="s">
        <v>228</v>
      </c>
      <c r="B3" s="46" t="s">
        <v>256</v>
      </c>
      <c r="C3" s="48"/>
      <c r="D3" s="48"/>
      <c r="E3" s="48"/>
      <c r="F3" s="48"/>
      <c r="G3" s="48"/>
      <c r="H3" s="46"/>
      <c r="I3" s="46"/>
      <c r="J3" s="46"/>
      <c r="K3" s="46"/>
      <c r="L3" s="46"/>
      <c r="M3" s="46"/>
      <c r="N3" s="46"/>
      <c r="Q3" s="48"/>
      <c r="S3" s="137"/>
      <c r="T3" s="137"/>
      <c r="U3" s="137"/>
      <c r="V3" s="137"/>
      <c r="W3" s="137"/>
      <c r="X3" s="137"/>
      <c r="Y3" s="137"/>
    </row>
    <row r="4" spans="1:25" x14ac:dyDescent="0.25">
      <c r="A4" s="150" t="s">
        <v>196</v>
      </c>
      <c r="B4" s="48" t="s">
        <v>255</v>
      </c>
      <c r="C4" s="48"/>
      <c r="D4" s="48"/>
      <c r="E4" s="48"/>
      <c r="F4" s="48"/>
      <c r="G4" s="48"/>
      <c r="H4" s="46"/>
      <c r="I4" s="46"/>
      <c r="J4" s="46"/>
      <c r="K4" s="46"/>
      <c r="L4" s="46"/>
      <c r="M4" s="46"/>
      <c r="N4" s="46"/>
      <c r="Q4" s="48"/>
      <c r="S4" s="164"/>
      <c r="T4" s="164"/>
      <c r="U4" s="164"/>
      <c r="V4" s="164"/>
      <c r="W4" s="164"/>
      <c r="X4" s="164"/>
      <c r="Y4" s="164"/>
    </row>
    <row r="5" spans="1:25" x14ac:dyDescent="0.25">
      <c r="A5" s="112"/>
      <c r="B5" t="s">
        <v>230</v>
      </c>
      <c r="C5" s="7"/>
      <c r="D5" s="7"/>
      <c r="E5" s="7"/>
      <c r="F5" s="7"/>
      <c r="G5" s="7"/>
      <c r="Q5" s="48"/>
      <c r="S5" s="147"/>
      <c r="T5" s="147"/>
      <c r="U5" s="147"/>
      <c r="V5" s="147"/>
      <c r="W5" s="147"/>
      <c r="X5" s="147"/>
      <c r="Y5" s="147"/>
    </row>
    <row r="6" spans="1:25" x14ac:dyDescent="0.25">
      <c r="A6" s="165" t="s">
        <v>19</v>
      </c>
      <c r="B6" s="123" t="s">
        <v>9</v>
      </c>
      <c r="C6" s="124" t="s">
        <v>4</v>
      </c>
      <c r="D6" s="124" t="s">
        <v>3</v>
      </c>
      <c r="E6" s="124" t="s">
        <v>8</v>
      </c>
      <c r="F6" s="124" t="s">
        <v>11</v>
      </c>
      <c r="G6" s="124" t="s">
        <v>12</v>
      </c>
      <c r="H6" s="124" t="s">
        <v>13</v>
      </c>
      <c r="I6" s="124" t="s">
        <v>88</v>
      </c>
      <c r="J6" s="124" t="s">
        <v>89</v>
      </c>
      <c r="K6" s="124" t="s">
        <v>143</v>
      </c>
      <c r="L6" s="124" t="s">
        <v>144</v>
      </c>
      <c r="M6" s="124" t="s">
        <v>20</v>
      </c>
      <c r="N6" s="125" t="s">
        <v>161</v>
      </c>
      <c r="Q6" s="190" t="s">
        <v>253</v>
      </c>
      <c r="S6" s="113"/>
    </row>
    <row r="7" spans="1:25" x14ac:dyDescent="0.25">
      <c r="A7" s="166"/>
      <c r="B7" s="126" t="s">
        <v>26</v>
      </c>
      <c r="C7" s="127">
        <v>1000000</v>
      </c>
      <c r="D7" s="127">
        <v>10</v>
      </c>
      <c r="E7" s="127">
        <v>35</v>
      </c>
      <c r="F7" s="127">
        <v>20</v>
      </c>
      <c r="G7" s="127">
        <v>1</v>
      </c>
      <c r="H7" s="127" t="s">
        <v>14</v>
      </c>
      <c r="I7" s="127" t="s">
        <v>90</v>
      </c>
      <c r="J7" s="127" t="s">
        <v>90</v>
      </c>
      <c r="K7" s="127">
        <v>10</v>
      </c>
      <c r="L7" s="127" t="s">
        <v>145</v>
      </c>
      <c r="M7" s="189" t="str">
        <f>_xlfn.CONCAT($B$1, " --limit=", C7, " --minsize=", D7, " --minsup=", E7, " --euclidean --tbl=trajectory.", B7, " --timescale=", H7, " --bins=", F7, " --bint=", G7, " --epst=", I7, " --epss=", J7, " --nexecutors=", K7, " --maxram=", L7)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--limit=1000000 --minsize=10 --minsup=35 --euclidean --tbl=trajectory.oldenburg_standard_2000_distinct --timescale=absolute --bins=20 --bint=1 --epst=Infinity --epss=Infinity --nexecutors=10 --maxram=8g</v>
      </c>
      <c r="N7" s="189" t="str">
        <f>_xlfn.CONCAT($B$4, " --inputtable=ctm.tmp_transactiontable__tbl_", B7, "__lmt_", C7, "__size_", D7, "__sup_", E7, "__bins_", F7, "__ts_", H7, "__bint_", G7, " --output=/user/mfrancia/spare/output/ --m=", D7, " --k=", E7, " --l=1 --g=10000", " --executors=", K7, " --cores=2", " --ram=", L7)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--inputtable=ctm.tmp_transactiontable__tbl_oldenburg_standard_2000_distinct__lmt_1000000__size_10__sup_35__bins_20__ts_absolute__bint_1 --output=/user/mfrancia/spare/output/ --m=10 --k=35 --l=1 --g=10000 --executors=10 --cores=2 --ram=8g</v>
      </c>
      <c r="O7" s="118" t="s">
        <v>22</v>
      </c>
      <c r="Q7" s="96" t="str">
        <f>_xlfn.CONCAT($B$3, " --limit=", C7, " --minsize=", D7, " --minsup=", E7, " --tbl=trajectory.", B7, " --timescale=", H7, " --bins=", F7, " --bint=", G7, " --epst=", I7, " --epss=", J7, " --nexecutors=", K7, " --maxram=", L7)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--repfreq=1 --limit=1000000 --minsize=10 --minsup=35 --tbl=trajectory.oldenburg_standard_2000_distinct --timescale=absolute --bins=20 --bint=1 --epst=Infinity --epss=Infinity --nexecutors=10 --maxram=8g</v>
      </c>
      <c r="R7" t="s">
        <v>22</v>
      </c>
      <c r="S7" s="48"/>
    </row>
    <row r="8" spans="1:25" x14ac:dyDescent="0.25">
      <c r="A8" s="166"/>
      <c r="B8" s="128" t="s">
        <v>26</v>
      </c>
      <c r="C8" s="118">
        <v>1000000</v>
      </c>
      <c r="D8" s="118">
        <v>10</v>
      </c>
      <c r="E8" s="118">
        <v>34</v>
      </c>
      <c r="F8" s="118">
        <v>20</v>
      </c>
      <c r="G8" s="118">
        <v>1</v>
      </c>
      <c r="H8" s="118" t="s">
        <v>14</v>
      </c>
      <c r="I8" s="118" t="s">
        <v>90</v>
      </c>
      <c r="J8" s="118" t="s">
        <v>90</v>
      </c>
      <c r="K8" s="118">
        <v>10</v>
      </c>
      <c r="L8" s="118" t="s">
        <v>145</v>
      </c>
      <c r="M8" s="96" t="str">
        <f t="shared" ref="M8:M17" si="0">_xlfn.CONCAT($B$1, " --limit=", C8, " --minsize=", D8, " --minsup=", E8, " --euclidean --tbl=trajectory.", B8, " --timescale=", H8, " --bins=", F8, " --bint=", G8, " --epst=", I8, " --epss=", J8, " --nexecutors=", K8, " --maxram=", L8)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--limit=1000000 --minsize=10 --minsup=34 --euclidean --tbl=trajectory.oldenburg_standard_2000_distinct --timescale=absolute --bins=20 --bint=1 --epst=Infinity --epss=Infinity --nexecutors=10 --maxram=8g</v>
      </c>
      <c r="N8" s="96" t="str">
        <f t="shared" ref="N8:N18" si="1">_xlfn.CONCAT($B$4, " --inputtable=ctm.tmp_transactiontable__tbl_", B8, "__lmt_", C8, "__size_", D8, "__sup_", E8, "__bins_", F8, "__ts_", H8, "__bint_", G8, " --output=/user/mfrancia/spare/output/ --m=", D8, " --k=", E8, " --l=1 --g=10000", " --executors=", K8, " --cores=2", " --ram=", L8)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--inputtable=ctm.tmp_transactiontable__tbl_oldenburg_standard_2000_distinct__lmt_1000000__size_10__sup_34__bins_20__ts_absolute__bint_1 --output=/user/mfrancia/spare/output/ --m=10 --k=34 --l=1 --g=10000 --executors=10 --cores=2 --ram=8g</v>
      </c>
      <c r="O8" s="118" t="s">
        <v>22</v>
      </c>
      <c r="Q8" s="96" t="str">
        <f t="shared" ref="Q8:Q17" si="2">_xlfn.CONCAT($B$3, " --limit=", C8, " --minsize=", D8, " --minsup=", E8, " --tbl=trajectory.", B8, " --timescale=", H8, " --bins=", F8, " --bint=", G8, " --epst=", I8, " --epss=", J8, " --nexecutors=", K8, " --maxram=", L8)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--repfreq=1 --limit=1000000 --minsize=10 --minsup=34 --tbl=trajectory.oldenburg_standard_2000_distinct --timescale=absolute --bins=20 --bint=1 --epst=Infinity --epss=Infinity --nexecutors=10 --maxram=8g</v>
      </c>
      <c r="R8" t="s">
        <v>22</v>
      </c>
      <c r="S8" s="48"/>
    </row>
    <row r="9" spans="1:25" x14ac:dyDescent="0.25">
      <c r="A9" s="166"/>
      <c r="B9" s="128" t="s">
        <v>26</v>
      </c>
      <c r="C9" s="118">
        <v>1000000</v>
      </c>
      <c r="D9" s="118">
        <v>10</v>
      </c>
      <c r="E9" s="118">
        <v>33</v>
      </c>
      <c r="F9" s="118">
        <v>20</v>
      </c>
      <c r="G9" s="118">
        <v>1</v>
      </c>
      <c r="H9" s="118" t="s">
        <v>14</v>
      </c>
      <c r="I9" s="118" t="s">
        <v>90</v>
      </c>
      <c r="J9" s="118" t="s">
        <v>90</v>
      </c>
      <c r="K9" s="118">
        <v>10</v>
      </c>
      <c r="L9" s="118" t="s">
        <v>145</v>
      </c>
      <c r="M9" s="96" t="str">
        <f t="shared" si="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--limit=1000000 --minsize=10 --minsup=33 --euclidean --tbl=trajectory.oldenburg_standard_2000_distinct --timescale=absolute --bins=20 --bint=1 --epst=Infinity --epss=Infinity --nexecutors=10 --maxram=8g</v>
      </c>
      <c r="N9" s="96" t="str">
        <f t="shared" si="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--inputtable=ctm.tmp_transactiontable__tbl_oldenburg_standard_2000_distinct__lmt_1000000__size_10__sup_33__bins_20__ts_absolute__bint_1 --output=/user/mfrancia/spare/output/ --m=10 --k=33 --l=1 --g=10000 --executors=10 --cores=2 --ram=8g</v>
      </c>
      <c r="O9" s="118" t="s">
        <v>22</v>
      </c>
      <c r="Q9" s="96" t="str">
        <f t="shared" si="2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--repfreq=1 --limit=1000000 --minsize=10 --minsup=33 --tbl=trajectory.oldenburg_standard_2000_distinct --timescale=absolute --bins=20 --bint=1 --epst=Infinity --epss=Infinity --nexecutors=10 --maxram=8g</v>
      </c>
      <c r="R9" t="s">
        <v>22</v>
      </c>
      <c r="S9" s="48"/>
    </row>
    <row r="10" spans="1:25" x14ac:dyDescent="0.25">
      <c r="A10" s="166"/>
      <c r="B10" s="128" t="s">
        <v>26</v>
      </c>
      <c r="C10" s="118">
        <v>1000000</v>
      </c>
      <c r="D10" s="118">
        <v>10</v>
      </c>
      <c r="E10" s="118">
        <v>32</v>
      </c>
      <c r="F10" s="118">
        <v>20</v>
      </c>
      <c r="G10" s="118">
        <v>1</v>
      </c>
      <c r="H10" s="118" t="s">
        <v>14</v>
      </c>
      <c r="I10" s="118" t="s">
        <v>90</v>
      </c>
      <c r="J10" s="118" t="s">
        <v>90</v>
      </c>
      <c r="K10" s="118">
        <v>10</v>
      </c>
      <c r="L10" s="118" t="s">
        <v>145</v>
      </c>
      <c r="M10" s="96" t="str">
        <f t="shared" si="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--limit=1000000 --minsize=10 --minsup=32 --euclidean --tbl=trajectory.oldenburg_standard_2000_distinct --timescale=absolute --bins=20 --bint=1 --epst=Infinity --epss=Infinity --nexecutors=10 --maxram=8g</v>
      </c>
      <c r="N10" s="96" t="str">
        <f t="shared" si="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--inputtable=ctm.tmp_transactiontable__tbl_oldenburg_standard_2000_distinct__lmt_1000000__size_10__sup_32__bins_20__ts_absolute__bint_1 --output=/user/mfrancia/spare/output/ --m=10 --k=32 --l=1 --g=10000 --executors=10 --cores=2 --ram=8g</v>
      </c>
      <c r="O10" s="118" t="s">
        <v>22</v>
      </c>
      <c r="Q10" s="96" t="str">
        <f t="shared" si="2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--repfreq=1 --limit=1000000 --minsize=10 --minsup=32 --tbl=trajectory.oldenburg_standard_2000_distinct --timescale=absolute --bins=20 --bint=1 --epst=Infinity --epss=Infinity --nexecutors=10 --maxram=8g</v>
      </c>
      <c r="R10" t="s">
        <v>22</v>
      </c>
      <c r="S10" s="48"/>
    </row>
    <row r="11" spans="1:25" x14ac:dyDescent="0.25">
      <c r="A11" s="166"/>
      <c r="B11" s="128" t="s">
        <v>26</v>
      </c>
      <c r="C11" s="118">
        <v>1000000</v>
      </c>
      <c r="D11" s="118">
        <v>10</v>
      </c>
      <c r="E11" s="118">
        <v>31</v>
      </c>
      <c r="F11" s="118">
        <v>20</v>
      </c>
      <c r="G11" s="118">
        <v>1</v>
      </c>
      <c r="H11" s="118" t="s">
        <v>14</v>
      </c>
      <c r="I11" s="118" t="s">
        <v>90</v>
      </c>
      <c r="J11" s="118" t="s">
        <v>90</v>
      </c>
      <c r="K11" s="118">
        <v>10</v>
      </c>
      <c r="L11" s="118" t="s">
        <v>145</v>
      </c>
      <c r="M11" s="96" t="str">
        <f t="shared" si="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--limit=1000000 --minsize=10 --minsup=31 --euclidean --tbl=trajectory.oldenburg_standard_2000_distinct --timescale=absolute --bins=20 --bint=1 --epst=Infinity --epss=Infinity --nexecutors=10 --maxram=8g</v>
      </c>
      <c r="N11" s="96" t="str">
        <f t="shared" si="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--inputtable=ctm.tmp_transactiontable__tbl_oldenburg_standard_2000_distinct__lmt_1000000__size_10__sup_31__bins_20__ts_absolute__bint_1 --output=/user/mfrancia/spare/output/ --m=10 --k=31 --l=1 --g=10000 --executors=10 --cores=2 --ram=8g</v>
      </c>
      <c r="O11" s="118" t="s">
        <v>22</v>
      </c>
      <c r="Q11" s="96" t="str">
        <f t="shared" si="2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--repfreq=1 --limit=1000000 --minsize=10 --minsup=31 --tbl=trajectory.oldenburg_standard_2000_distinct --timescale=absolute --bins=20 --bint=1 --epst=Infinity --epss=Infinity --nexecutors=10 --maxram=8g</v>
      </c>
      <c r="R11" t="s">
        <v>252</v>
      </c>
      <c r="S11" s="48"/>
    </row>
    <row r="12" spans="1:25" x14ac:dyDescent="0.25">
      <c r="A12" s="166"/>
      <c r="B12" s="128" t="s">
        <v>26</v>
      </c>
      <c r="C12" s="118">
        <v>1000000</v>
      </c>
      <c r="D12" s="118">
        <v>10</v>
      </c>
      <c r="E12" s="118">
        <v>30</v>
      </c>
      <c r="F12" s="118">
        <v>20</v>
      </c>
      <c r="G12" s="118">
        <v>1</v>
      </c>
      <c r="H12" s="118" t="s">
        <v>14</v>
      </c>
      <c r="I12" s="118" t="s">
        <v>90</v>
      </c>
      <c r="J12" s="118" t="s">
        <v>90</v>
      </c>
      <c r="K12" s="118">
        <v>10</v>
      </c>
      <c r="L12" s="118" t="s">
        <v>145</v>
      </c>
      <c r="M12" s="96" t="str">
        <f t="shared" si="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--limit=1000000 --minsize=10 --minsup=30 --euclidean --tbl=trajectory.oldenburg_standard_2000_distinct --timescale=absolute --bins=20 --bint=1 --epst=Infinity --epss=Infinity --nexecutors=10 --maxram=8g</v>
      </c>
      <c r="N12" s="96" t="str">
        <f t="shared" si="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--inputtable=ctm.tmp_transactiontable__tbl_oldenburg_standard_2000_distinct__lmt_1000000__size_10__sup_30__bins_20__ts_absolute__bint_1 --output=/user/mfrancia/spare/output/ --m=10 --k=30 --l=1 --g=10000 --executors=10 --cores=2 --ram=8g</v>
      </c>
      <c r="O12" s="118" t="s">
        <v>22</v>
      </c>
      <c r="Q12" s="96" t="str">
        <f t="shared" si="2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--repfreq=1 --limit=1000000 --minsize=10 --minsup=30 --tbl=trajectory.oldenburg_standard_2000_distinct --timescale=absolute --bins=20 --bint=1 --epst=Infinity --epss=Infinity --nexecutors=10 --maxram=8g</v>
      </c>
      <c r="R12" t="s">
        <v>22</v>
      </c>
      <c r="S12" s="48"/>
    </row>
    <row r="13" spans="1:25" x14ac:dyDescent="0.25">
      <c r="A13" s="166"/>
      <c r="B13" s="128" t="s">
        <v>26</v>
      </c>
      <c r="C13" s="118">
        <v>1000000</v>
      </c>
      <c r="D13" s="118">
        <v>10</v>
      </c>
      <c r="E13" s="118">
        <v>29</v>
      </c>
      <c r="F13" s="118">
        <v>20</v>
      </c>
      <c r="G13" s="118">
        <v>1</v>
      </c>
      <c r="H13" s="118" t="s">
        <v>14</v>
      </c>
      <c r="I13" s="118" t="s">
        <v>90</v>
      </c>
      <c r="J13" s="118" t="s">
        <v>90</v>
      </c>
      <c r="K13" s="118">
        <v>10</v>
      </c>
      <c r="L13" s="118" t="s">
        <v>145</v>
      </c>
      <c r="M13" s="96" t="str">
        <f t="shared" ref="M13:M16" si="3">_xlfn.CONCAT($B$1, " --limit=", C13, " --minsize=", D13, " --minsup=", E13, " --euclidean --tbl=trajectory.", B13, " --timescale=", H13, " --bins=", F13, " --bint=", G13, " --epst=", I13, " --epss=", J13, " --nexecutors=", K13, " --maxram=", L13)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--limit=1000000 --minsize=10 --minsup=29 --euclidean --tbl=trajectory.oldenburg_standard_2000_distinct --timescale=absolute --bins=20 --bint=1 --epst=Infinity --epss=Infinity --nexecutors=10 --maxram=8g</v>
      </c>
      <c r="N13" s="96" t="str">
        <f t="shared" si="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--inputtable=ctm.tmp_transactiontable__tbl_oldenburg_standard_2000_distinct__lmt_1000000__size_10__sup_29__bins_20__ts_absolute__bint_1 --output=/user/mfrancia/spare/output/ --m=10 --k=29 --l=1 --g=10000 --executors=10 --cores=2 --ram=8g</v>
      </c>
      <c r="O13" s="118" t="s">
        <v>22</v>
      </c>
      <c r="Q13" s="96" t="str">
        <f t="shared" si="2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--repfreq=1 --limit=1000000 --minsize=10 --minsup=29 --tbl=trajectory.oldenburg_standard_2000_distinct --timescale=absolute --bins=20 --bint=1 --epst=Infinity --epss=Infinity --nexecutors=10 --maxram=8g</v>
      </c>
      <c r="R13" t="s">
        <v>22</v>
      </c>
      <c r="S13" s="48"/>
    </row>
    <row r="14" spans="1:25" x14ac:dyDescent="0.25">
      <c r="A14" s="166"/>
      <c r="B14" s="128" t="s">
        <v>26</v>
      </c>
      <c r="C14" s="118">
        <v>1000000</v>
      </c>
      <c r="D14" s="118">
        <v>10</v>
      </c>
      <c r="E14" s="118">
        <v>28</v>
      </c>
      <c r="F14" s="118">
        <v>20</v>
      </c>
      <c r="G14" s="118">
        <v>1</v>
      </c>
      <c r="H14" s="118" t="s">
        <v>14</v>
      </c>
      <c r="I14" s="118" t="s">
        <v>90</v>
      </c>
      <c r="J14" s="118" t="s">
        <v>90</v>
      </c>
      <c r="K14" s="118">
        <v>10</v>
      </c>
      <c r="L14" s="118" t="s">
        <v>145</v>
      </c>
      <c r="M14" s="96" t="str">
        <f t="shared" si="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--limit=1000000 --minsize=10 --minsup=28 --euclidean --tbl=trajectory.oldenburg_standard_2000_distinct --timescale=absolute --bins=20 --bint=1 --epst=Infinity --epss=Infinity --nexecutors=10 --maxram=8g</v>
      </c>
      <c r="N14" s="96" t="str">
        <f t="shared" si="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--inputtable=ctm.tmp_transactiontable__tbl_oldenburg_standard_2000_distinct__lmt_1000000__size_10__sup_28__bins_20__ts_absolute__bint_1 --output=/user/mfrancia/spare/output/ --m=10 --k=28 --l=1 --g=10000 --executors=10 --cores=2 --ram=8g</v>
      </c>
      <c r="O14" s="118" t="s">
        <v>22</v>
      </c>
      <c r="Q14" s="96" t="str">
        <f t="shared" si="2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--repfreq=1 --limit=1000000 --minsize=10 --minsup=28 --tbl=trajectory.oldenburg_standard_2000_distinct --timescale=absolute --bins=20 --bint=1 --epst=Infinity --epss=Infinity --nexecutors=10 --maxram=8g</v>
      </c>
      <c r="R14" t="s">
        <v>22</v>
      </c>
      <c r="S14" s="48"/>
    </row>
    <row r="15" spans="1:25" x14ac:dyDescent="0.25">
      <c r="A15" s="166"/>
      <c r="B15" s="128" t="s">
        <v>26</v>
      </c>
      <c r="C15" s="118">
        <v>1000000</v>
      </c>
      <c r="D15" s="118">
        <v>10</v>
      </c>
      <c r="E15" s="118">
        <v>27</v>
      </c>
      <c r="F15" s="118">
        <v>20</v>
      </c>
      <c r="G15" s="118">
        <v>1</v>
      </c>
      <c r="H15" s="118" t="s">
        <v>14</v>
      </c>
      <c r="I15" s="118" t="s">
        <v>90</v>
      </c>
      <c r="J15" s="118" t="s">
        <v>90</v>
      </c>
      <c r="K15" s="118">
        <v>10</v>
      </c>
      <c r="L15" s="118" t="s">
        <v>145</v>
      </c>
      <c r="M15" s="96" t="str">
        <f t="shared" ref="M15" si="4">_xlfn.CONCAT($B$1, " --limit=", C15, " --minsize=", D15, " --minsup=", E15, " --euclidean --tbl=trajectory.", B15, " --timescale=", H15, " --bins=", F15, " --bint=", G15, " --epst=", I15, " --epss=", J15, " --nexecutors=", K15, " --maxram=", L15)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--limit=1000000 --minsize=10 --minsup=27 --euclidean --tbl=trajectory.oldenburg_standard_2000_distinct --timescale=absolute --bins=20 --bint=1 --epst=Infinity --epss=Infinity --nexecutors=10 --maxram=8g</v>
      </c>
      <c r="N15" s="96" t="str">
        <f t="shared" si="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--inputtable=ctm.tmp_transactiontable__tbl_oldenburg_standard_2000_distinct__lmt_1000000__size_10__sup_27__bins_20__ts_absolute__bint_1 --output=/user/mfrancia/spare/output/ --m=10 --k=27 --l=1 --g=10000 --executors=10 --cores=2 --ram=8g</v>
      </c>
      <c r="O15" s="118" t="s">
        <v>22</v>
      </c>
      <c r="Q15" s="96" t="str">
        <f t="shared" si="2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--repfreq=1 --limit=1000000 --minsize=10 --minsup=27 --tbl=trajectory.oldenburg_standard_2000_distinct --timescale=absolute --bins=20 --bint=1 --epst=Infinity --epss=Infinity --nexecutors=10 --maxram=8g</v>
      </c>
      <c r="R15" t="s">
        <v>22</v>
      </c>
      <c r="S15" s="48"/>
    </row>
    <row r="16" spans="1:25" x14ac:dyDescent="0.25">
      <c r="A16" s="166"/>
      <c r="B16" s="128" t="s">
        <v>26</v>
      </c>
      <c r="C16" s="118">
        <v>1000000</v>
      </c>
      <c r="D16" s="118">
        <v>10</v>
      </c>
      <c r="E16" s="118">
        <v>26</v>
      </c>
      <c r="F16" s="118">
        <v>20</v>
      </c>
      <c r="G16" s="118">
        <v>1</v>
      </c>
      <c r="H16" s="118" t="s">
        <v>14</v>
      </c>
      <c r="I16" s="118" t="s">
        <v>90</v>
      </c>
      <c r="J16" s="118" t="s">
        <v>90</v>
      </c>
      <c r="K16" s="118">
        <v>10</v>
      </c>
      <c r="L16" s="118" t="s">
        <v>145</v>
      </c>
      <c r="M16" s="96" t="str">
        <f t="shared" si="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--limit=1000000 --minsize=10 --minsup=26 --euclidean --tbl=trajectory.oldenburg_standard_2000_distinct --timescale=absolute --bins=20 --bint=1 --epst=Infinity --epss=Infinity --nexecutors=10 --maxram=8g</v>
      </c>
      <c r="N16" s="96" t="str">
        <f t="shared" si="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--inputtable=ctm.tmp_transactiontable__tbl_oldenburg_standard_2000_distinct__lmt_1000000__size_10__sup_26__bins_20__ts_absolute__bint_1 --output=/user/mfrancia/spare/output/ --m=10 --k=26 --l=1 --g=10000 --executors=10 --cores=2 --ram=8g</v>
      </c>
      <c r="O16" s="118" t="s">
        <v>22</v>
      </c>
      <c r="Q16" s="96" t="str">
        <f t="shared" si="2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--repfreq=1 --limit=1000000 --minsize=10 --minsup=26 --tbl=trajectory.oldenburg_standard_2000_distinct --timescale=absolute --bins=20 --bint=1 --epst=Infinity --epss=Infinity --nexecutors=10 --maxram=8g</v>
      </c>
      <c r="R16" t="s">
        <v>252</v>
      </c>
      <c r="S16" s="48"/>
    </row>
    <row r="17" spans="1:19" x14ac:dyDescent="0.25">
      <c r="A17" s="166"/>
      <c r="B17" s="128" t="s">
        <v>26</v>
      </c>
      <c r="C17" s="118">
        <v>1000000</v>
      </c>
      <c r="D17" s="118">
        <v>10</v>
      </c>
      <c r="E17" s="118">
        <v>25</v>
      </c>
      <c r="F17" s="118">
        <v>20</v>
      </c>
      <c r="G17" s="118">
        <v>1</v>
      </c>
      <c r="H17" s="118" t="s">
        <v>14</v>
      </c>
      <c r="I17" s="118" t="s">
        <v>90</v>
      </c>
      <c r="J17" s="118" t="s">
        <v>90</v>
      </c>
      <c r="K17" s="118">
        <v>10</v>
      </c>
      <c r="L17" s="118" t="s">
        <v>145</v>
      </c>
      <c r="M17" s="96" t="str">
        <f t="shared" si="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--limit=1000000 --minsize=10 --minsup=25 --euclidean --tbl=trajectory.oldenburg_standard_2000_distinct --timescale=absolute --bins=20 --bint=1 --epst=Infinity --epss=Infinity --nexecutors=10 --maxram=8g</v>
      </c>
      <c r="N17" s="96" t="str">
        <f t="shared" si="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--inputtable=ctm.tmp_transactiontable__tbl_oldenburg_standard_2000_distinct__lmt_1000000__size_10__sup_25__bins_20__ts_absolute__bint_1 --output=/user/mfrancia/spare/output/ --m=10 --k=25 --l=1 --g=10000 --executors=10 --cores=2 --ram=8g</v>
      </c>
      <c r="O17" s="118" t="s">
        <v>22</v>
      </c>
      <c r="Q17" s="96" t="str">
        <f t="shared" si="2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--repfreq=1 --limit=1000000 --minsize=10 --minsup=25 --tbl=trajectory.oldenburg_standard_2000_distinct --timescale=absolute --bins=20 --bint=1 --epst=Infinity --epss=Infinity --nexecutors=10 --maxram=8g</v>
      </c>
      <c r="R17" t="s">
        <v>22</v>
      </c>
      <c r="S17" s="48"/>
    </row>
    <row r="18" spans="1:19" x14ac:dyDescent="0.25">
      <c r="A18" s="166"/>
      <c r="B18" s="128" t="s">
        <v>26</v>
      </c>
      <c r="C18" s="118">
        <v>1000000</v>
      </c>
      <c r="D18" s="118">
        <v>10</v>
      </c>
      <c r="E18" s="118">
        <v>24</v>
      </c>
      <c r="F18" s="118">
        <v>20</v>
      </c>
      <c r="G18" s="118">
        <v>1</v>
      </c>
      <c r="H18" s="118" t="s">
        <v>14</v>
      </c>
      <c r="I18" s="118" t="s">
        <v>90</v>
      </c>
      <c r="J18" s="118" t="s">
        <v>90</v>
      </c>
      <c r="K18" s="118">
        <v>10</v>
      </c>
      <c r="L18" s="118" t="s">
        <v>145</v>
      </c>
      <c r="M18" s="96" t="str">
        <f>_xlfn.CONCAT($B$1, " --limit=", C18, " --minsize=", D18, " --minsup=", E18, " --euclidean --tbl=trajectory.", B18, " --timescale=", H18, " --bins=", F18, " --bint=", G18, " --epst=", I18, " --epss=", J18, " --nexecutors=", K18, " --maxram=", L18)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--limit=1000000 --minsize=10 --minsup=24 --euclidean --tbl=trajectory.oldenburg_standard_2000_distinct --timescale=absolute --bins=20 --bint=1 --epst=Infinity --epss=Infinity --nexecutors=10 --maxram=8g</v>
      </c>
      <c r="N18" s="96" t="str">
        <f t="shared" si="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--inputtable=ctm.tmp_transactiontable__tbl_oldenburg_standard_2000_distinct__lmt_1000000__size_10__sup_24__bins_20__ts_absolute__bint_1 --output=/user/mfrancia/spare/output/ --m=10 --k=24 --l=1 --g=10000 --executors=10 --cores=2 --ram=8g</v>
      </c>
      <c r="O18" s="118" t="s">
        <v>22</v>
      </c>
      <c r="Q18" s="96"/>
      <c r="R18" t="s">
        <v>22</v>
      </c>
      <c r="S18" s="48"/>
    </row>
    <row r="19" spans="1:19" x14ac:dyDescent="0.25">
      <c r="A19" s="166"/>
      <c r="B19" s="128" t="s">
        <v>26</v>
      </c>
      <c r="C19" s="118">
        <v>1000000</v>
      </c>
      <c r="D19" s="118">
        <v>10</v>
      </c>
      <c r="E19" s="118">
        <v>23</v>
      </c>
      <c r="F19" s="118">
        <v>20</v>
      </c>
      <c r="G19" s="118">
        <v>1</v>
      </c>
      <c r="H19" s="118" t="s">
        <v>14</v>
      </c>
      <c r="I19" s="118" t="s">
        <v>90</v>
      </c>
      <c r="J19" s="118" t="s">
        <v>90</v>
      </c>
      <c r="K19" s="118">
        <v>10</v>
      </c>
      <c r="L19" s="118" t="s">
        <v>145</v>
      </c>
      <c r="M19" s="96" t="str">
        <f t="shared" ref="M19:M21" si="5">_xlfn.CONCAT($B$1, " --limit=", C19, " --minsize=", D19, " --minsup=", E19, " --euclidean --tbl=trajectory.", B19, " --timescale=", H19, " --bins=", F19, " --bint=", G19, " --epst=", I19, " --epss=", J19, " --nexecutors=", K19, " --maxram=", L19)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--limit=1000000 --minsize=10 --minsup=23 --euclidean --tbl=trajectory.oldenburg_standard_2000_distinct --timescale=absolute --bins=20 --bint=1 --epst=Infinity --epss=Infinity --nexecutors=10 --maxram=8g</v>
      </c>
      <c r="N19" s="96" t="s">
        <v>22</v>
      </c>
      <c r="O19" s="118" t="s">
        <v>22</v>
      </c>
      <c r="Q19" s="96"/>
      <c r="R19" t="s">
        <v>252</v>
      </c>
      <c r="S19" s="48"/>
    </row>
    <row r="20" spans="1:19" x14ac:dyDescent="0.25">
      <c r="A20" s="166"/>
      <c r="B20" s="128" t="s">
        <v>26</v>
      </c>
      <c r="C20" s="118">
        <v>1000000</v>
      </c>
      <c r="D20" s="118">
        <v>10</v>
      </c>
      <c r="E20" s="118">
        <v>22</v>
      </c>
      <c r="F20" s="118">
        <v>20</v>
      </c>
      <c r="G20" s="118">
        <v>1</v>
      </c>
      <c r="H20" s="118" t="s">
        <v>14</v>
      </c>
      <c r="I20" s="118" t="s">
        <v>90</v>
      </c>
      <c r="J20" s="118" t="s">
        <v>90</v>
      </c>
      <c r="K20" s="118">
        <v>10</v>
      </c>
      <c r="L20" s="118" t="s">
        <v>145</v>
      </c>
      <c r="M20" s="96" t="str">
        <f t="shared" si="5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--limit=1000000 --minsize=10 --minsup=22 --euclidean --tbl=trajectory.oldenburg_standard_2000_distinct --timescale=absolute --bins=20 --bint=1 --epst=Infinity --epss=Infinity --nexecutors=10 --maxram=8g</v>
      </c>
      <c r="N20" s="96" t="s">
        <v>22</v>
      </c>
      <c r="O20" s="118" t="s">
        <v>22</v>
      </c>
      <c r="Q20" s="96"/>
      <c r="R20" t="s">
        <v>22</v>
      </c>
      <c r="S20" s="48"/>
    </row>
    <row r="21" spans="1:19" x14ac:dyDescent="0.25">
      <c r="A21" s="166"/>
      <c r="B21" s="128" t="s">
        <v>26</v>
      </c>
      <c r="C21" s="118">
        <v>1000000</v>
      </c>
      <c r="D21" s="118">
        <v>10</v>
      </c>
      <c r="E21" s="118">
        <v>21</v>
      </c>
      <c r="F21" s="118">
        <v>20</v>
      </c>
      <c r="G21" s="118">
        <v>1</v>
      </c>
      <c r="H21" s="118" t="s">
        <v>14</v>
      </c>
      <c r="I21" s="118" t="s">
        <v>90</v>
      </c>
      <c r="J21" s="118" t="s">
        <v>90</v>
      </c>
      <c r="K21" s="118">
        <v>10</v>
      </c>
      <c r="L21" s="118" t="s">
        <v>145</v>
      </c>
      <c r="M21" s="96" t="str">
        <f t="shared" si="5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--limit=1000000 --minsize=10 --minsup=21 --euclidean --tbl=trajectory.oldenburg_standard_2000_distinct --timescale=absolute --bins=20 --bint=1 --epst=Infinity --epss=Infinity --nexecutors=10 --maxram=8g</v>
      </c>
      <c r="N21" s="88" t="s">
        <v>22</v>
      </c>
      <c r="O21" s="118" t="s">
        <v>22</v>
      </c>
      <c r="Q21" s="96"/>
      <c r="R21" t="s">
        <v>22</v>
      </c>
      <c r="S21" s="48"/>
    </row>
    <row r="22" spans="1:19" x14ac:dyDescent="0.25">
      <c r="A22" s="166"/>
      <c r="B22" s="128" t="s">
        <v>26</v>
      </c>
      <c r="C22" s="118">
        <v>1000000</v>
      </c>
      <c r="D22" s="118">
        <v>10</v>
      </c>
      <c r="E22" s="118">
        <v>20</v>
      </c>
      <c r="F22" s="118">
        <v>20</v>
      </c>
      <c r="G22" s="118">
        <v>1</v>
      </c>
      <c r="H22" s="118" t="s">
        <v>14</v>
      </c>
      <c r="I22" s="118" t="s">
        <v>90</v>
      </c>
      <c r="J22" s="118" t="s">
        <v>90</v>
      </c>
      <c r="K22" s="118">
        <v>10</v>
      </c>
      <c r="L22" s="118" t="s">
        <v>145</v>
      </c>
      <c r="M22" s="96" t="str">
        <f>_xlfn.CONCAT($B$1, " --limit=", C22, " --minsize=", D22, " --minsup=", E22, " --euclidean --tbl=trajectory.", B22, " --timescale=", H22, " --bins=", F22, " --bint=", G22, " --epst=", I22, " --epss=", J22, " --nexecutors=", K22, " --maxram=", L22)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--limit=1000000 --minsize=10 --minsup=20 --euclidean --tbl=trajectory.oldenburg_standard_2000_distinct --timescale=absolute --bins=20 --bint=1 --epst=Infinity --epss=Infinity --nexecutors=10 --maxram=8g</v>
      </c>
      <c r="N22" s="88" t="s">
        <v>22</v>
      </c>
      <c r="O22" s="118" t="s">
        <v>22</v>
      </c>
      <c r="Q22" s="96"/>
      <c r="R22" t="s">
        <v>22</v>
      </c>
      <c r="S22" s="48"/>
    </row>
    <row r="23" spans="1:19" x14ac:dyDescent="0.25">
      <c r="A23" s="166"/>
      <c r="B23" s="128" t="s">
        <v>26</v>
      </c>
      <c r="C23" s="118">
        <v>1000000</v>
      </c>
      <c r="D23" s="118">
        <v>10</v>
      </c>
      <c r="E23" s="118">
        <v>15</v>
      </c>
      <c r="F23" s="118">
        <v>20</v>
      </c>
      <c r="G23" s="118">
        <v>1</v>
      </c>
      <c r="H23" s="118" t="s">
        <v>14</v>
      </c>
      <c r="I23" s="118" t="s">
        <v>90</v>
      </c>
      <c r="J23" s="118" t="s">
        <v>90</v>
      </c>
      <c r="K23" s="118">
        <v>10</v>
      </c>
      <c r="L23" s="118" t="s">
        <v>145</v>
      </c>
      <c r="M23" s="96" t="str">
        <f>_xlfn.CONCAT($B$1, " --limit=", C23, " --minsize=", D23, " --minsup=", E23, " --euclidean --tbl=trajectory.", B23, " --timescale=", H23, " --bins=", F23, " --bint=", G23, " --epst=", I23, " --epss=", J23, " --nexecutors=", K23, " --maxram=", L23)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--limit=1000000 --minsize=10 --minsup=15 --euclidean --tbl=trajectory.oldenburg_standard_2000_distinct --timescale=absolute --bins=20 --bint=1 --epst=Infinity --epss=Infinity --nexecutors=10 --maxram=8g</v>
      </c>
      <c r="N23" s="88" t="s">
        <v>22</v>
      </c>
      <c r="O23" s="118" t="s">
        <v>22</v>
      </c>
      <c r="Q23" s="96"/>
      <c r="R23" t="s">
        <v>22</v>
      </c>
      <c r="S23" s="48"/>
    </row>
    <row r="24" spans="1:19" x14ac:dyDescent="0.25">
      <c r="A24" s="166"/>
      <c r="B24" s="128" t="s">
        <v>26</v>
      </c>
      <c r="C24" s="118">
        <v>1000000</v>
      </c>
      <c r="D24" s="118">
        <v>10</v>
      </c>
      <c r="E24" s="118">
        <v>10</v>
      </c>
      <c r="F24" s="118">
        <v>20</v>
      </c>
      <c r="G24" s="118">
        <v>1</v>
      </c>
      <c r="H24" s="118" t="s">
        <v>14</v>
      </c>
      <c r="I24" s="118" t="s">
        <v>90</v>
      </c>
      <c r="J24" s="118" t="s">
        <v>90</v>
      </c>
      <c r="K24" s="118">
        <v>10</v>
      </c>
      <c r="L24" s="118" t="s">
        <v>145</v>
      </c>
      <c r="M24" s="96" t="str">
        <f>_xlfn.CONCAT($B$1, " --limit=", C24, " --minsize=", D24, " --minsup=", E24, " --euclidean --tbl=trajectory.", B24, " --timescale=", H24, " --bins=", F24, " --bint=", G24, " --epst=", I24, " --epss=", J24, " --nexecutors=", K24, " --maxram=", L24)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--limit=1000000 --minsize=10 --minsup=10 --euclidean --tbl=trajectory.oldenburg_standard_2000_distinct --timescale=absolute --bins=20 --bint=1 --epst=Infinity --epss=Infinity --nexecutors=10 --maxram=8g</v>
      </c>
      <c r="N24" s="88" t="s">
        <v>22</v>
      </c>
      <c r="O24" s="118" t="s">
        <v>22</v>
      </c>
      <c r="Q24" s="96"/>
      <c r="R24" t="s">
        <v>22</v>
      </c>
      <c r="S24" s="48"/>
    </row>
    <row r="25" spans="1:19" x14ac:dyDescent="0.25">
      <c r="A25" s="166"/>
      <c r="B25" s="128" t="s">
        <v>26</v>
      </c>
      <c r="C25" s="118">
        <v>1000000</v>
      </c>
      <c r="D25" s="118">
        <v>10</v>
      </c>
      <c r="E25" s="118">
        <v>5</v>
      </c>
      <c r="F25" s="118">
        <v>20</v>
      </c>
      <c r="G25" s="118">
        <v>1</v>
      </c>
      <c r="H25" s="118" t="s">
        <v>14</v>
      </c>
      <c r="I25" s="118" t="s">
        <v>90</v>
      </c>
      <c r="J25" s="118" t="s">
        <v>90</v>
      </c>
      <c r="K25" s="118">
        <v>10</v>
      </c>
      <c r="L25" s="118" t="s">
        <v>145</v>
      </c>
      <c r="M25" s="96" t="str">
        <f>_xlfn.CONCAT($B$1, " --limit=", C25, " --minsize=", D25, " --minsup=", E25, " --euclidean --tbl=trajectory.", B25, " --timescale=", H25, " --bins=", F25, " --bint=", G25, " --epst=", I25, " --epss=", J25, " --nexecutors=", K25, " --maxram=", L25)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--limit=1000000 --minsize=10 --minsup=5 --euclidean --tbl=trajectory.oldenburg_standard_2000_distinct --timescale=absolute --bins=20 --bint=1 --epst=Infinity --epss=Infinity --nexecutors=10 --maxram=8g</v>
      </c>
      <c r="N25" s="88" t="s">
        <v>22</v>
      </c>
      <c r="O25" s="118" t="s">
        <v>22</v>
      </c>
      <c r="Q25" s="96"/>
      <c r="R25" t="s">
        <v>22</v>
      </c>
      <c r="S25" s="48"/>
    </row>
    <row r="26" spans="1:19" x14ac:dyDescent="0.25">
      <c r="A26" s="166"/>
      <c r="B26" s="128" t="s">
        <v>26</v>
      </c>
      <c r="C26" s="118">
        <v>1000000</v>
      </c>
      <c r="D26" s="118">
        <v>10</v>
      </c>
      <c r="E26" s="118">
        <v>27</v>
      </c>
      <c r="F26" s="118">
        <v>36</v>
      </c>
      <c r="G26" s="118">
        <v>1</v>
      </c>
      <c r="H26" s="118" t="s">
        <v>14</v>
      </c>
      <c r="I26" s="118" t="s">
        <v>90</v>
      </c>
      <c r="J26" s="118" t="s">
        <v>90</v>
      </c>
      <c r="K26" s="118">
        <v>10</v>
      </c>
      <c r="L26" s="118" t="s">
        <v>145</v>
      </c>
      <c r="M26" s="117" t="str">
        <f>_xlfn.CONCAT($B$1, " --limit=", C26, " --minsize=", D26, " --minsup=", E26, " --euclidean --tbl=trajectory.", B26, " --timescale=", H26, " --bins=", F26, " --bint=", G26, " --epst=", I26, " --epss=", J26, " --nexecutors=", K26, " --maxram=", L26)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--limit=1000000 --minsize=10 --minsup=27 --euclidean --tbl=trajectory.oldenburg_standard_2000_distinct --timescale=absolute --bins=36 --bint=1 --epst=Infinity --epss=Infinity --nexecutors=10 --maxram=8g</v>
      </c>
      <c r="N26" s="119" t="s">
        <v>200</v>
      </c>
      <c r="O26" s="118" t="s">
        <v>22</v>
      </c>
      <c r="R26" t="s">
        <v>22</v>
      </c>
      <c r="S26" s="48"/>
    </row>
    <row r="27" spans="1:19" x14ac:dyDescent="0.25">
      <c r="A27" s="166"/>
      <c r="B27" s="128" t="s">
        <v>26</v>
      </c>
      <c r="C27" s="118">
        <v>1000000</v>
      </c>
      <c r="D27" s="118">
        <v>10</v>
      </c>
      <c r="E27" s="118">
        <v>27</v>
      </c>
      <c r="F27" s="118">
        <v>34</v>
      </c>
      <c r="G27" s="118">
        <v>1</v>
      </c>
      <c r="H27" s="118" t="s">
        <v>14</v>
      </c>
      <c r="I27" s="118" t="s">
        <v>90</v>
      </c>
      <c r="J27" s="118" t="s">
        <v>90</v>
      </c>
      <c r="K27" s="118">
        <v>10</v>
      </c>
      <c r="L27" s="118" t="s">
        <v>145</v>
      </c>
      <c r="M27" s="117" t="str">
        <f t="shared" ref="M27:M29" si="6">_xlfn.CONCAT($B$1, " --limit=", C27, " --minsize=", D27, " --minsup=", E27, " --euclidean --tbl=trajectory.", B27, " --timescale=", H27, " --bins=", F27, " --bint=", G27, " --epst=", I27, " --epss=", J27, " --nexecutors=", K27, " --maxram=", L27)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--limit=1000000 --minsize=10 --minsup=27 --euclidean --tbl=trajectory.oldenburg_standard_2000_distinct --timescale=absolute --bins=34 --bint=1 --epst=Infinity --epss=Infinity --nexecutors=10 --maxram=8g</v>
      </c>
      <c r="N27" s="119" t="s">
        <v>201</v>
      </c>
      <c r="O27" s="118" t="s">
        <v>22</v>
      </c>
      <c r="S27" s="48"/>
    </row>
    <row r="28" spans="1:19" x14ac:dyDescent="0.25">
      <c r="A28" s="166"/>
      <c r="B28" s="128" t="s">
        <v>26</v>
      </c>
      <c r="C28" s="118">
        <v>1000000</v>
      </c>
      <c r="D28" s="118">
        <v>10</v>
      </c>
      <c r="E28" s="118">
        <v>27</v>
      </c>
      <c r="F28" s="118">
        <v>32</v>
      </c>
      <c r="G28" s="118">
        <v>1</v>
      </c>
      <c r="H28" s="118" t="s">
        <v>14</v>
      </c>
      <c r="I28" s="118" t="s">
        <v>90</v>
      </c>
      <c r="J28" s="118" t="s">
        <v>90</v>
      </c>
      <c r="K28" s="118">
        <v>10</v>
      </c>
      <c r="L28" s="118" t="s">
        <v>145</v>
      </c>
      <c r="M28" s="117" t="str">
        <f t="shared" si="6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--limit=1000000 --minsize=10 --minsup=27 --euclidean --tbl=trajectory.oldenburg_standard_2000_distinct --timescale=absolute --bins=32 --bint=1 --epst=Infinity --epss=Infinity --nexecutors=10 --maxram=8g</v>
      </c>
      <c r="N28" s="119" t="s">
        <v>202</v>
      </c>
      <c r="O28" s="118" t="s">
        <v>22</v>
      </c>
      <c r="S28" s="48"/>
    </row>
    <row r="29" spans="1:19" x14ac:dyDescent="0.25">
      <c r="A29" s="166"/>
      <c r="B29" s="128" t="s">
        <v>26</v>
      </c>
      <c r="C29" s="118">
        <v>1000000</v>
      </c>
      <c r="D29" s="118">
        <v>10</v>
      </c>
      <c r="E29" s="118">
        <v>27</v>
      </c>
      <c r="F29" s="118">
        <v>30</v>
      </c>
      <c r="G29" s="118">
        <v>1</v>
      </c>
      <c r="H29" s="118" t="s">
        <v>14</v>
      </c>
      <c r="I29" s="118" t="s">
        <v>90</v>
      </c>
      <c r="J29" s="118" t="s">
        <v>90</v>
      </c>
      <c r="K29" s="118">
        <v>10</v>
      </c>
      <c r="L29" s="118" t="s">
        <v>145</v>
      </c>
      <c r="M29" s="117" t="str">
        <f t="shared" si="6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--limit=1000000 --minsize=10 --minsup=27 --euclidean --tbl=trajectory.oldenburg_standard_2000_distinct --timescale=absolute --bins=30 --bint=1 --epst=Infinity --epss=Infinity --nexecutors=10 --maxram=8g</v>
      </c>
      <c r="N29" s="119" t="s">
        <v>203</v>
      </c>
      <c r="O29" s="118" t="s">
        <v>22</v>
      </c>
      <c r="S29" s="48"/>
    </row>
    <row r="30" spans="1:19" x14ac:dyDescent="0.25">
      <c r="A30" s="166"/>
      <c r="B30" s="128" t="s">
        <v>26</v>
      </c>
      <c r="C30" s="118">
        <v>1000000</v>
      </c>
      <c r="D30" s="118">
        <v>10</v>
      </c>
      <c r="E30" s="118">
        <v>27</v>
      </c>
      <c r="F30" s="118">
        <v>28</v>
      </c>
      <c r="G30" s="118">
        <v>1</v>
      </c>
      <c r="H30" s="118" t="s">
        <v>14</v>
      </c>
      <c r="I30" s="118" t="s">
        <v>90</v>
      </c>
      <c r="J30" s="118" t="s">
        <v>90</v>
      </c>
      <c r="K30" s="118">
        <v>10</v>
      </c>
      <c r="L30" s="118" t="s">
        <v>145</v>
      </c>
      <c r="M30" s="117" t="str">
        <f>_xlfn.CONCAT($B$1, " --limit=", C30, " --minsize=", D30, " --minsup=", E30, " --euclidean --tbl=trajectory.", B30, " --timescale=", H30, " --bins=", F30, " --bint=", G30, " --epst=", I30, " --epss=", J30, " --nexecutors=", K30, " --maxram=", L30)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--limit=1000000 --minsize=10 --minsup=27 --euclidean --tbl=trajectory.oldenburg_standard_2000_distinct --timescale=absolute --bins=28 --bint=1 --epst=Infinity --epss=Infinity --nexecutors=10 --maxram=8g</v>
      </c>
      <c r="N30" s="130" t="s">
        <v>204</v>
      </c>
      <c r="O30" s="118" t="s">
        <v>22</v>
      </c>
      <c r="S30" s="48"/>
    </row>
    <row r="31" spans="1:19" x14ac:dyDescent="0.25">
      <c r="A31" s="166"/>
      <c r="B31" s="128" t="s">
        <v>26</v>
      </c>
      <c r="C31" s="118">
        <v>1000000</v>
      </c>
      <c r="D31" s="118">
        <v>10</v>
      </c>
      <c r="E31" s="118">
        <v>27</v>
      </c>
      <c r="F31" s="118">
        <v>26</v>
      </c>
      <c r="G31" s="118">
        <v>1</v>
      </c>
      <c r="H31" s="118" t="s">
        <v>14</v>
      </c>
      <c r="I31" s="118" t="s">
        <v>90</v>
      </c>
      <c r="J31" s="118" t="s">
        <v>90</v>
      </c>
      <c r="K31" s="118">
        <v>10</v>
      </c>
      <c r="L31" s="118" t="s">
        <v>145</v>
      </c>
      <c r="M31" s="117" t="str">
        <f t="shared" ref="M31:M33" si="7">_xlfn.CONCAT($B$1, " --limit=", C31, " --minsize=", D31, " --minsup=", E31, " --euclidean --tbl=trajectory.", B31, " --timescale=", H31, " --bins=", F31, " --bint=", G31, " --epst=", I31, " --epss=", J31, " --nexecutors=", K31, " --maxram=", L31)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--limit=1000000 --minsize=10 --minsup=27 --euclidean --tbl=trajectory.oldenburg_standard_2000_distinct --timescale=absolute --bins=26 --bint=1 --epst=Infinity --epss=Infinity --nexecutors=10 --maxram=8g</v>
      </c>
      <c r="N31" s="130" t="s">
        <v>205</v>
      </c>
      <c r="O31" s="118" t="s">
        <v>22</v>
      </c>
      <c r="S31" s="48"/>
    </row>
    <row r="32" spans="1:19" x14ac:dyDescent="0.25">
      <c r="A32" s="166"/>
      <c r="B32" s="128" t="s">
        <v>26</v>
      </c>
      <c r="C32" s="118">
        <v>1000000</v>
      </c>
      <c r="D32" s="118">
        <v>10</v>
      </c>
      <c r="E32" s="118">
        <v>27</v>
      </c>
      <c r="F32" s="118">
        <v>24</v>
      </c>
      <c r="G32" s="118">
        <v>1</v>
      </c>
      <c r="H32" s="118" t="s">
        <v>14</v>
      </c>
      <c r="I32" s="118" t="s">
        <v>90</v>
      </c>
      <c r="J32" s="118" t="s">
        <v>90</v>
      </c>
      <c r="K32" s="118">
        <v>10</v>
      </c>
      <c r="L32" s="118" t="s">
        <v>145</v>
      </c>
      <c r="M32" s="117" t="str">
        <f t="shared" si="7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--limit=1000000 --minsize=10 --minsup=27 --euclidean --tbl=trajectory.oldenburg_standard_2000_distinct --timescale=absolute --bins=24 --bint=1 --epst=Infinity --epss=Infinity --nexecutors=10 --maxram=8g</v>
      </c>
      <c r="N32" s="130" t="s">
        <v>206</v>
      </c>
      <c r="O32" s="118" t="s">
        <v>22</v>
      </c>
      <c r="S32" s="48"/>
    </row>
    <row r="33" spans="1:19" x14ac:dyDescent="0.25">
      <c r="A33" s="166"/>
      <c r="B33" s="128" t="s">
        <v>26</v>
      </c>
      <c r="C33" s="118">
        <v>1000000</v>
      </c>
      <c r="D33" s="118">
        <v>10</v>
      </c>
      <c r="E33" s="118">
        <v>27</v>
      </c>
      <c r="F33" s="118">
        <v>22</v>
      </c>
      <c r="G33" s="118">
        <v>1</v>
      </c>
      <c r="H33" s="118" t="s">
        <v>14</v>
      </c>
      <c r="I33" s="118" t="s">
        <v>90</v>
      </c>
      <c r="J33" s="118" t="s">
        <v>90</v>
      </c>
      <c r="K33" s="118">
        <v>10</v>
      </c>
      <c r="L33" s="118" t="s">
        <v>145</v>
      </c>
      <c r="M33" s="117" t="str">
        <f t="shared" si="7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--limit=1000000 --minsize=10 --minsup=27 --euclidean --tbl=trajectory.oldenburg_standard_2000_distinct --timescale=absolute --bins=22 --bint=1 --epst=Infinity --epss=Infinity --nexecutors=10 --maxram=8g</v>
      </c>
      <c r="N33" s="130" t="s">
        <v>207</v>
      </c>
      <c r="O33" s="118" t="s">
        <v>22</v>
      </c>
      <c r="S33" s="48"/>
    </row>
    <row r="34" spans="1:19" x14ac:dyDescent="0.25">
      <c r="A34" s="166"/>
      <c r="B34" s="128" t="s">
        <v>26</v>
      </c>
      <c r="C34" s="118">
        <v>1000000</v>
      </c>
      <c r="D34" s="118">
        <v>10</v>
      </c>
      <c r="E34" s="118">
        <v>27</v>
      </c>
      <c r="F34" s="118">
        <v>21</v>
      </c>
      <c r="G34" s="118">
        <v>1</v>
      </c>
      <c r="H34" s="118" t="s">
        <v>14</v>
      </c>
      <c r="I34" s="118" t="s">
        <v>90</v>
      </c>
      <c r="J34" s="118" t="s">
        <v>90</v>
      </c>
      <c r="K34" s="118">
        <v>10</v>
      </c>
      <c r="L34" s="118" t="s">
        <v>145</v>
      </c>
      <c r="M34" s="117" t="str">
        <f t="shared" ref="M34" si="8">_xlfn.CONCAT($B$1, " --limit=", C34, " --minsize=", D34, " --minsup=", E34, " --euclidean --tbl=trajectory.", B34, " --timescale=", H34, " --bins=", F34, " --bint=", G34, " --epst=", I34, " --epss=", J34, " --nexecutors=", K34, " --maxram=", L34)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--limit=1000000 --minsize=10 --minsup=27 --euclidean --tbl=trajectory.oldenburg_standard_2000_distinct --timescale=absolute --bins=21 --bint=1 --epst=Infinity --epss=Infinity --nexecutors=10 --maxram=8g</v>
      </c>
      <c r="N34" s="130" t="s">
        <v>212</v>
      </c>
      <c r="O34" s="118" t="s">
        <v>22</v>
      </c>
      <c r="S34" s="48"/>
    </row>
    <row r="35" spans="1:19" x14ac:dyDescent="0.25">
      <c r="A35" s="166"/>
      <c r="B35" s="128" t="s">
        <v>26</v>
      </c>
      <c r="C35" s="118">
        <v>1000000</v>
      </c>
      <c r="D35" s="118">
        <v>10</v>
      </c>
      <c r="E35" s="118">
        <v>27</v>
      </c>
      <c r="F35" s="118">
        <v>18</v>
      </c>
      <c r="G35" s="118">
        <v>1</v>
      </c>
      <c r="H35" s="118" t="s">
        <v>14</v>
      </c>
      <c r="I35" s="118" t="s">
        <v>90</v>
      </c>
      <c r="J35" s="118" t="s">
        <v>90</v>
      </c>
      <c r="K35" s="118">
        <v>10</v>
      </c>
      <c r="L35" s="118" t="s">
        <v>145</v>
      </c>
      <c r="M35" s="117" t="str">
        <f>_xlfn.CONCAT($B$1, " --limit=", C35, " --minsize=", D35, " --minsup=", E35, " --euclidean --tbl=trajectory.", B35, " --timescale=", H35, " --bins=", F35, " --bint=", G35, " --epst=", I35, " --epss=", J35, " --nexecutors=", K35, " --maxram=", L35)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--limit=1000000 --minsize=10 --minsup=27 --euclidean --tbl=trajectory.oldenburg_standard_2000_distinct --timescale=absolute --bins=18 --bint=1 --epst=Infinity --epss=Infinity --nexecutors=10 --maxram=8g</v>
      </c>
      <c r="N35" s="130" t="s">
        <v>208</v>
      </c>
      <c r="O35" s="118" t="s">
        <v>22</v>
      </c>
      <c r="P35" t="s">
        <v>22</v>
      </c>
      <c r="S35" s="48"/>
    </row>
    <row r="36" spans="1:19" x14ac:dyDescent="0.25">
      <c r="A36" s="166"/>
      <c r="B36" s="128" t="s">
        <v>26</v>
      </c>
      <c r="C36" s="118">
        <v>1000000</v>
      </c>
      <c r="D36" s="118">
        <v>10</v>
      </c>
      <c r="E36" s="118">
        <v>27</v>
      </c>
      <c r="F36" s="118">
        <v>16</v>
      </c>
      <c r="G36" s="118">
        <v>1</v>
      </c>
      <c r="H36" s="118" t="s">
        <v>14</v>
      </c>
      <c r="I36" s="118" t="s">
        <v>90</v>
      </c>
      <c r="J36" s="118" t="s">
        <v>90</v>
      </c>
      <c r="K36" s="118">
        <v>10</v>
      </c>
      <c r="L36" s="118" t="s">
        <v>145</v>
      </c>
      <c r="M36" s="117" t="str">
        <f t="shared" ref="M36:M38" si="9">_xlfn.CONCAT($B$1, " --limit=", C36, " --minsize=", D36, " --minsup=", E36, " --euclidean --tbl=trajectory.", B36, " --timescale=", H36, " --bins=", F36, " --bint=", G36, " --epst=", I36, " --epss=", J36, " --nexecutors=", K36, " --maxram=", L36)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--limit=1000000 --minsize=10 --minsup=27 --euclidean --tbl=trajectory.oldenburg_standard_2000_distinct --timescale=absolute --bins=16 --bint=1 --epst=Infinity --epss=Infinity --nexecutors=10 --maxram=8g</v>
      </c>
      <c r="N36" s="130" t="s">
        <v>209</v>
      </c>
      <c r="O36" s="118" t="s">
        <v>22</v>
      </c>
      <c r="S36" s="48"/>
    </row>
    <row r="37" spans="1:19" x14ac:dyDescent="0.25">
      <c r="A37" s="166"/>
      <c r="B37" s="128" t="s">
        <v>26</v>
      </c>
      <c r="C37" s="118">
        <v>1000000</v>
      </c>
      <c r="D37" s="118">
        <v>10</v>
      </c>
      <c r="E37" s="118">
        <v>27</v>
      </c>
      <c r="F37" s="118">
        <v>14</v>
      </c>
      <c r="G37" s="118">
        <v>1</v>
      </c>
      <c r="H37" s="118" t="s">
        <v>14</v>
      </c>
      <c r="I37" s="118" t="s">
        <v>90</v>
      </c>
      <c r="J37" s="118" t="s">
        <v>90</v>
      </c>
      <c r="K37" s="118">
        <v>10</v>
      </c>
      <c r="L37" s="118" t="s">
        <v>145</v>
      </c>
      <c r="M37" s="117" t="str">
        <f t="shared" si="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--limit=1000000 --minsize=10 --minsup=27 --euclidean --tbl=trajectory.oldenburg_standard_2000_distinct --timescale=absolute --bins=14 --bint=1 --epst=Infinity --epss=Infinity --nexecutors=10 --maxram=8g</v>
      </c>
      <c r="N37" s="130" t="s">
        <v>210</v>
      </c>
      <c r="O37" s="118" t="s">
        <v>22</v>
      </c>
      <c r="S37" s="48"/>
    </row>
    <row r="38" spans="1:19" x14ac:dyDescent="0.25">
      <c r="A38" s="167"/>
      <c r="B38" s="129" t="s">
        <v>26</v>
      </c>
      <c r="C38" s="121">
        <v>1000000</v>
      </c>
      <c r="D38" s="121">
        <v>10</v>
      </c>
      <c r="E38" s="121">
        <v>27</v>
      </c>
      <c r="F38" s="121">
        <v>12</v>
      </c>
      <c r="G38" s="121">
        <v>1</v>
      </c>
      <c r="H38" s="121" t="s">
        <v>14</v>
      </c>
      <c r="I38" s="121" t="s">
        <v>90</v>
      </c>
      <c r="J38" s="121" t="s">
        <v>90</v>
      </c>
      <c r="K38" s="121">
        <v>10</v>
      </c>
      <c r="L38" s="121" t="s">
        <v>145</v>
      </c>
      <c r="M38" s="120" t="str">
        <f t="shared" si="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--limit=1000000 --minsize=10 --minsup=27 --euclidean --tbl=trajectory.oldenburg_standard_2000_distinct --timescale=absolute --bins=12 --bint=1 --epst=Infinity --epss=Infinity --nexecutors=10 --maxram=8g</v>
      </c>
      <c r="N38" s="66" t="s">
        <v>211</v>
      </c>
      <c r="O38" s="118" t="s">
        <v>22</v>
      </c>
      <c r="S38" s="48"/>
    </row>
    <row r="39" spans="1:19" x14ac:dyDescent="0.25">
      <c r="N39" s="74" t="s">
        <v>22</v>
      </c>
      <c r="Q39" s="48"/>
    </row>
    <row r="40" spans="1:19" x14ac:dyDescent="0.25">
      <c r="A40" s="102" t="s">
        <v>70</v>
      </c>
      <c r="B40" s="76" t="s">
        <v>9</v>
      </c>
      <c r="C40" s="76" t="s">
        <v>4</v>
      </c>
      <c r="D40" s="76" t="s">
        <v>3</v>
      </c>
      <c r="E40" s="76" t="s">
        <v>8</v>
      </c>
      <c r="F40" s="76" t="s">
        <v>11</v>
      </c>
      <c r="G40" s="76" t="s">
        <v>12</v>
      </c>
      <c r="H40" s="76" t="s">
        <v>13</v>
      </c>
      <c r="I40" s="76" t="s">
        <v>88</v>
      </c>
      <c r="J40" s="76" t="s">
        <v>89</v>
      </c>
      <c r="K40" s="76" t="s">
        <v>143</v>
      </c>
      <c r="L40" s="76" t="s">
        <v>144</v>
      </c>
      <c r="M40" s="77" t="s">
        <v>20</v>
      </c>
      <c r="N40" s="74" t="s">
        <v>22</v>
      </c>
    </row>
    <row r="41" spans="1:19" x14ac:dyDescent="0.25">
      <c r="A41" s="168" t="s">
        <v>128</v>
      </c>
      <c r="B41" s="78" t="s">
        <v>15</v>
      </c>
      <c r="C41" s="78">
        <v>6000000</v>
      </c>
      <c r="D41" s="78">
        <v>100</v>
      </c>
      <c r="E41" s="78">
        <v>12</v>
      </c>
      <c r="F41" s="78">
        <v>16</v>
      </c>
      <c r="G41" s="78">
        <v>1</v>
      </c>
      <c r="H41" s="78" t="s">
        <v>16</v>
      </c>
      <c r="I41" s="78" t="s">
        <v>90</v>
      </c>
      <c r="J41" s="78" t="s">
        <v>90</v>
      </c>
      <c r="K41" s="78">
        <v>10</v>
      </c>
      <c r="L41" s="78" t="s">
        <v>145</v>
      </c>
      <c r="M41" s="86" t="str">
        <f t="shared" ref="M41:M61" si="10">_xlfn.CONCAT($B$1, " --limit=", C41, " --minsize=", D41, " --minsup=", E41, " --tbl=trajectory.", B41, " --timescale=", H41, " --bins=", F41, " --bint=", G41, " --epst=", I41, " --epss=", J41, " --nexecutors=", K41, " --maxram=", L41)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--limit=6000000 --minsize=100 --minsup=12 --tbl=trajectory.milan_standard --timescale=notime --bins=16 --bint=1 --epst=Infinity --epss=Infinity --nexecutors=10 --maxram=8g</v>
      </c>
      <c r="N41" s="74" t="s">
        <v>22</v>
      </c>
    </row>
    <row r="42" spans="1:19" x14ac:dyDescent="0.25">
      <c r="A42" s="168"/>
      <c r="B42" s="78" t="s">
        <v>15</v>
      </c>
      <c r="C42" s="78">
        <v>6000000</v>
      </c>
      <c r="D42" s="78">
        <v>100</v>
      </c>
      <c r="E42" s="78">
        <v>12</v>
      </c>
      <c r="F42" s="78">
        <v>16</v>
      </c>
      <c r="G42" s="78">
        <v>1</v>
      </c>
      <c r="H42" s="78" t="s">
        <v>16</v>
      </c>
      <c r="I42" s="78" t="s">
        <v>90</v>
      </c>
      <c r="J42" s="78">
        <v>1</v>
      </c>
      <c r="K42" s="78">
        <v>10</v>
      </c>
      <c r="L42" s="78" t="s">
        <v>145</v>
      </c>
      <c r="M42" s="86" t="str">
        <f t="shared" ref="M42" si="11">_xlfn.CONCAT($B$1, " --limit=", C42, " --minsize=", D42, " --minsup=", E42, " --tbl=trajectory.", B42, " --timescale=", H42, " --bins=", F42, " --bint=", G42, " --epst=", I42, " --epss=", J42, " --nexecutors=", K42, " --maxram=", L42)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--limit=6000000 --minsize=100 --minsup=12 --tbl=trajectory.milan_standard --timescale=notime --bins=16 --bint=1 --epst=Infinity --epss=1 --nexecutors=10 --maxram=8g</v>
      </c>
      <c r="N42" s="74" t="s">
        <v>22</v>
      </c>
    </row>
    <row r="43" spans="1:19" x14ac:dyDescent="0.25">
      <c r="A43" s="168"/>
      <c r="B43" s="78" t="s">
        <v>15</v>
      </c>
      <c r="C43" s="78">
        <v>6000000</v>
      </c>
      <c r="D43" s="78">
        <v>100</v>
      </c>
      <c r="E43" s="78">
        <v>12</v>
      </c>
      <c r="F43" s="78">
        <v>16</v>
      </c>
      <c r="G43" s="78">
        <v>4</v>
      </c>
      <c r="H43" s="78" t="s">
        <v>17</v>
      </c>
      <c r="I43" s="78" t="s">
        <v>90</v>
      </c>
      <c r="J43" s="78" t="s">
        <v>90</v>
      </c>
      <c r="K43" s="78">
        <v>10</v>
      </c>
      <c r="L43" s="78" t="s">
        <v>145</v>
      </c>
      <c r="M43" s="86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--limit=6000000 --minsize=100 --minsup=12 --tbl=trajectory.milan_standard --timescale=daily --bins=16 --bint=4 --epst=Infinity --epss=Infinity --nexecutors=10 --maxram=8g</v>
      </c>
      <c r="N43" s="74" t="s">
        <v>22</v>
      </c>
    </row>
    <row r="44" spans="1:19" x14ac:dyDescent="0.25">
      <c r="A44" s="168"/>
      <c r="B44" s="78" t="s">
        <v>15</v>
      </c>
      <c r="C44" s="78">
        <v>6000000</v>
      </c>
      <c r="D44" s="78">
        <v>100</v>
      </c>
      <c r="E44" s="78">
        <v>12</v>
      </c>
      <c r="F44" s="78">
        <v>16</v>
      </c>
      <c r="G44" s="78">
        <v>4</v>
      </c>
      <c r="H44" s="78" t="s">
        <v>17</v>
      </c>
      <c r="I44" s="78">
        <v>1</v>
      </c>
      <c r="J44" s="78" t="s">
        <v>90</v>
      </c>
      <c r="K44" s="78">
        <v>10</v>
      </c>
      <c r="L44" s="78" t="s">
        <v>145</v>
      </c>
      <c r="M44" s="86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--limit=6000000 --minsize=100 --minsup=12 --tbl=trajectory.milan_standard --timescale=daily --bins=16 --bint=4 --epst=1 --epss=Infinity --nexecutors=10 --maxram=8g</v>
      </c>
      <c r="N44" s="74" t="s">
        <v>22</v>
      </c>
    </row>
    <row r="45" spans="1:19" x14ac:dyDescent="0.25">
      <c r="A45" s="168" t="s">
        <v>130</v>
      </c>
      <c r="B45" s="79" t="s">
        <v>15</v>
      </c>
      <c r="C45" s="79">
        <v>6000000</v>
      </c>
      <c r="D45" s="79">
        <v>90</v>
      </c>
      <c r="E45" s="79">
        <v>12</v>
      </c>
      <c r="F45" s="79">
        <v>16</v>
      </c>
      <c r="G45" s="79">
        <v>4</v>
      </c>
      <c r="H45" s="79" t="s">
        <v>17</v>
      </c>
      <c r="I45" s="79" t="s">
        <v>90</v>
      </c>
      <c r="J45" s="79" t="s">
        <v>90</v>
      </c>
      <c r="K45" s="79">
        <v>10</v>
      </c>
      <c r="L45" s="79" t="s">
        <v>145</v>
      </c>
      <c r="M45" s="87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--limit=6000000 --minsize=90 --minsup=12 --tbl=trajectory.milan_standard --timescale=daily --bins=16 --bint=4 --epst=Infinity --epss=Infinity --nexecutors=10 --maxram=8g</v>
      </c>
      <c r="N45" s="74" t="s">
        <v>22</v>
      </c>
    </row>
    <row r="46" spans="1:19" x14ac:dyDescent="0.25">
      <c r="A46" s="168"/>
      <c r="B46" s="79" t="s">
        <v>15</v>
      </c>
      <c r="C46" s="79">
        <v>6000000</v>
      </c>
      <c r="D46" s="79">
        <v>80</v>
      </c>
      <c r="E46" s="79">
        <v>12</v>
      </c>
      <c r="F46" s="79">
        <v>16</v>
      </c>
      <c r="G46" s="79">
        <v>4</v>
      </c>
      <c r="H46" s="79" t="s">
        <v>17</v>
      </c>
      <c r="I46" s="79" t="s">
        <v>90</v>
      </c>
      <c r="J46" s="79" t="s">
        <v>90</v>
      </c>
      <c r="K46" s="79">
        <v>10</v>
      </c>
      <c r="L46" s="79" t="s">
        <v>145</v>
      </c>
      <c r="M46" s="87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--limit=6000000 --minsize=80 --minsup=12 --tbl=trajectory.milan_standard --timescale=daily --bins=16 --bint=4 --epst=Infinity --epss=Infinity --nexecutors=10 --maxram=8g</v>
      </c>
      <c r="N46" s="74" t="s">
        <v>22</v>
      </c>
    </row>
    <row r="47" spans="1:19" x14ac:dyDescent="0.25">
      <c r="A47" s="168"/>
      <c r="B47" s="79" t="s">
        <v>15</v>
      </c>
      <c r="C47" s="79">
        <v>6000000</v>
      </c>
      <c r="D47" s="79">
        <v>70</v>
      </c>
      <c r="E47" s="79">
        <v>12</v>
      </c>
      <c r="F47" s="79">
        <v>16</v>
      </c>
      <c r="G47" s="79">
        <v>4</v>
      </c>
      <c r="H47" s="79" t="s">
        <v>17</v>
      </c>
      <c r="I47" s="79" t="s">
        <v>90</v>
      </c>
      <c r="J47" s="79" t="s">
        <v>90</v>
      </c>
      <c r="K47" s="79">
        <v>10</v>
      </c>
      <c r="L47" s="79" t="s">
        <v>145</v>
      </c>
      <c r="M47" s="87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--limit=6000000 --minsize=70 --minsup=12 --tbl=trajectory.milan_standard --timescale=daily --bins=16 --bint=4 --epst=Infinity --epss=Infinity --nexecutors=10 --maxram=8g</v>
      </c>
      <c r="N47" s="74" t="s">
        <v>22</v>
      </c>
    </row>
    <row r="48" spans="1:19" x14ac:dyDescent="0.25">
      <c r="A48" s="168" t="s">
        <v>129</v>
      </c>
      <c r="B48" s="80" t="s">
        <v>15</v>
      </c>
      <c r="C48" s="80">
        <v>6000000</v>
      </c>
      <c r="D48" s="80">
        <v>100</v>
      </c>
      <c r="E48" s="80">
        <v>10</v>
      </c>
      <c r="F48" s="80">
        <v>16</v>
      </c>
      <c r="G48" s="80">
        <v>4</v>
      </c>
      <c r="H48" s="80" t="s">
        <v>17</v>
      </c>
      <c r="I48" s="80" t="s">
        <v>90</v>
      </c>
      <c r="J48" s="80" t="s">
        <v>90</v>
      </c>
      <c r="K48" s="80">
        <v>10</v>
      </c>
      <c r="L48" s="80" t="s">
        <v>145</v>
      </c>
      <c r="M48" s="88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--limit=6000000 --minsize=100 --minsup=10 --tbl=trajectory.milan_standard --timescale=daily --bins=16 --bint=4 --epst=Infinity --epss=Infinity --nexecutors=10 --maxram=8g</v>
      </c>
      <c r="N48" s="74" t="s">
        <v>22</v>
      </c>
    </row>
    <row r="49" spans="1:15" x14ac:dyDescent="0.25">
      <c r="A49" s="168"/>
      <c r="B49" s="80" t="s">
        <v>15</v>
      </c>
      <c r="C49" s="80">
        <v>6000000</v>
      </c>
      <c r="D49" s="80">
        <v>100</v>
      </c>
      <c r="E49" s="80">
        <v>8</v>
      </c>
      <c r="F49" s="80">
        <v>16</v>
      </c>
      <c r="G49" s="80">
        <v>4</v>
      </c>
      <c r="H49" s="80" t="s">
        <v>17</v>
      </c>
      <c r="I49" s="80" t="s">
        <v>90</v>
      </c>
      <c r="J49" s="80" t="s">
        <v>90</v>
      </c>
      <c r="K49" s="80">
        <v>10</v>
      </c>
      <c r="L49" s="80" t="s">
        <v>145</v>
      </c>
      <c r="M49" s="88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--limit=6000000 --minsize=100 --minsup=8 --tbl=trajectory.milan_standard --timescale=daily --bins=16 --bint=4 --epst=Infinity --epss=Infinity --nexecutors=10 --maxram=8g</v>
      </c>
      <c r="N49" s="74" t="s">
        <v>22</v>
      </c>
      <c r="O49" s="48"/>
    </row>
    <row r="50" spans="1:15" x14ac:dyDescent="0.25">
      <c r="A50" s="168"/>
      <c r="B50" s="80" t="s">
        <v>15</v>
      </c>
      <c r="C50" s="80">
        <v>6000000</v>
      </c>
      <c r="D50" s="80">
        <v>100</v>
      </c>
      <c r="E50" s="80">
        <v>6</v>
      </c>
      <c r="F50" s="80">
        <v>16</v>
      </c>
      <c r="G50" s="80">
        <v>4</v>
      </c>
      <c r="H50" s="80" t="s">
        <v>17</v>
      </c>
      <c r="I50" s="80" t="s">
        <v>90</v>
      </c>
      <c r="J50" s="80" t="s">
        <v>90</v>
      </c>
      <c r="K50" s="80">
        <v>10</v>
      </c>
      <c r="L50" s="80" t="s">
        <v>145</v>
      </c>
      <c r="M50" s="88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--limit=6000000 --minsize=100 --minsup=6 --tbl=trajectory.milan_standard --timescale=daily --bins=16 --bint=4 --epst=Infinity --epss=Infinity --nexecutors=10 --maxram=8g</v>
      </c>
      <c r="N50" s="74" t="s">
        <v>22</v>
      </c>
      <c r="O50" s="48"/>
    </row>
    <row r="51" spans="1:15" x14ac:dyDescent="0.25">
      <c r="A51" s="168" t="s">
        <v>131</v>
      </c>
      <c r="B51" s="81" t="s">
        <v>15</v>
      </c>
      <c r="C51" s="81">
        <v>6000000</v>
      </c>
      <c r="D51" s="81">
        <v>100</v>
      </c>
      <c r="E51" s="81">
        <v>12</v>
      </c>
      <c r="F51" s="81">
        <v>14</v>
      </c>
      <c r="G51" s="81">
        <v>4</v>
      </c>
      <c r="H51" s="81" t="s">
        <v>17</v>
      </c>
      <c r="I51" s="81" t="s">
        <v>90</v>
      </c>
      <c r="J51" s="81" t="s">
        <v>90</v>
      </c>
      <c r="K51" s="81">
        <v>10</v>
      </c>
      <c r="L51" s="81" t="s">
        <v>145</v>
      </c>
      <c r="M51" s="89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--limit=6000000 --minsize=100 --minsup=12 --tbl=trajectory.milan_standard --timescale=daily --bins=14 --bint=4 --epst=Infinity --epss=Infinity --nexecutors=10 --maxram=8g</v>
      </c>
      <c r="N51" s="74" t="s">
        <v>22</v>
      </c>
      <c r="O51" s="48"/>
    </row>
    <row r="52" spans="1:15" x14ac:dyDescent="0.25">
      <c r="A52" s="168"/>
      <c r="B52" s="81" t="s">
        <v>15</v>
      </c>
      <c r="C52" s="81">
        <v>6000000</v>
      </c>
      <c r="D52" s="81">
        <v>100</v>
      </c>
      <c r="E52" s="81">
        <v>12</v>
      </c>
      <c r="F52" s="81">
        <v>12</v>
      </c>
      <c r="G52" s="81">
        <v>4</v>
      </c>
      <c r="H52" s="81" t="s">
        <v>17</v>
      </c>
      <c r="I52" s="81" t="s">
        <v>90</v>
      </c>
      <c r="J52" s="81" t="s">
        <v>90</v>
      </c>
      <c r="K52" s="81">
        <v>10</v>
      </c>
      <c r="L52" s="81" t="s">
        <v>145</v>
      </c>
      <c r="M52" s="89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--limit=6000000 --minsize=100 --minsup=12 --tbl=trajectory.milan_standard --timescale=daily --bins=12 --bint=4 --epst=Infinity --epss=Infinity --nexecutors=10 --maxram=8g</v>
      </c>
      <c r="N52" s="74" t="s">
        <v>22</v>
      </c>
      <c r="O52" s="48"/>
    </row>
    <row r="53" spans="1:15" x14ac:dyDescent="0.25">
      <c r="A53" s="168"/>
      <c r="B53" s="81" t="s">
        <v>15</v>
      </c>
      <c r="C53" s="81">
        <v>6000000</v>
      </c>
      <c r="D53" s="81">
        <v>100</v>
      </c>
      <c r="E53" s="81">
        <v>12</v>
      </c>
      <c r="F53" s="81">
        <v>10</v>
      </c>
      <c r="G53" s="81">
        <v>4</v>
      </c>
      <c r="H53" s="81" t="s">
        <v>17</v>
      </c>
      <c r="I53" s="81" t="s">
        <v>90</v>
      </c>
      <c r="J53" s="81" t="s">
        <v>90</v>
      </c>
      <c r="K53" s="81">
        <v>10</v>
      </c>
      <c r="L53" s="81" t="s">
        <v>145</v>
      </c>
      <c r="M53" s="89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--limit=6000000 --minsize=100 --minsup=12 --tbl=trajectory.milan_standard --timescale=daily --bins=10 --bint=4 --epst=Infinity --epss=Infinity --nexecutors=10 --maxram=8g</v>
      </c>
      <c r="N53" s="74" t="s">
        <v>22</v>
      </c>
      <c r="O53" s="48"/>
    </row>
    <row r="54" spans="1:15" x14ac:dyDescent="0.25">
      <c r="A54" s="168" t="s">
        <v>138</v>
      </c>
      <c r="B54" s="82" t="s">
        <v>15</v>
      </c>
      <c r="C54" s="82">
        <v>3000000</v>
      </c>
      <c r="D54" s="82">
        <v>100</v>
      </c>
      <c r="E54" s="82">
        <v>12</v>
      </c>
      <c r="F54" s="82">
        <v>16</v>
      </c>
      <c r="G54" s="82">
        <v>4</v>
      </c>
      <c r="H54" s="82" t="s">
        <v>17</v>
      </c>
      <c r="I54" s="82" t="s">
        <v>90</v>
      </c>
      <c r="J54" s="82" t="s">
        <v>90</v>
      </c>
      <c r="K54" s="82">
        <v>10</v>
      </c>
      <c r="L54" s="82" t="s">
        <v>145</v>
      </c>
      <c r="M54" s="90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--limit=3000000 --minsize=100 --minsup=12 --tbl=trajectory.milan_standard --timescale=daily --bins=16 --bint=4 --epst=Infinity --epss=Infinity --nexecutors=10 --maxram=8g</v>
      </c>
      <c r="N54" s="74" t="s">
        <v>22</v>
      </c>
    </row>
    <row r="55" spans="1:15" x14ac:dyDescent="0.25">
      <c r="A55" s="168"/>
      <c r="B55" s="82" t="s">
        <v>15</v>
      </c>
      <c r="C55" s="82">
        <v>1500000</v>
      </c>
      <c r="D55" s="82">
        <v>100</v>
      </c>
      <c r="E55" s="82">
        <v>12</v>
      </c>
      <c r="F55" s="82">
        <v>16</v>
      </c>
      <c r="G55" s="82">
        <v>4</v>
      </c>
      <c r="H55" s="82" t="s">
        <v>17</v>
      </c>
      <c r="I55" s="82" t="s">
        <v>90</v>
      </c>
      <c r="J55" s="82" t="s">
        <v>90</v>
      </c>
      <c r="K55" s="82">
        <v>10</v>
      </c>
      <c r="L55" s="82" t="s">
        <v>145</v>
      </c>
      <c r="M55" s="90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--limit=1500000 --minsize=100 --minsup=12 --tbl=trajectory.milan_standard --timescale=daily --bins=16 --bint=4 --epst=Infinity --epss=Infinity --nexecutors=10 --maxram=8g</v>
      </c>
      <c r="N55" s="74" t="s">
        <v>22</v>
      </c>
    </row>
    <row r="56" spans="1:15" x14ac:dyDescent="0.25">
      <c r="A56" s="168" t="s">
        <v>139</v>
      </c>
      <c r="B56" s="83" t="s">
        <v>15</v>
      </c>
      <c r="C56" s="83">
        <v>6000000</v>
      </c>
      <c r="D56" s="83">
        <v>100</v>
      </c>
      <c r="E56" s="83">
        <v>12</v>
      </c>
      <c r="F56" s="83">
        <v>16</v>
      </c>
      <c r="G56" s="83">
        <v>4</v>
      </c>
      <c r="H56" s="83" t="s">
        <v>17</v>
      </c>
      <c r="I56" s="83" t="s">
        <v>90</v>
      </c>
      <c r="J56" s="83" t="s">
        <v>90</v>
      </c>
      <c r="K56" s="83">
        <v>1</v>
      </c>
      <c r="L56" s="83" t="s">
        <v>145</v>
      </c>
      <c r="M56" s="91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--limit=6000000 --minsize=100 --minsup=12 --tbl=trajectory.milan_standard --timescale=daily --bins=16 --bint=4 --epst=Infinity --epss=Infinity --nexecutors=1 --maxram=8g</v>
      </c>
      <c r="N56" s="74" t="s">
        <v>22</v>
      </c>
    </row>
    <row r="57" spans="1:15" x14ac:dyDescent="0.25">
      <c r="A57" s="168"/>
      <c r="B57" s="83" t="s">
        <v>15</v>
      </c>
      <c r="C57" s="83">
        <v>6000000</v>
      </c>
      <c r="D57" s="83">
        <v>100</v>
      </c>
      <c r="E57" s="83">
        <v>12</v>
      </c>
      <c r="F57" s="83">
        <v>16</v>
      </c>
      <c r="G57" s="83">
        <v>4</v>
      </c>
      <c r="H57" s="83" t="s">
        <v>17</v>
      </c>
      <c r="I57" s="83" t="s">
        <v>90</v>
      </c>
      <c r="J57" s="83" t="s">
        <v>90</v>
      </c>
      <c r="K57" s="83">
        <v>3</v>
      </c>
      <c r="L57" s="83" t="s">
        <v>145</v>
      </c>
      <c r="M57" s="91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--limit=6000000 --minsize=100 --minsup=12 --tbl=trajectory.milan_standard --timescale=daily --bins=16 --bint=4 --epst=Infinity --epss=Infinity --nexecutors=3 --maxram=8g</v>
      </c>
      <c r="N57" s="74" t="s">
        <v>22</v>
      </c>
    </row>
    <row r="58" spans="1:15" x14ac:dyDescent="0.25">
      <c r="A58" s="168"/>
      <c r="B58" s="83" t="s">
        <v>15</v>
      </c>
      <c r="C58" s="83">
        <v>6000000</v>
      </c>
      <c r="D58" s="83">
        <v>100</v>
      </c>
      <c r="E58" s="83">
        <v>12</v>
      </c>
      <c r="F58" s="83">
        <v>16</v>
      </c>
      <c r="G58" s="83">
        <v>4</v>
      </c>
      <c r="H58" s="83" t="s">
        <v>17</v>
      </c>
      <c r="I58" s="83" t="s">
        <v>90</v>
      </c>
      <c r="J58" s="83" t="s">
        <v>90</v>
      </c>
      <c r="K58" s="83">
        <v>6</v>
      </c>
      <c r="L58" s="83" t="s">
        <v>145</v>
      </c>
      <c r="M58" s="91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--limit=6000000 --minsize=100 --minsup=12 --tbl=trajectory.milan_standard --timescale=daily --bins=16 --bint=4 --epst=Infinity --epss=Infinity --nexecutors=6 --maxram=8g</v>
      </c>
      <c r="N58" s="74" t="s">
        <v>22</v>
      </c>
    </row>
    <row r="59" spans="1:15" x14ac:dyDescent="0.25">
      <c r="A59" s="168" t="s">
        <v>140</v>
      </c>
      <c r="B59" s="84" t="s">
        <v>15</v>
      </c>
      <c r="C59" s="84">
        <v>6000000</v>
      </c>
      <c r="D59" s="84">
        <v>100</v>
      </c>
      <c r="E59" s="84">
        <v>12</v>
      </c>
      <c r="F59" s="84">
        <v>16</v>
      </c>
      <c r="G59" s="84">
        <v>4</v>
      </c>
      <c r="H59" s="84" t="s">
        <v>17</v>
      </c>
      <c r="I59" s="84" t="s">
        <v>90</v>
      </c>
      <c r="J59" s="84" t="s">
        <v>90</v>
      </c>
      <c r="K59" s="84">
        <v>10</v>
      </c>
      <c r="L59" s="84" t="s">
        <v>146</v>
      </c>
      <c r="M59" s="92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--limit=6000000 --minsize=100 --minsup=12 --tbl=trajectory.milan_standard --timescale=daily --bins=16 --bint=4 --epst=Infinity --epss=Infinity --nexecutors=10 --maxram=2g</v>
      </c>
      <c r="N59" s="74" t="s">
        <v>22</v>
      </c>
    </row>
    <row r="60" spans="1:15" x14ac:dyDescent="0.25">
      <c r="A60" s="168"/>
      <c r="B60" s="84" t="s">
        <v>15</v>
      </c>
      <c r="C60" s="84">
        <v>6000000</v>
      </c>
      <c r="D60" s="84">
        <v>100</v>
      </c>
      <c r="E60" s="84">
        <v>12</v>
      </c>
      <c r="F60" s="84">
        <v>16</v>
      </c>
      <c r="G60" s="84">
        <v>4</v>
      </c>
      <c r="H60" s="84" t="s">
        <v>17</v>
      </c>
      <c r="I60" s="84" t="s">
        <v>90</v>
      </c>
      <c r="J60" s="84" t="s">
        <v>90</v>
      </c>
      <c r="K60" s="84">
        <v>10</v>
      </c>
      <c r="L60" s="84" t="s">
        <v>147</v>
      </c>
      <c r="M60" s="92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--limit=6000000 --minsize=100 --minsup=12 --tbl=trajectory.milan_standard --timescale=daily --bins=16 --bint=4 --epst=Infinity --epss=Infinity --nexecutors=10 --maxram=4g</v>
      </c>
      <c r="N60" s="74" t="s">
        <v>22</v>
      </c>
    </row>
    <row r="61" spans="1:15" x14ac:dyDescent="0.25">
      <c r="A61" s="169"/>
      <c r="B61" s="85" t="s">
        <v>15</v>
      </c>
      <c r="C61" s="85">
        <v>6000000</v>
      </c>
      <c r="D61" s="85">
        <v>100</v>
      </c>
      <c r="E61" s="85">
        <v>12</v>
      </c>
      <c r="F61" s="85">
        <v>16</v>
      </c>
      <c r="G61" s="85">
        <v>4</v>
      </c>
      <c r="H61" s="85" t="s">
        <v>17</v>
      </c>
      <c r="I61" s="85" t="s">
        <v>90</v>
      </c>
      <c r="J61" s="85" t="s">
        <v>90</v>
      </c>
      <c r="K61" s="85">
        <v>10</v>
      </c>
      <c r="L61" s="85" t="s">
        <v>148</v>
      </c>
      <c r="M61" s="93" t="str">
        <f t="shared" si="1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--limit=6000000 --minsize=100 --minsup=12 --tbl=trajectory.milan_standard --timescale=daily --bins=16 --bint=4 --epst=Infinity --epss=Infinity --nexecutors=10 --maxram=6g</v>
      </c>
      <c r="N61" s="74" t="s">
        <v>22</v>
      </c>
    </row>
    <row r="62" spans="1:15" x14ac:dyDescent="0.25">
      <c r="A62" s="136" t="s">
        <v>213</v>
      </c>
      <c r="B62" s="134" t="s">
        <v>15</v>
      </c>
      <c r="C62" s="134">
        <v>6000000</v>
      </c>
      <c r="D62" s="134" t="s">
        <v>121</v>
      </c>
      <c r="E62" s="134">
        <v>30</v>
      </c>
      <c r="F62" s="134">
        <v>16</v>
      </c>
      <c r="G62" s="134">
        <v>4</v>
      </c>
      <c r="H62" s="134" t="s">
        <v>17</v>
      </c>
      <c r="I62" s="134" t="s">
        <v>90</v>
      </c>
      <c r="J62" s="134" t="s">
        <v>90</v>
      </c>
      <c r="K62" s="134">
        <v>10</v>
      </c>
      <c r="L62" s="134" t="s">
        <v>145</v>
      </c>
      <c r="M62" s="135" t="str">
        <f t="shared" ref="M62" si="12">_xlfn.CONCAT($B$1, " --limit=", C62, " --minsize=", D62, " --minsup=", E62, " --tbl=trajectory.", B62, " --timescale=", H62, " --bins=", F62, " --bint=", G62, " --epst=", I62, " --epss=", J62, " --nexecutors=", K62, " --maxram=", L62)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--limit=6000000 --minsize=- --minsup=30 --tbl=trajectory.milan_standard --timescale=daily --bins=16 --bint=4 --epst=Infinity --epss=Infinity --nexecutors=10 --maxram=8g</v>
      </c>
      <c r="N62" s="74" t="s">
        <v>22</v>
      </c>
    </row>
    <row r="63" spans="1:15" x14ac:dyDescent="0.25">
      <c r="A63" s="73"/>
      <c r="B63" s="7"/>
      <c r="C63" s="7"/>
      <c r="D63" s="7"/>
      <c r="E63" s="7"/>
      <c r="F63" s="7"/>
      <c r="G63" s="7"/>
      <c r="H63" s="7"/>
      <c r="M63" s="7"/>
      <c r="N63" s="37"/>
    </row>
    <row r="64" spans="1:15" x14ac:dyDescent="0.25">
      <c r="A64" s="102" t="s">
        <v>119</v>
      </c>
      <c r="B64" s="76" t="s">
        <v>9</v>
      </c>
      <c r="C64" s="76" t="s">
        <v>4</v>
      </c>
      <c r="D64" s="76" t="s">
        <v>3</v>
      </c>
      <c r="E64" s="76" t="s">
        <v>8</v>
      </c>
      <c r="F64" s="76" t="s">
        <v>11</v>
      </c>
      <c r="G64" s="76" t="s">
        <v>12</v>
      </c>
      <c r="H64" s="76" t="s">
        <v>13</v>
      </c>
      <c r="I64" s="76" t="s">
        <v>88</v>
      </c>
      <c r="J64" s="76" t="s">
        <v>89</v>
      </c>
      <c r="K64" s="76" t="s">
        <v>143</v>
      </c>
      <c r="L64" s="76" t="s">
        <v>144</v>
      </c>
      <c r="M64" s="77" t="s">
        <v>20</v>
      </c>
      <c r="N64" s="37"/>
    </row>
    <row r="65" spans="1:14" x14ac:dyDescent="0.25">
      <c r="A65" s="170" t="s">
        <v>128</v>
      </c>
      <c r="B65" s="94" t="s">
        <v>10</v>
      </c>
      <c r="C65" s="78">
        <v>1000000</v>
      </c>
      <c r="D65" s="78">
        <v>500</v>
      </c>
      <c r="E65" s="78">
        <v>12</v>
      </c>
      <c r="F65" s="78">
        <v>19</v>
      </c>
      <c r="G65" s="78">
        <v>1</v>
      </c>
      <c r="H65" s="78" t="s">
        <v>16</v>
      </c>
      <c r="I65" s="78" t="s">
        <v>90</v>
      </c>
      <c r="J65" s="78" t="s">
        <v>90</v>
      </c>
      <c r="K65" s="78">
        <v>10</v>
      </c>
      <c r="L65" s="78" t="s">
        <v>145</v>
      </c>
      <c r="M65" s="104" t="str">
        <f t="shared" ref="M65:M88" si="13">_xlfn.CONCAT($B$1, " --limit=", C65, " --minsize=", D65, " --minsup=", E65, " --euclidean --tbl=trajectory.", B65, " --timescale=", H65, " --bins=", F65, " --bint=", G65, " --epst=", I65, " --epss=", J65, " --nexecutors=", K65, " --maxram=", L65)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--limit=1000000 --minsize=500 --minsup=12 --euclidean --tbl=trajectory.oldenburg_standard --timescale=notime --bins=19 --bint=1 --epst=Infinity --epss=Infinity --nexecutors=10 --maxram=8g</v>
      </c>
      <c r="N65" s="74" t="s">
        <v>22</v>
      </c>
    </row>
    <row r="66" spans="1:14" x14ac:dyDescent="0.25">
      <c r="A66" s="168"/>
      <c r="B66" s="94" t="s">
        <v>10</v>
      </c>
      <c r="C66" s="78">
        <v>1000000</v>
      </c>
      <c r="D66" s="78">
        <v>500</v>
      </c>
      <c r="E66" s="78">
        <v>12</v>
      </c>
      <c r="F66" s="78">
        <v>19</v>
      </c>
      <c r="G66" s="78">
        <v>1</v>
      </c>
      <c r="H66" s="78" t="s">
        <v>16</v>
      </c>
      <c r="I66" s="78" t="s">
        <v>90</v>
      </c>
      <c r="J66" s="78">
        <v>5</v>
      </c>
      <c r="K66" s="78">
        <v>10</v>
      </c>
      <c r="L66" s="78" t="s">
        <v>145</v>
      </c>
      <c r="M66" s="104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--limit=1000000 --minsize=500 --minsup=12 --euclidean --tbl=trajectory.oldenburg_standard --timescale=notime --bins=19 --bint=1 --epst=Infinity --epss=5 --nexecutors=10 --maxram=8g</v>
      </c>
      <c r="N66" s="74" t="s">
        <v>22</v>
      </c>
    </row>
    <row r="67" spans="1:14" x14ac:dyDescent="0.25">
      <c r="A67" s="168"/>
      <c r="B67" s="94" t="s">
        <v>10</v>
      </c>
      <c r="C67" s="78">
        <v>1000000</v>
      </c>
      <c r="D67" s="78">
        <v>500</v>
      </c>
      <c r="E67" s="78">
        <v>12</v>
      </c>
      <c r="F67" s="78">
        <v>19</v>
      </c>
      <c r="G67" s="78">
        <v>6</v>
      </c>
      <c r="H67" s="78" t="s">
        <v>14</v>
      </c>
      <c r="I67" s="78">
        <v>6</v>
      </c>
      <c r="J67" s="78" t="s">
        <v>90</v>
      </c>
      <c r="K67" s="78">
        <v>10</v>
      </c>
      <c r="L67" s="78" t="s">
        <v>145</v>
      </c>
      <c r="M67" s="104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--limit=1000000 --minsize=500 --minsup=12 --euclidean --tbl=trajectory.oldenburg_standard --timescale=absolute --bins=19 --bint=6 --epst=6 --epss=Infinity --nexecutors=10 --maxram=8g</v>
      </c>
      <c r="N67" s="74" t="s">
        <v>22</v>
      </c>
    </row>
    <row r="68" spans="1:14" x14ac:dyDescent="0.25">
      <c r="A68" s="168"/>
      <c r="B68" s="94" t="s">
        <v>10</v>
      </c>
      <c r="C68" s="78">
        <v>1000000</v>
      </c>
      <c r="D68" s="78">
        <v>500</v>
      </c>
      <c r="E68" s="78">
        <v>12</v>
      </c>
      <c r="F68" s="78">
        <v>19</v>
      </c>
      <c r="G68" s="78">
        <v>6</v>
      </c>
      <c r="H68" s="78" t="s">
        <v>14</v>
      </c>
      <c r="I68" s="78" t="s">
        <v>90</v>
      </c>
      <c r="J68" s="78" t="s">
        <v>90</v>
      </c>
      <c r="K68" s="78">
        <v>10</v>
      </c>
      <c r="L68" s="78" t="s">
        <v>145</v>
      </c>
      <c r="M68" s="104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--limit=1000000 --minsize=500 --minsup=12 --euclidean --tbl=trajectory.oldenburg_standard --timescale=absolute --bins=19 --bint=6 --epst=Infinity --epss=Infinity --nexecutors=10 --maxram=8g</v>
      </c>
      <c r="N68" s="74" t="s">
        <v>22</v>
      </c>
    </row>
    <row r="69" spans="1:14" x14ac:dyDescent="0.25">
      <c r="A69" s="155"/>
      <c r="B69" s="162" t="s">
        <v>247</v>
      </c>
      <c r="C69" s="158">
        <v>1000000</v>
      </c>
      <c r="D69" s="158">
        <v>10</v>
      </c>
      <c r="E69" s="158">
        <v>1</v>
      </c>
      <c r="F69" s="158">
        <v>19</v>
      </c>
      <c r="G69" s="158">
        <v>1</v>
      </c>
      <c r="H69" s="158" t="s">
        <v>16</v>
      </c>
      <c r="I69" s="158" t="s">
        <v>90</v>
      </c>
      <c r="J69" s="158" t="s">
        <v>90</v>
      </c>
      <c r="K69" s="158">
        <v>10</v>
      </c>
      <c r="L69" s="158" t="s">
        <v>145</v>
      </c>
      <c r="M69" s="159" t="str">
        <f>_xlfn.CONCAT($B$1, " --limit=", C69, " --minsize=", D69, " --minsup=", E69, " --tbl=trajectory.", B69, " --timescale=", H69, " --bins=", F69, " --bint=", G69, " --epst=", I69, " --epss=", J69, " --nexecutors=", K69, " --maxram=", L69)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--limit=1000000 --minsize=10 --minsup=1 --tbl=trajectory.hermopoulis_standard_1000 --timescale=notime --bins=19 --bint=1 --epst=Infinity --epss=Infinity --nexecutors=10 --maxram=8g</v>
      </c>
      <c r="N69" s="74" t="s">
        <v>22</v>
      </c>
    </row>
    <row r="70" spans="1:14" x14ac:dyDescent="0.25">
      <c r="A70" s="157"/>
      <c r="B70" s="139" t="s">
        <v>246</v>
      </c>
      <c r="C70" s="78">
        <v>1000000</v>
      </c>
      <c r="D70" s="78">
        <v>10</v>
      </c>
      <c r="E70" s="78">
        <v>1</v>
      </c>
      <c r="F70" s="78">
        <v>19</v>
      </c>
      <c r="G70" s="78">
        <v>1</v>
      </c>
      <c r="H70" s="78" t="s">
        <v>16</v>
      </c>
      <c r="I70" s="78" t="s">
        <v>90</v>
      </c>
      <c r="J70" s="78" t="s">
        <v>90</v>
      </c>
      <c r="K70" s="78">
        <v>10</v>
      </c>
      <c r="L70" s="78" t="s">
        <v>145</v>
      </c>
      <c r="M70" s="104" t="str">
        <f>_xlfn.CONCAT($B$1, " --limit=", C70, " --minsize=", D70, " --minsup=", E70, " --tbl=trajectory.", B70, " --timescale=", H70, " --bins=", F70, " --bint=", G70, " --epst=", I70, " --epss=", J70, " --nexecutors=", K70, " --maxram=", L70)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--limit=1000000 --minsize=10 --minsup=1 --tbl=trajectory.milan_standard_1000 --timescale=notime --bins=19 --bint=1 --epst=Infinity --epss=Infinity --nexecutors=10 --maxram=8g</v>
      </c>
      <c r="N70" s="74" t="s">
        <v>22</v>
      </c>
    </row>
    <row r="71" spans="1:14" x14ac:dyDescent="0.25">
      <c r="A71" s="156"/>
      <c r="B71" s="163" t="s">
        <v>245</v>
      </c>
      <c r="C71" s="160">
        <v>1000000</v>
      </c>
      <c r="D71" s="160">
        <v>10</v>
      </c>
      <c r="E71" s="160">
        <v>1</v>
      </c>
      <c r="F71" s="160">
        <v>19</v>
      </c>
      <c r="G71" s="160">
        <v>1</v>
      </c>
      <c r="H71" s="160" t="s">
        <v>16</v>
      </c>
      <c r="I71" s="160" t="s">
        <v>90</v>
      </c>
      <c r="J71" s="160" t="s">
        <v>90</v>
      </c>
      <c r="K71" s="160">
        <v>10</v>
      </c>
      <c r="L71" s="160" t="s">
        <v>145</v>
      </c>
      <c r="M71" s="161" t="str">
        <f t="shared" ref="M71" si="14">_xlfn.CONCAT($B$1, " --limit=", C71, " --minsize=", D71, " --minsup=", E71, " --euclidean --tbl=trajectory.", B71, " --timescale=", H71, " --bins=", F71, " --bint=", G71, " --epst=", I71, " --epss=", J71, " --nexecutors=", K71, " --maxram=", L71)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--limit=1000000 --minsize=10 --minsup=1 --euclidean --tbl=trajectory.oldenburg_standard_1000 --timescale=notime --bins=19 --bint=1 --epst=Infinity --epss=Infinity --nexecutors=10 --maxram=8g</v>
      </c>
      <c r="N71" s="74" t="s">
        <v>22</v>
      </c>
    </row>
    <row r="72" spans="1:14" x14ac:dyDescent="0.25">
      <c r="A72" s="168" t="s">
        <v>130</v>
      </c>
      <c r="B72" s="95" t="s">
        <v>10</v>
      </c>
      <c r="C72" s="79">
        <v>1000000</v>
      </c>
      <c r="D72" s="79">
        <v>480</v>
      </c>
      <c r="E72" s="79">
        <v>12</v>
      </c>
      <c r="F72" s="79">
        <v>19</v>
      </c>
      <c r="G72" s="79">
        <v>6</v>
      </c>
      <c r="H72" s="79" t="s">
        <v>14</v>
      </c>
      <c r="I72" s="79" t="s">
        <v>90</v>
      </c>
      <c r="J72" s="79" t="s">
        <v>90</v>
      </c>
      <c r="K72" s="79">
        <v>10</v>
      </c>
      <c r="L72" s="79" t="s">
        <v>145</v>
      </c>
      <c r="M72" s="105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--limit=1000000 --minsize=480 --minsup=12 --euclidean --tbl=trajectory.oldenburg_standard --timescale=absolute --bins=19 --bint=6 --epst=Infinity --epss=Infinity --nexecutors=10 --maxram=8g</v>
      </c>
      <c r="N72" s="74" t="s">
        <v>22</v>
      </c>
    </row>
    <row r="73" spans="1:14" x14ac:dyDescent="0.25">
      <c r="A73" s="168"/>
      <c r="B73" s="95" t="s">
        <v>10</v>
      </c>
      <c r="C73" s="79">
        <v>1000000</v>
      </c>
      <c r="D73" s="79">
        <v>460</v>
      </c>
      <c r="E73" s="79">
        <v>12</v>
      </c>
      <c r="F73" s="79">
        <v>19</v>
      </c>
      <c r="G73" s="79">
        <v>6</v>
      </c>
      <c r="H73" s="79" t="s">
        <v>14</v>
      </c>
      <c r="I73" s="79" t="s">
        <v>90</v>
      </c>
      <c r="J73" s="79" t="s">
        <v>90</v>
      </c>
      <c r="K73" s="79">
        <v>10</v>
      </c>
      <c r="L73" s="79" t="s">
        <v>145</v>
      </c>
      <c r="M73" s="105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--limit=1000000 --minsize=460 --minsup=12 --euclidean --tbl=trajectory.oldenburg_standard --timescale=absolute --bins=19 --bint=6 --epst=Infinity --epss=Infinity --nexecutors=10 --maxram=8g</v>
      </c>
      <c r="N73" s="74" t="s">
        <v>22</v>
      </c>
    </row>
    <row r="74" spans="1:14" x14ac:dyDescent="0.25">
      <c r="A74" s="168"/>
      <c r="B74" s="95" t="s">
        <v>10</v>
      </c>
      <c r="C74" s="79">
        <v>1000000</v>
      </c>
      <c r="D74" s="79">
        <v>420</v>
      </c>
      <c r="E74" s="79">
        <v>12</v>
      </c>
      <c r="F74" s="79">
        <v>19</v>
      </c>
      <c r="G74" s="79">
        <v>6</v>
      </c>
      <c r="H74" s="79" t="s">
        <v>14</v>
      </c>
      <c r="I74" s="79" t="s">
        <v>90</v>
      </c>
      <c r="J74" s="79" t="s">
        <v>90</v>
      </c>
      <c r="K74" s="79">
        <v>10</v>
      </c>
      <c r="L74" s="79" t="s">
        <v>145</v>
      </c>
      <c r="M74" s="105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--limit=1000000 --minsize=420 --minsup=12 --euclidean --tbl=trajectory.oldenburg_standard --timescale=absolute --bins=19 --bint=6 --epst=Infinity --epss=Infinity --nexecutors=10 --maxram=8g</v>
      </c>
      <c r="N74" s="74" t="s">
        <v>22</v>
      </c>
    </row>
    <row r="75" spans="1:14" x14ac:dyDescent="0.25">
      <c r="A75" s="168" t="s">
        <v>129</v>
      </c>
      <c r="B75" s="96" t="s">
        <v>10</v>
      </c>
      <c r="C75" s="80">
        <v>1000000</v>
      </c>
      <c r="D75" s="80">
        <v>500</v>
      </c>
      <c r="E75" s="80">
        <v>10</v>
      </c>
      <c r="F75" s="80">
        <v>19</v>
      </c>
      <c r="G75" s="80">
        <v>6</v>
      </c>
      <c r="H75" s="80" t="s">
        <v>14</v>
      </c>
      <c r="I75" s="80" t="s">
        <v>90</v>
      </c>
      <c r="J75" s="80" t="s">
        <v>90</v>
      </c>
      <c r="K75" s="80">
        <v>10</v>
      </c>
      <c r="L75" s="80" t="s">
        <v>145</v>
      </c>
      <c r="M75" s="106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--limit=1000000 --minsize=500 --minsup=10 --euclidean --tbl=trajectory.oldenburg_standard --timescale=absolute --bins=19 --bint=6 --epst=Infinity --epss=Infinity --nexecutors=10 --maxram=8g</v>
      </c>
      <c r="N75" s="74" t="s">
        <v>22</v>
      </c>
    </row>
    <row r="76" spans="1:14" x14ac:dyDescent="0.25">
      <c r="A76" s="168"/>
      <c r="B76" s="96" t="s">
        <v>10</v>
      </c>
      <c r="C76" s="80">
        <v>1000000</v>
      </c>
      <c r="D76" s="80">
        <v>500</v>
      </c>
      <c r="E76" s="80">
        <v>8</v>
      </c>
      <c r="F76" s="80">
        <v>19</v>
      </c>
      <c r="G76" s="80">
        <v>6</v>
      </c>
      <c r="H76" s="80" t="s">
        <v>14</v>
      </c>
      <c r="I76" s="80" t="s">
        <v>90</v>
      </c>
      <c r="J76" s="80" t="s">
        <v>90</v>
      </c>
      <c r="K76" s="80">
        <v>10</v>
      </c>
      <c r="L76" s="80" t="s">
        <v>145</v>
      </c>
      <c r="M76" s="106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--limit=1000000 --minsize=500 --minsup=8 --euclidean --tbl=trajectory.oldenburg_standard --timescale=absolute --bins=19 --bint=6 --epst=Infinity --epss=Infinity --nexecutors=10 --maxram=8g</v>
      </c>
      <c r="N76" s="74" t="s">
        <v>22</v>
      </c>
    </row>
    <row r="77" spans="1:14" x14ac:dyDescent="0.25">
      <c r="A77" s="168"/>
      <c r="B77" s="96" t="s">
        <v>10</v>
      </c>
      <c r="C77" s="80">
        <v>1000000</v>
      </c>
      <c r="D77" s="80">
        <v>500</v>
      </c>
      <c r="E77" s="80">
        <v>6</v>
      </c>
      <c r="F77" s="80">
        <v>19</v>
      </c>
      <c r="G77" s="80">
        <v>6</v>
      </c>
      <c r="H77" s="80" t="s">
        <v>14</v>
      </c>
      <c r="I77" s="80" t="s">
        <v>90</v>
      </c>
      <c r="J77" s="80" t="s">
        <v>90</v>
      </c>
      <c r="K77" s="80">
        <v>10</v>
      </c>
      <c r="L77" s="80" t="s">
        <v>145</v>
      </c>
      <c r="M77" s="106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--limit=1000000 --minsize=500 --minsup=6 --euclidean --tbl=trajectory.oldenburg_standard --timescale=absolute --bins=19 --bint=6 --epst=Infinity --epss=Infinity --nexecutors=10 --maxram=8g</v>
      </c>
      <c r="N77" s="74" t="s">
        <v>22</v>
      </c>
    </row>
    <row r="78" spans="1:14" x14ac:dyDescent="0.25">
      <c r="A78" s="168" t="s">
        <v>131</v>
      </c>
      <c r="B78" s="97" t="s">
        <v>10</v>
      </c>
      <c r="C78" s="81">
        <v>1000000</v>
      </c>
      <c r="D78" s="81">
        <v>500</v>
      </c>
      <c r="E78" s="81">
        <v>12</v>
      </c>
      <c r="F78" s="81">
        <v>18</v>
      </c>
      <c r="G78" s="81">
        <v>6</v>
      </c>
      <c r="H78" s="81" t="s">
        <v>14</v>
      </c>
      <c r="I78" s="81" t="s">
        <v>90</v>
      </c>
      <c r="J78" s="81" t="s">
        <v>90</v>
      </c>
      <c r="K78" s="81">
        <v>10</v>
      </c>
      <c r="L78" s="81" t="s">
        <v>145</v>
      </c>
      <c r="M78" s="107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--limit=1000000 --minsize=500 --minsup=12 --euclidean --tbl=trajectory.oldenburg_standard --timescale=absolute --bins=18 --bint=6 --epst=Infinity --epss=Infinity --nexecutors=10 --maxram=8g</v>
      </c>
      <c r="N78" s="74" t="s">
        <v>22</v>
      </c>
    </row>
    <row r="79" spans="1:14" x14ac:dyDescent="0.25">
      <c r="A79" s="168"/>
      <c r="B79" s="97" t="s">
        <v>10</v>
      </c>
      <c r="C79" s="81">
        <v>1000000</v>
      </c>
      <c r="D79" s="81">
        <v>500</v>
      </c>
      <c r="E79" s="81">
        <v>12</v>
      </c>
      <c r="F79" s="81">
        <v>17</v>
      </c>
      <c r="G79" s="81">
        <v>6</v>
      </c>
      <c r="H79" s="81" t="s">
        <v>14</v>
      </c>
      <c r="I79" s="81" t="s">
        <v>90</v>
      </c>
      <c r="J79" s="81" t="s">
        <v>90</v>
      </c>
      <c r="K79" s="81">
        <v>10</v>
      </c>
      <c r="L79" s="81" t="s">
        <v>145</v>
      </c>
      <c r="M79" s="107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--limit=1000000 --minsize=500 --minsup=12 --euclidean --tbl=trajectory.oldenburg_standard --timescale=absolute --bins=17 --bint=6 --epst=Infinity --epss=Infinity --nexecutors=10 --maxram=8g</v>
      </c>
      <c r="N79" s="74" t="s">
        <v>22</v>
      </c>
    </row>
    <row r="80" spans="1:14" x14ac:dyDescent="0.25">
      <c r="A80" s="168"/>
      <c r="B80" s="97" t="s">
        <v>10</v>
      </c>
      <c r="C80" s="81">
        <v>1000000</v>
      </c>
      <c r="D80" s="81">
        <v>500</v>
      </c>
      <c r="E80" s="81">
        <v>12</v>
      </c>
      <c r="F80" s="81">
        <v>16</v>
      </c>
      <c r="G80" s="81">
        <v>6</v>
      </c>
      <c r="H80" s="81" t="s">
        <v>14</v>
      </c>
      <c r="I80" s="81" t="s">
        <v>90</v>
      </c>
      <c r="J80" s="81" t="s">
        <v>90</v>
      </c>
      <c r="K80" s="81">
        <v>10</v>
      </c>
      <c r="L80" s="81" t="s">
        <v>145</v>
      </c>
      <c r="M80" s="107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--limit=1000000 --minsize=500 --minsup=12 --euclidean --tbl=trajectory.oldenburg_standard --timescale=absolute --bins=16 --bint=6 --epst=Infinity --epss=Infinity --nexecutors=10 --maxram=8g</v>
      </c>
      <c r="N80" s="74" t="s">
        <v>22</v>
      </c>
    </row>
    <row r="81" spans="1:14" x14ac:dyDescent="0.25">
      <c r="A81" s="168" t="s">
        <v>138</v>
      </c>
      <c r="B81" s="98" t="s">
        <v>10</v>
      </c>
      <c r="C81" s="82">
        <v>500000</v>
      </c>
      <c r="D81" s="82">
        <v>500</v>
      </c>
      <c r="E81" s="82">
        <v>12</v>
      </c>
      <c r="F81" s="82">
        <v>19</v>
      </c>
      <c r="G81" s="82">
        <v>6</v>
      </c>
      <c r="H81" s="82" t="s">
        <v>14</v>
      </c>
      <c r="I81" s="82" t="s">
        <v>90</v>
      </c>
      <c r="J81" s="82" t="s">
        <v>90</v>
      </c>
      <c r="K81" s="82">
        <v>10</v>
      </c>
      <c r="L81" s="82" t="s">
        <v>145</v>
      </c>
      <c r="M81" s="108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--limit=500000 --minsize=500 --minsup=12 --euclidean --tbl=trajectory.oldenburg_standard --timescale=absolute --bins=19 --bint=6 --epst=Infinity --epss=Infinity --nexecutors=10 --maxram=8g</v>
      </c>
      <c r="N81" s="74" t="s">
        <v>22</v>
      </c>
    </row>
    <row r="82" spans="1:14" x14ac:dyDescent="0.25">
      <c r="A82" s="168"/>
      <c r="B82" s="98" t="s">
        <v>10</v>
      </c>
      <c r="C82" s="82">
        <v>250000</v>
      </c>
      <c r="D82" s="82">
        <v>500</v>
      </c>
      <c r="E82" s="82">
        <v>12</v>
      </c>
      <c r="F82" s="82">
        <v>19</v>
      </c>
      <c r="G82" s="82">
        <v>6</v>
      </c>
      <c r="H82" s="82" t="s">
        <v>14</v>
      </c>
      <c r="I82" s="82" t="s">
        <v>90</v>
      </c>
      <c r="J82" s="82" t="s">
        <v>90</v>
      </c>
      <c r="K82" s="82">
        <v>10</v>
      </c>
      <c r="L82" s="82" t="s">
        <v>145</v>
      </c>
      <c r="M82" s="108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--limit=250000 --minsize=500 --minsup=12 --euclidean --tbl=trajectory.oldenburg_standard --timescale=absolute --bins=19 --bint=6 --epst=Infinity --epss=Infinity --nexecutors=10 --maxram=8g</v>
      </c>
      <c r="N82" s="74" t="s">
        <v>22</v>
      </c>
    </row>
    <row r="83" spans="1:14" x14ac:dyDescent="0.25">
      <c r="A83" s="168" t="s">
        <v>139</v>
      </c>
      <c r="B83" s="99" t="s">
        <v>10</v>
      </c>
      <c r="C83" s="83">
        <v>1000000</v>
      </c>
      <c r="D83" s="83">
        <v>500</v>
      </c>
      <c r="E83" s="83">
        <v>12</v>
      </c>
      <c r="F83" s="83">
        <v>19</v>
      </c>
      <c r="G83" s="83">
        <v>6</v>
      </c>
      <c r="H83" s="83" t="s">
        <v>14</v>
      </c>
      <c r="I83" s="83" t="s">
        <v>90</v>
      </c>
      <c r="J83" s="83" t="s">
        <v>90</v>
      </c>
      <c r="K83" s="83">
        <v>1</v>
      </c>
      <c r="L83" s="83" t="s">
        <v>145</v>
      </c>
      <c r="M83" s="109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--limit=1000000 --minsize=500 --minsup=12 --euclidean --tbl=trajectory.oldenburg_standard --timescale=absolute --bins=19 --bint=6 --epst=Infinity --epss=Infinity --nexecutors=1 --maxram=8g</v>
      </c>
      <c r="N83" s="74" t="s">
        <v>22</v>
      </c>
    </row>
    <row r="84" spans="1:14" x14ac:dyDescent="0.25">
      <c r="A84" s="168"/>
      <c r="B84" s="99" t="s">
        <v>10</v>
      </c>
      <c r="C84" s="83">
        <v>1000000</v>
      </c>
      <c r="D84" s="83">
        <v>500</v>
      </c>
      <c r="E84" s="83">
        <v>12</v>
      </c>
      <c r="F84" s="83">
        <v>19</v>
      </c>
      <c r="G84" s="83">
        <v>6</v>
      </c>
      <c r="H84" s="83" t="s">
        <v>14</v>
      </c>
      <c r="I84" s="83" t="s">
        <v>90</v>
      </c>
      <c r="J84" s="83" t="s">
        <v>90</v>
      </c>
      <c r="K84" s="83">
        <v>3</v>
      </c>
      <c r="L84" s="83" t="s">
        <v>145</v>
      </c>
      <c r="M84" s="109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--limit=1000000 --minsize=500 --minsup=12 --euclidean --tbl=trajectory.oldenburg_standard --timescale=absolute --bins=19 --bint=6 --epst=Infinity --epss=Infinity --nexecutors=3 --maxram=8g</v>
      </c>
      <c r="N84" s="74" t="s">
        <v>22</v>
      </c>
    </row>
    <row r="85" spans="1:14" x14ac:dyDescent="0.25">
      <c r="A85" s="168"/>
      <c r="B85" s="99" t="s">
        <v>10</v>
      </c>
      <c r="C85" s="83">
        <v>1000000</v>
      </c>
      <c r="D85" s="83">
        <v>500</v>
      </c>
      <c r="E85" s="83">
        <v>12</v>
      </c>
      <c r="F85" s="83">
        <v>19</v>
      </c>
      <c r="G85" s="83">
        <v>6</v>
      </c>
      <c r="H85" s="83" t="s">
        <v>14</v>
      </c>
      <c r="I85" s="83" t="s">
        <v>90</v>
      </c>
      <c r="J85" s="83" t="s">
        <v>90</v>
      </c>
      <c r="K85" s="83">
        <v>6</v>
      </c>
      <c r="L85" s="83" t="s">
        <v>145</v>
      </c>
      <c r="M85" s="109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--limit=1000000 --minsize=500 --minsup=12 --euclidean --tbl=trajectory.oldenburg_standard --timescale=absolute --bins=19 --bint=6 --epst=Infinity --epss=Infinity --nexecutors=6 --maxram=8g</v>
      </c>
      <c r="N85" s="74" t="s">
        <v>22</v>
      </c>
    </row>
    <row r="86" spans="1:14" x14ac:dyDescent="0.25">
      <c r="A86" s="168" t="s">
        <v>140</v>
      </c>
      <c r="B86" s="100" t="s">
        <v>10</v>
      </c>
      <c r="C86" s="84">
        <v>1000000</v>
      </c>
      <c r="D86" s="84">
        <v>500</v>
      </c>
      <c r="E86" s="84">
        <v>12</v>
      </c>
      <c r="F86" s="84">
        <v>19</v>
      </c>
      <c r="G86" s="84">
        <v>6</v>
      </c>
      <c r="H86" s="84" t="s">
        <v>14</v>
      </c>
      <c r="I86" s="84" t="s">
        <v>90</v>
      </c>
      <c r="J86" s="84" t="s">
        <v>90</v>
      </c>
      <c r="K86" s="84">
        <v>10</v>
      </c>
      <c r="L86" s="84" t="s">
        <v>146</v>
      </c>
      <c r="M86" s="110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--limit=1000000 --minsize=500 --minsup=12 --euclidean --tbl=trajectory.oldenburg_standard --timescale=absolute --bins=19 --bint=6 --epst=Infinity --epss=Infinity --nexecutors=10 --maxram=2g</v>
      </c>
      <c r="N86" s="74" t="s">
        <v>22</v>
      </c>
    </row>
    <row r="87" spans="1:14" x14ac:dyDescent="0.25">
      <c r="A87" s="168"/>
      <c r="B87" s="100" t="s">
        <v>10</v>
      </c>
      <c r="C87" s="84">
        <v>1000000</v>
      </c>
      <c r="D87" s="84">
        <v>500</v>
      </c>
      <c r="E87" s="84">
        <v>12</v>
      </c>
      <c r="F87" s="84">
        <v>19</v>
      </c>
      <c r="G87" s="84">
        <v>6</v>
      </c>
      <c r="H87" s="84" t="s">
        <v>14</v>
      </c>
      <c r="I87" s="84" t="s">
        <v>90</v>
      </c>
      <c r="J87" s="84" t="s">
        <v>90</v>
      </c>
      <c r="K87" s="84">
        <v>10</v>
      </c>
      <c r="L87" s="84" t="s">
        <v>147</v>
      </c>
      <c r="M87" s="110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--limit=1000000 --minsize=500 --minsup=12 --euclidean --tbl=trajectory.oldenburg_standard --timescale=absolute --bins=19 --bint=6 --epst=Infinity --epss=Infinity --nexecutors=10 --maxram=4g</v>
      </c>
      <c r="N87" s="74" t="s">
        <v>22</v>
      </c>
    </row>
    <row r="88" spans="1:14" x14ac:dyDescent="0.25">
      <c r="A88" s="169"/>
      <c r="B88" s="101" t="s">
        <v>10</v>
      </c>
      <c r="C88" s="85">
        <v>1000000</v>
      </c>
      <c r="D88" s="85">
        <v>500</v>
      </c>
      <c r="E88" s="85">
        <v>12</v>
      </c>
      <c r="F88" s="85">
        <v>19</v>
      </c>
      <c r="G88" s="85">
        <v>6</v>
      </c>
      <c r="H88" s="85" t="s">
        <v>14</v>
      </c>
      <c r="I88" s="85" t="s">
        <v>90</v>
      </c>
      <c r="J88" s="85" t="s">
        <v>90</v>
      </c>
      <c r="K88" s="85">
        <v>10</v>
      </c>
      <c r="L88" s="85" t="s">
        <v>148</v>
      </c>
      <c r="M88" s="111" t="str">
        <f t="shared" si="1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--limit=1000000 --minsize=500 --minsup=12 --euclidean --tbl=trajectory.oldenburg_standard --timescale=absolute --bins=19 --bint=6 --epst=Infinity --epss=Infinity --nexecutors=10 --maxram=6g</v>
      </c>
      <c r="N88" s="74" t="s">
        <v>22</v>
      </c>
    </row>
    <row r="89" spans="1:14" x14ac:dyDescent="0.25">
      <c r="A89" s="73"/>
      <c r="B89" s="7"/>
      <c r="C89" s="7"/>
      <c r="D89" s="7"/>
      <c r="E89" s="7"/>
      <c r="F89" s="7"/>
      <c r="G89" s="7"/>
      <c r="H89" s="7"/>
      <c r="M89" s="7"/>
      <c r="N89" s="37"/>
    </row>
    <row r="90" spans="1:14" x14ac:dyDescent="0.25">
      <c r="B90" s="3" t="s">
        <v>2</v>
      </c>
      <c r="C90" s="9">
        <v>1000</v>
      </c>
      <c r="D90" s="8"/>
    </row>
    <row r="91" spans="1:14" x14ac:dyDescent="0.25">
      <c r="B91" s="3" t="s">
        <v>9</v>
      </c>
      <c r="C91" s="3" t="s">
        <v>4</v>
      </c>
      <c r="D91" s="3" t="s">
        <v>3</v>
      </c>
      <c r="E91" s="3" t="s">
        <v>8</v>
      </c>
      <c r="F91" s="3" t="s">
        <v>11</v>
      </c>
      <c r="G91" s="3" t="s">
        <v>12</v>
      </c>
      <c r="H91" s="3" t="s">
        <v>13</v>
      </c>
      <c r="I91" s="3" t="s">
        <v>6</v>
      </c>
      <c r="J91" s="3" t="s">
        <v>5</v>
      </c>
      <c r="K91" s="10" t="s">
        <v>7</v>
      </c>
    </row>
    <row r="92" spans="1:14" x14ac:dyDescent="0.25">
      <c r="B92" s="1" t="s">
        <v>10</v>
      </c>
      <c r="C92" s="1">
        <v>1000000</v>
      </c>
      <c r="D92" s="1">
        <f>C92/$C$90</f>
        <v>1000</v>
      </c>
      <c r="E92" s="1">
        <v>20</v>
      </c>
      <c r="F92" s="1">
        <v>20</v>
      </c>
      <c r="G92" s="1">
        <v>5</v>
      </c>
      <c r="H92" s="1" t="s">
        <v>14</v>
      </c>
      <c r="I92" s="6">
        <v>10</v>
      </c>
      <c r="J92" s="6">
        <v>15</v>
      </c>
      <c r="K92" t="str">
        <f>_xlfn.CONCAT($B$1, " --limit=", C92, " --minsize=", D92, " --minsup=", E92, " --euclidean --tbl=trajectory.", B92, " --timescale=", H92, " --bins=", F92, " --bint=", G92)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--limit=1000000 --minsize=1000 --minsup=20 --euclidean --tbl=trajectory.oldenburg_standard --timescale=absolute --bins=20 --bint=5</v>
      </c>
      <c r="L92" t="s">
        <v>22</v>
      </c>
    </row>
    <row r="93" spans="1:14" x14ac:dyDescent="0.25">
      <c r="B93" s="1" t="s">
        <v>10</v>
      </c>
      <c r="C93" s="1">
        <v>500000</v>
      </c>
      <c r="D93" s="1">
        <f>C93/$C$90</f>
        <v>500</v>
      </c>
      <c r="E93" s="1">
        <v>20</v>
      </c>
      <c r="F93" s="1">
        <v>20</v>
      </c>
      <c r="G93" s="1">
        <v>5</v>
      </c>
      <c r="H93" s="1" t="s">
        <v>14</v>
      </c>
      <c r="I93" s="6">
        <v>40</v>
      </c>
      <c r="J93" s="6">
        <v>4059</v>
      </c>
      <c r="K93" t="str">
        <f>_xlfn.CONCAT($B$1, " --limit=", C93, " --minsize=", D93, " --minsup=", E93, " --euclidean --tbl=trajectory.", B93, " --timescale=", H93, " --bins=", F93, " --bint=", G93)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--limit=500000 --minsize=500 --minsup=20 --euclidean --tbl=trajectory.oldenburg_standard --timescale=absolute --bins=20 --bint=5</v>
      </c>
      <c r="L93" t="s">
        <v>22</v>
      </c>
    </row>
    <row r="94" spans="1:14" x14ac:dyDescent="0.25">
      <c r="B94" s="1" t="s">
        <v>10</v>
      </c>
      <c r="C94" s="1">
        <v>250000</v>
      </c>
      <c r="D94" s="1">
        <f>C94/$C$90</f>
        <v>250</v>
      </c>
      <c r="E94" s="1">
        <v>20</v>
      </c>
      <c r="F94" s="1">
        <v>20</v>
      </c>
      <c r="G94" s="1">
        <v>5</v>
      </c>
      <c r="H94" s="1" t="s">
        <v>14</v>
      </c>
      <c r="I94" s="6"/>
      <c r="J94" s="6"/>
      <c r="K94" t="str">
        <f>_xlfn.CONCAT($B$1, " --limit=", C94, " --minsize=", D94, " --minsup=", E94, " --euclidean --tbl=trajectory.", B94, " --timescale=", H94, " --bins=", F94, " --bint=", G94)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--limit=250000 --minsize=250 --minsup=20 --euclidean --tbl=trajectory.oldenburg_standard --timescale=absolute --bins=20 --bint=5</v>
      </c>
      <c r="L94" t="s">
        <v>252</v>
      </c>
    </row>
    <row r="95" spans="1:14" x14ac:dyDescent="0.25">
      <c r="B95" s="1" t="s">
        <v>10</v>
      </c>
      <c r="C95" s="1">
        <v>125000</v>
      </c>
      <c r="D95" s="1">
        <f>C95/$C$90</f>
        <v>125</v>
      </c>
      <c r="E95" s="1">
        <v>20</v>
      </c>
      <c r="F95" s="1">
        <v>20</v>
      </c>
      <c r="G95" s="1">
        <v>5</v>
      </c>
      <c r="H95" s="1" t="s">
        <v>14</v>
      </c>
      <c r="I95" s="6"/>
      <c r="J95" s="6"/>
      <c r="K95" t="str">
        <f>_xlfn.CONCAT($B$1, " --limit=", C95, " --minsize=", D95, " --minsup=", E95, " --euclidean --tbl=trajectory.", B95, " --timescale=", H95, " --bins=", F95, " --bint=", G95)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--limit=125000 --minsize=125 --minsup=20 --euclidean --tbl=trajectory.oldenburg_standard --timescale=absolute --bins=20 --bint=5</v>
      </c>
      <c r="L95" t="s">
        <v>22</v>
      </c>
    </row>
    <row r="96" spans="1:14" x14ac:dyDescent="0.25">
      <c r="A96" s="7"/>
      <c r="B96" s="7"/>
      <c r="C96" s="7"/>
      <c r="D96" s="7"/>
      <c r="E96" s="7"/>
      <c r="F96" s="7"/>
      <c r="G96" s="7"/>
      <c r="K96" s="74"/>
    </row>
    <row r="97" spans="1:18" x14ac:dyDescent="0.25">
      <c r="A97" s="148" t="s">
        <v>229</v>
      </c>
      <c r="B97" s="148"/>
      <c r="C97" s="148"/>
      <c r="D97" s="148">
        <v>400</v>
      </c>
      <c r="E97" s="148">
        <v>12</v>
      </c>
      <c r="F97" s="148">
        <v>19</v>
      </c>
      <c r="G97" s="148">
        <v>3600</v>
      </c>
      <c r="H97" s="148"/>
      <c r="I97" s="148"/>
      <c r="J97" s="148"/>
      <c r="K97" s="149"/>
      <c r="L97" s="148"/>
      <c r="M97" s="148"/>
      <c r="N97" s="148"/>
      <c r="O97" s="148"/>
      <c r="P97" s="148"/>
    </row>
    <row r="98" spans="1:18" x14ac:dyDescent="0.25">
      <c r="A98" s="138" t="s">
        <v>222</v>
      </c>
      <c r="B98" s="146" t="s">
        <v>9</v>
      </c>
      <c r="C98" s="76" t="s">
        <v>4</v>
      </c>
      <c r="D98" s="76" t="s">
        <v>3</v>
      </c>
      <c r="E98" s="76" t="s">
        <v>8</v>
      </c>
      <c r="F98" s="76" t="s">
        <v>11</v>
      </c>
      <c r="G98" s="76" t="s">
        <v>12</v>
      </c>
      <c r="H98" s="76" t="s">
        <v>13</v>
      </c>
      <c r="I98" s="76" t="s">
        <v>88</v>
      </c>
      <c r="J98" s="76" t="s">
        <v>89</v>
      </c>
      <c r="K98" s="76" t="s">
        <v>143</v>
      </c>
      <c r="L98" s="76" t="s">
        <v>144</v>
      </c>
      <c r="M98" s="76" t="s">
        <v>223</v>
      </c>
      <c r="N98" s="76" t="s">
        <v>20</v>
      </c>
      <c r="O98" s="76" t="s">
        <v>21</v>
      </c>
      <c r="P98" s="77" t="s">
        <v>225</v>
      </c>
      <c r="Q98" s="54" t="s">
        <v>232</v>
      </c>
    </row>
    <row r="99" spans="1:18" x14ac:dyDescent="0.25">
      <c r="A99" s="171"/>
      <c r="B99" s="139" t="s">
        <v>224</v>
      </c>
      <c r="C99" s="94">
        <v>1000000</v>
      </c>
      <c r="D99" s="94">
        <f t="shared" ref="D99:D101" si="15">$D$97</f>
        <v>400</v>
      </c>
      <c r="E99" s="94">
        <f t="shared" ref="E99:E106" si="16">$E$97</f>
        <v>12</v>
      </c>
      <c r="F99" s="94">
        <f t="shared" ref="F99:F109" si="17">$F$97</f>
        <v>19</v>
      </c>
      <c r="G99" s="78">
        <v>1</v>
      </c>
      <c r="H99" s="78" t="s">
        <v>16</v>
      </c>
      <c r="I99" s="78" t="s">
        <v>90</v>
      </c>
      <c r="J99" s="78" t="s">
        <v>90</v>
      </c>
      <c r="K99" s="94">
        <v>10</v>
      </c>
      <c r="L99" s="94" t="s">
        <v>145</v>
      </c>
      <c r="M99" s="94" t="str">
        <f t="shared" ref="M99:M103" si="18">_xlfn.CONCAT("", " --additionalfeatures=MOBILITY --additionalfeatures=PLACE --additionalfeatures=ACTIVITY")</f>
        <v xml:space="preserve"> --additionalfeatures=MOBILITY --additionalfeatures=PLACE --additionalfeatures=ACTIVITY</v>
      </c>
      <c r="N99" s="94" t="str">
        <f t="shared" ref="N99:N102" si="19">_xlfn.CONCAT($B$1, " --limit=", C99, " --minsize=", D99, " --minsup=", E99, " --tbl=trajectory.", B99, " --timescale=", H99, " --bins=", F99, " --bint=", G99, " --epst=", I99, " --epss=", J99, " --nexecutors=", K99, " --maxram=", L99, M99)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--limit=1000000 --minsize=400 --minsup=12 --tbl=trajectory.hermopoulis_standard --timescale=notime --bins=19 --bint=1 --epst=Infinity --epss=Infinity --nexecutors=10 --maxram=8g --additionalfeatures=MOBILITY --additionalfeatures=PLACE --additionalfeatures=ACTIVITY</v>
      </c>
      <c r="O99" s="94" t="str">
        <f t="shared" ref="O99:O102" si="20">_xlfn.CONCAT($B$2, " --limit=", C99, " --minsize=", D99, " --minsup=", E99, " --tbl=trajectory.", B99, " --timescale=", H99, " --bins=", F99, " --bint=", G99, " --epst=", I99, " --epss=", J99, " --nexecutors=", K99, " --maxram=", L99, IF(M99="", "", M99))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--timescale=notime --bins=19 --bint=1 --epst=Infinity --epss=Infinity --nexecutors=10 --maxram=8g --additionalfeatures=MOBILITY --additionalfeatures=PLACE --additionalfeatures=ACTIVITY</v>
      </c>
      <c r="P99" s="94" t="str">
        <f t="shared" ref="P99:P102" si="21">_xlfn.CONCAT($B$2, " --limit=", C99, " --minsize=", D99, " --minsup=", E99, " --tbl=trajectory.", B99, " --timescale=", H99, " --bins=", F99, " --bint=", G99, " --epst=", I99, " --epss=", J99, " --nexecutors=", K99, " --maxram=", L99, IF(M99="", "", M99),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--timescale=notime --bins=19 --bint=1 --epst=Infinity --epss=Infinity --nexecutors=10 --maxram=8g --additionalfeatures=MOBILITY --additionalfeatures=PLACE --additionalfeatures=ACTIVITY --querytype=user</v>
      </c>
      <c r="Q99" t="str">
        <f>_xlfn.CONCAT($B$2, " --limit=", C99, " --minsize=", D99, " --minsup=", E99, " --tbl=trajectory.", B99, " --timescale=", H99, " --bins=", F99, " --bint=", G99, " --epst=", I99, " --epss=", J99, " --nexecutors=", K99, " --maxram=", L99, IF(M99="", "", M99), " --querytype=stats")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--timescale=notime --bins=19 --bint=1 --epst=Infinity --epss=Infinity --nexecutors=10 --maxram=8g --additionalfeatures=MOBILITY --additionalfeatures=PLACE --additionalfeatures=ACTIVITY --querytype=stats</v>
      </c>
      <c r="R99" t="s">
        <v>22</v>
      </c>
    </row>
    <row r="100" spans="1:18" x14ac:dyDescent="0.25">
      <c r="A100" s="171"/>
      <c r="B100" s="139" t="s">
        <v>224</v>
      </c>
      <c r="C100" s="94">
        <v>1000000</v>
      </c>
      <c r="D100" s="94">
        <f t="shared" si="15"/>
        <v>400</v>
      </c>
      <c r="E100" s="94">
        <f t="shared" si="16"/>
        <v>12</v>
      </c>
      <c r="F100" s="94">
        <f t="shared" si="17"/>
        <v>19</v>
      </c>
      <c r="G100" s="78">
        <v>1</v>
      </c>
      <c r="H100" s="78" t="s">
        <v>16</v>
      </c>
      <c r="I100" s="78" t="s">
        <v>90</v>
      </c>
      <c r="J100" s="78">
        <v>2</v>
      </c>
      <c r="K100" s="94">
        <v>10</v>
      </c>
      <c r="L100" s="94" t="s">
        <v>145</v>
      </c>
      <c r="M100" s="94" t="str">
        <f t="shared" si="18"/>
        <v xml:space="preserve"> --additionalfeatures=MOBILITY --additionalfeatures=PLACE --additionalfeatures=ACTIVITY</v>
      </c>
      <c r="N100" s="94" t="str">
        <f t="shared" ref="N100:N101" si="22">_xlfn.CONCAT($B$1, " --limit=", C100, " --minsize=", D100, " --minsup=", E100, " --tbl=trajectory.", B100, " --timescale=", H100, " --bins=", F100, " --bint=", G100, " --epst=", I100, " --epss=", J100, " --nexecutors=", K100, " --maxram=", L100, M100)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--limit=1000000 --minsize=400 --minsup=12 --tbl=trajectory.hermopoulis_standard --timescale=notime --bins=19 --bint=1 --epst=Infinity --epss=2 --nexecutors=10 --maxram=8g --additionalfeatures=MOBILITY --additionalfeatures=PLACE --additionalfeatures=ACTIVITY</v>
      </c>
      <c r="O100" s="94" t="str">
        <f t="shared" ref="O100:O101" si="23">_xlfn.CONCAT($B$2, " --limit=", C100, " --minsize=", D100, " --minsup=", E100, " --tbl=trajectory.", B100, " --timescale=", H100, " --bins=", F100, " --bint=", G100, " --epst=", I100, " --epss=", J100, " --nexecutors=", K100, " --maxram=", L100, IF(M100="", "", M100))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--timescale=notime --bins=19 --bint=1 --epst=Infinity --epss=2 --nexecutors=10 --maxram=8g --additionalfeatures=MOBILITY --additionalfeatures=PLACE --additionalfeatures=ACTIVITY</v>
      </c>
      <c r="P100" s="94" t="str">
        <f t="shared" ref="P100:P101" si="24">_xlfn.CONCAT($B$2, " --limit=", C100, " --minsize=", D100, " --minsup=", E100, " --tbl=trajectory.", B100, " --timescale=", H100, " --bins=", F100, " --bint=", G100, " --epst=", I100, " --epss=", J100, " --nexecutors=", K100, " --maxram=", L100, IF(M100="", "", M100),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--timescale=notime --bins=19 --bint=1 --epst=Infinity --epss=2 --nexecutors=10 --maxram=8g --additionalfeatures=MOBILITY --additionalfeatures=PLACE --additionalfeatures=ACTIVITY --querytype=user</v>
      </c>
      <c r="Q100" t="str">
        <f t="shared" ref="Q100:Q102" si="25">_xlfn.CONCAT($B$2, " --limit=", C100, " --minsize=", D100, " --minsup=", E100, " --tbl=trajectory.", B100, " --timescale=", H100, " --bins=", F100, " --bint=", G100, " --epst=", I100, " --epss=", J100, " --nexecutors=", K100, " --maxram=", L100, IF(M100="", "", M100), " --querytype=stats")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--timescale=notime --bins=19 --bint=1 --epst=Infinity --epss=2 --nexecutors=10 --maxram=8g --additionalfeatures=MOBILITY --additionalfeatures=PLACE --additionalfeatures=ACTIVITY --querytype=stats</v>
      </c>
      <c r="R100" t="s">
        <v>22</v>
      </c>
    </row>
    <row r="101" spans="1:18" x14ac:dyDescent="0.25">
      <c r="A101" s="171"/>
      <c r="B101" s="139" t="s">
        <v>224</v>
      </c>
      <c r="C101" s="94">
        <v>1000000</v>
      </c>
      <c r="D101" s="94">
        <f t="shared" si="15"/>
        <v>400</v>
      </c>
      <c r="E101" s="94">
        <f t="shared" si="16"/>
        <v>12</v>
      </c>
      <c r="F101" s="94">
        <f t="shared" si="17"/>
        <v>19</v>
      </c>
      <c r="G101" s="94">
        <f>$G$97</f>
        <v>3600</v>
      </c>
      <c r="H101" s="94" t="s">
        <v>14</v>
      </c>
      <c r="I101" s="94">
        <f>3600 * 12</f>
        <v>43200</v>
      </c>
      <c r="J101" s="94" t="s">
        <v>90</v>
      </c>
      <c r="K101" s="94">
        <v>10</v>
      </c>
      <c r="L101" s="94" t="s">
        <v>145</v>
      </c>
      <c r="M101" s="94" t="str">
        <f t="shared" si="18"/>
        <v xml:space="preserve"> --additionalfeatures=MOBILITY --additionalfeatures=PLACE --additionalfeatures=ACTIVITY</v>
      </c>
      <c r="N101" s="94" t="str">
        <f t="shared" si="22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--limit=1000000 --minsize=400 --minsup=12 --tbl=trajectory.hermopoulis_standard --timescale=absolute --bins=19 --bint=3600 --epst=43200 --epss=Infinity --nexecutors=10 --maxram=8g --additionalfeatures=MOBILITY --additionalfeatures=PLACE --additionalfeatures=ACTIVITY</v>
      </c>
      <c r="O101" s="94" t="str">
        <f t="shared" si="23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--bins=19 --bint=3600 --epst=43200 --epss=Infinity --nexecutors=10 --maxram=8g --additionalfeatures=MOBILITY --additionalfeatures=PLACE --additionalfeatures=ACTIVITY</v>
      </c>
      <c r="P101" s="94" t="str">
        <f t="shared" si="24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--bins=19 --bint=3600 --epst=43200 --epss=Infinity --nexecutors=10 --maxram=8g --additionalfeatures=MOBILITY --additionalfeatures=PLACE --additionalfeatures=ACTIVITY --querytype=user</v>
      </c>
      <c r="Q101" t="str">
        <f t="shared" si="25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--bins=19 --bint=3600 --epst=43200 --epss=Infinity --nexecutors=10 --maxram=8g --additionalfeatures=MOBILITY --additionalfeatures=PLACE --additionalfeatures=ACTIVITY --querytype=stats</v>
      </c>
      <c r="R101" t="s">
        <v>231</v>
      </c>
    </row>
    <row r="102" spans="1:18" x14ac:dyDescent="0.25">
      <c r="A102" s="171"/>
      <c r="B102" s="139" t="s">
        <v>224</v>
      </c>
      <c r="C102" s="94">
        <v>1000000</v>
      </c>
      <c r="D102" s="94">
        <f>$D$97</f>
        <v>400</v>
      </c>
      <c r="E102" s="94">
        <f t="shared" si="16"/>
        <v>12</v>
      </c>
      <c r="F102" s="94">
        <v>19</v>
      </c>
      <c r="G102" s="94">
        <f t="shared" ref="G102:G120" si="26">$G$97</f>
        <v>3600</v>
      </c>
      <c r="H102" s="94" t="s">
        <v>14</v>
      </c>
      <c r="I102" s="94" t="s">
        <v>90</v>
      </c>
      <c r="J102" s="94" t="s">
        <v>90</v>
      </c>
      <c r="K102" s="94">
        <v>10</v>
      </c>
      <c r="L102" s="94" t="s">
        <v>145</v>
      </c>
      <c r="M102" s="94" t="str">
        <f t="shared" si="18"/>
        <v xml:space="preserve"> --additionalfeatures=MOBILITY --additionalfeatures=PLACE --additionalfeatures=ACTIVITY</v>
      </c>
      <c r="N102" s="94" t="str">
        <f t="shared" si="1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--limit=1000000 --minsize=400 --minsup=12 --tbl=trajectory.hermopoulis_standard --timescale=absolute --bins=19 --bint=3600 --epst=Infinity --epss=Infinity --nexecutors=10 --maxram=8g --additionalfeatures=MOBILITY --additionalfeatures=PLACE --additionalfeatures=ACTIVITY</v>
      </c>
      <c r="O102" s="94" t="str">
        <f t="shared" si="2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--nexecutors=10 --maxram=8g --additionalfeatures=MOBILITY --additionalfeatures=PLACE --additionalfeatures=ACTIVITY</v>
      </c>
      <c r="P102" s="94" t="str">
        <f t="shared" si="2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--nexecutors=10 --maxram=8g --additionalfeatures=MOBILITY --additionalfeatures=PLACE --additionalfeatures=ACTIVITY --querytype=user</v>
      </c>
      <c r="Q102" t="str">
        <f t="shared" si="25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--nexecutors=10 --maxram=8g --additionalfeatures=MOBILITY --additionalfeatures=PLACE --additionalfeatures=ACTIVITY --querytype=stats</v>
      </c>
      <c r="R102" t="s">
        <v>22</v>
      </c>
    </row>
    <row r="103" spans="1:18" x14ac:dyDescent="0.25">
      <c r="A103" s="155"/>
      <c r="B103" s="139" t="s">
        <v>247</v>
      </c>
      <c r="C103" s="94">
        <v>1000000</v>
      </c>
      <c r="D103" s="94">
        <v>10</v>
      </c>
      <c r="E103" s="94">
        <v>1</v>
      </c>
      <c r="F103" s="94">
        <v>19</v>
      </c>
      <c r="G103" s="78">
        <v>1</v>
      </c>
      <c r="H103" s="78" t="s">
        <v>16</v>
      </c>
      <c r="I103" s="78" t="s">
        <v>90</v>
      </c>
      <c r="J103" s="78" t="s">
        <v>90</v>
      </c>
      <c r="K103" s="94">
        <v>10</v>
      </c>
      <c r="L103" s="94" t="s">
        <v>145</v>
      </c>
      <c r="M103" s="94" t="str">
        <f t="shared" si="18"/>
        <v xml:space="preserve"> --additionalfeatures=MOBILITY --additionalfeatures=PLACE --additionalfeatures=ACTIVITY</v>
      </c>
      <c r="N103" s="94" t="str">
        <f t="shared" ref="N103" si="27">_xlfn.CONCAT($B$1, " --limit=", C103, " --minsize=", D103, " --minsup=", E103, " --tbl=trajectory.", B103, " --timescale=", H103, " --bins=", F103, " --bint=", G103, " --epst=", I103, " --epss=", J103, " --nexecutors=", K103, " --maxram=", L103, M103)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--limit=1000000 --minsize=10 --minsup=1 --tbl=trajectory.hermopoulis_standard_1000 --timescale=notime --bins=19 --bint=1 --epst=Infinity --epss=Infinity --nexecutors=10 --maxram=8g --additionalfeatures=MOBILITY --additionalfeatures=PLACE --additionalfeatures=ACTIVITY</v>
      </c>
      <c r="O103" s="94"/>
      <c r="P103" s="94"/>
    </row>
    <row r="104" spans="1:18" x14ac:dyDescent="0.25">
      <c r="A104" s="171" t="s">
        <v>130</v>
      </c>
      <c r="B104" s="140" t="s">
        <v>224</v>
      </c>
      <c r="C104" s="95">
        <v>1000000</v>
      </c>
      <c r="D104" s="95">
        <f>$D$97 - 25</f>
        <v>375</v>
      </c>
      <c r="E104" s="95">
        <f t="shared" si="16"/>
        <v>12</v>
      </c>
      <c r="F104" s="95">
        <f t="shared" si="17"/>
        <v>19</v>
      </c>
      <c r="G104" s="95">
        <f t="shared" si="26"/>
        <v>3600</v>
      </c>
      <c r="H104" s="95" t="s">
        <v>14</v>
      </c>
      <c r="I104" s="95" t="s">
        <v>90</v>
      </c>
      <c r="J104" s="95" t="s">
        <v>90</v>
      </c>
      <c r="K104" s="95">
        <v>10</v>
      </c>
      <c r="L104" s="95" t="s">
        <v>145</v>
      </c>
      <c r="M104" s="95" t="str">
        <f t="shared" ref="M104:M120" si="28">_xlfn.CONCAT("", " --additionalfeatures=MOBILITY --additionalfeatures=PLACE --additionalfeatures=ACTIVITY")</f>
        <v xml:space="preserve"> --additionalfeatures=MOBILITY --additionalfeatures=PLACE --additionalfeatures=ACTIVITY</v>
      </c>
      <c r="N104" s="95" t="str">
        <f t="shared" ref="N104:N120" si="29">_xlfn.CONCAT($B$1, " --limit=", C104, " --minsize=", D104, " --minsup=", E104, " --tbl=trajectory.", B104, " --timescale=", H104, " --bins=", F104, " --bint=", G104, " --epst=", I104, " --epss=", J104, " --nexecutors=", K104, " --maxram=", L104, M104)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--limit=1000000 --minsize=375 --minsup=12 --tbl=trajectory.hermopoulis_standard --timescale=absolute --bins=19 --bint=3600 --epst=Infinity --epss=Infinity --nexecutors=10 --maxram=8g --additionalfeatures=MOBILITY --additionalfeatures=PLACE --additionalfeatures=ACTIVITY</v>
      </c>
      <c r="O104" s="95" t="str">
        <f t="shared" ref="O104:O120" si="30">_xlfn.CONCAT($B$2, " --limit=", C104, " --minsize=", D104, " --minsup=", E104, " --tbl=trajectory.", B104, " --timescale=", H104, " --bins=", F104, " --bint=", G104, " --epst=", I104, " --epss=", J104, " --nexecutors=", K104, " --maxram=", L104, IF(M104="", "", M104))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--limit=1000000 --minsize=375 --minsup=12 --tbl=trajectory.hermopoulis_standard --timescale=absolute --bins=19 --bint=3600 --epst=Infinity --epss=Infinity --nexecutors=10 --maxram=8g --additionalfeatures=MOBILITY --additionalfeatures=PLACE --additionalfeatures=ACTIVITY</v>
      </c>
      <c r="P104" s="95" t="str">
        <f t="shared" ref="P104:P120" si="31">_xlfn.CONCAT($B$2, " --limit=", C104, " --minsize=", D104, " --minsup=", E104, " --tbl=trajectory.", B104, " --timescale=", H104, " --bins=", F104, " --bint=", G104, " --epst=", I104, " --epss=", J104, " --nexecutors=", K104, " --maxram=", L104, IF(M104="", "", M104),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--limit=1000000 --minsize=375 --minsup=12 --tbl=trajectory.hermopoulis_standard --timescale=absolute --bins=19 --bint=3600 --epst=Infinity --epss=Infinity --nexecutors=10 --maxram=8g --additionalfeatures=MOBILITY --additionalfeatures=PLACE --additionalfeatures=ACTIVITY --querytype=user</v>
      </c>
      <c r="Q104" t="s">
        <v>22</v>
      </c>
    </row>
    <row r="105" spans="1:18" x14ac:dyDescent="0.25">
      <c r="A105" s="171"/>
      <c r="B105" s="140" t="s">
        <v>224</v>
      </c>
      <c r="C105" s="95">
        <v>1000000</v>
      </c>
      <c r="D105" s="95">
        <f>$D$97 - 50</f>
        <v>350</v>
      </c>
      <c r="E105" s="95">
        <f t="shared" si="16"/>
        <v>12</v>
      </c>
      <c r="F105" s="95">
        <f t="shared" si="17"/>
        <v>19</v>
      </c>
      <c r="G105" s="95">
        <f t="shared" si="26"/>
        <v>3600</v>
      </c>
      <c r="H105" s="95" t="s">
        <v>14</v>
      </c>
      <c r="I105" s="95" t="s">
        <v>90</v>
      </c>
      <c r="J105" s="95" t="s">
        <v>90</v>
      </c>
      <c r="K105" s="95">
        <v>10</v>
      </c>
      <c r="L105" s="95" t="s">
        <v>145</v>
      </c>
      <c r="M105" s="95" t="str">
        <f t="shared" si="28"/>
        <v xml:space="preserve"> --additionalfeatures=MOBILITY --additionalfeatures=PLACE --additionalfeatures=ACTIVITY</v>
      </c>
      <c r="N105" s="95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--limit=1000000 --minsize=350 --minsup=12 --tbl=trajectory.hermopoulis_standard --timescale=absolute --bins=19 --bint=3600 --epst=Infinity --epss=Infinity --nexecutors=10 --maxram=8g --additionalfeatures=MOBILITY --additionalfeatures=PLACE --additionalfeatures=ACTIVITY</v>
      </c>
      <c r="O105" s="95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--limit=1000000 --minsize=350 --minsup=12 --tbl=trajectory.hermopoulis_standard --timescale=absolute --bins=19 --bint=3600 --epst=Infinity --epss=Infinity --nexecutors=10 --maxram=8g --additionalfeatures=MOBILITY --additionalfeatures=PLACE --additionalfeatures=ACTIVITY</v>
      </c>
      <c r="P105" s="95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--limit=1000000 --minsize=350 --minsup=12 --tbl=trajectory.hermopoulis_standard --timescale=absolute --bins=19 --bint=3600 --epst=Infinity --epss=Infinity --nexecutors=10 --maxram=8g --additionalfeatures=MOBILITY --additionalfeatures=PLACE --additionalfeatures=ACTIVITY --querytype=user</v>
      </c>
      <c r="Q105" t="s">
        <v>22</v>
      </c>
    </row>
    <row r="106" spans="1:18" x14ac:dyDescent="0.25">
      <c r="A106" s="171"/>
      <c r="B106" s="140" t="s">
        <v>224</v>
      </c>
      <c r="C106" s="95">
        <v>1000000</v>
      </c>
      <c r="D106" s="95">
        <f>$D$97 - 75</f>
        <v>325</v>
      </c>
      <c r="E106" s="95">
        <f t="shared" si="16"/>
        <v>12</v>
      </c>
      <c r="F106" s="95">
        <f t="shared" si="17"/>
        <v>19</v>
      </c>
      <c r="G106" s="95">
        <f t="shared" si="26"/>
        <v>3600</v>
      </c>
      <c r="H106" s="95" t="s">
        <v>14</v>
      </c>
      <c r="I106" s="95" t="s">
        <v>90</v>
      </c>
      <c r="J106" s="95" t="s">
        <v>90</v>
      </c>
      <c r="K106" s="95">
        <v>10</v>
      </c>
      <c r="L106" s="95" t="s">
        <v>145</v>
      </c>
      <c r="M106" s="95" t="str">
        <f t="shared" si="28"/>
        <v xml:space="preserve"> --additionalfeatures=MOBILITY --additionalfeatures=PLACE --additionalfeatures=ACTIVITY</v>
      </c>
      <c r="N106" s="95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--limit=1000000 --minsize=325 --minsup=12 --tbl=trajectory.hermopoulis_standard --timescale=absolute --bins=19 --bint=3600 --epst=Infinity --epss=Infinity --nexecutors=10 --maxram=8g --additionalfeatures=MOBILITY --additionalfeatures=PLACE --additionalfeatures=ACTIVITY</v>
      </c>
      <c r="O106" s="95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--limit=1000000 --minsize=325 --minsup=12 --tbl=trajectory.hermopoulis_standard --timescale=absolute --bins=19 --bint=3600 --epst=Infinity --epss=Infinity --nexecutors=10 --maxram=8g --additionalfeatures=MOBILITY --additionalfeatures=PLACE --additionalfeatures=ACTIVITY</v>
      </c>
      <c r="P106" s="95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--limit=1000000 --minsize=325 --minsup=12 --tbl=trajectory.hermopoulis_standard --timescale=absolute --bins=19 --bint=3600 --epst=Infinity --epss=Infinity --nexecutors=10 --maxram=8g --additionalfeatures=MOBILITY --additionalfeatures=PLACE --additionalfeatures=ACTIVITY --querytype=user</v>
      </c>
      <c r="Q106" t="s">
        <v>22</v>
      </c>
    </row>
    <row r="107" spans="1:18" x14ac:dyDescent="0.25">
      <c r="A107" s="171" t="s">
        <v>129</v>
      </c>
      <c r="B107" s="141" t="s">
        <v>224</v>
      </c>
      <c r="C107" s="96">
        <v>1000000</v>
      </c>
      <c r="D107" s="96">
        <f t="shared" ref="D107:D120" si="32">$D$97</f>
        <v>400</v>
      </c>
      <c r="E107" s="96">
        <f>$E$97 - 2</f>
        <v>10</v>
      </c>
      <c r="F107" s="96">
        <f t="shared" si="17"/>
        <v>19</v>
      </c>
      <c r="G107" s="96">
        <f t="shared" si="26"/>
        <v>3600</v>
      </c>
      <c r="H107" s="96" t="s">
        <v>14</v>
      </c>
      <c r="I107" s="96" t="s">
        <v>90</v>
      </c>
      <c r="J107" s="96" t="s">
        <v>90</v>
      </c>
      <c r="K107" s="96">
        <v>10</v>
      </c>
      <c r="L107" s="96" t="s">
        <v>145</v>
      </c>
      <c r="M107" s="96" t="str">
        <f t="shared" si="28"/>
        <v xml:space="preserve"> --additionalfeatures=MOBILITY --additionalfeatures=PLACE --additionalfeatures=ACTIVITY</v>
      </c>
      <c r="N107" s="96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--limit=1000000 --minsize=400 --minsup=10 --tbl=trajectory.hermopoulis_standard --timescale=absolute --bins=19 --bint=3600 --epst=Infinity --epss=Infinity --nexecutors=10 --maxram=8g --additionalfeatures=MOBILITY --additionalfeatures=PLACE --additionalfeatures=ACTIVITY</v>
      </c>
      <c r="O107" s="96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--limit=1000000 --minsize=400 --minsup=10 --tbl=trajectory.hermopoulis_standard --timescale=absolute --bins=19 --bint=3600 --epst=Infinity --epss=Infinity --nexecutors=10 --maxram=8g --additionalfeatures=MOBILITY --additionalfeatures=PLACE --additionalfeatures=ACTIVITY</v>
      </c>
      <c r="P107" s="96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--limit=1000000 --minsize=400 --minsup=10 --tbl=trajectory.hermopoulis_standard --timescale=absolute --bins=19 --bint=3600 --epst=Infinity --epss=Infinity --nexecutors=10 --maxram=8g --additionalfeatures=MOBILITY --additionalfeatures=PLACE --additionalfeatures=ACTIVITY --querytype=user</v>
      </c>
      <c r="Q107" t="s">
        <v>22</v>
      </c>
    </row>
    <row r="108" spans="1:18" x14ac:dyDescent="0.25">
      <c r="A108" s="171"/>
      <c r="B108" s="141" t="s">
        <v>224</v>
      </c>
      <c r="C108" s="96">
        <v>1000000</v>
      </c>
      <c r="D108" s="96">
        <f t="shared" si="32"/>
        <v>400</v>
      </c>
      <c r="E108" s="96">
        <f>$E$97 - 4</f>
        <v>8</v>
      </c>
      <c r="F108" s="96">
        <f t="shared" si="17"/>
        <v>19</v>
      </c>
      <c r="G108" s="96">
        <f t="shared" si="26"/>
        <v>3600</v>
      </c>
      <c r="H108" s="96" t="s">
        <v>14</v>
      </c>
      <c r="I108" s="96" t="s">
        <v>90</v>
      </c>
      <c r="J108" s="96" t="s">
        <v>90</v>
      </c>
      <c r="K108" s="96">
        <v>10</v>
      </c>
      <c r="L108" s="96" t="s">
        <v>145</v>
      </c>
      <c r="M108" s="96" t="str">
        <f t="shared" si="28"/>
        <v xml:space="preserve"> --additionalfeatures=MOBILITY --additionalfeatures=PLACE --additionalfeatures=ACTIVITY</v>
      </c>
      <c r="N108" s="96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--limit=1000000 --minsize=400 --minsup=8 --tbl=trajectory.hermopoulis_standard --timescale=absolute --bins=19 --bint=3600 --epst=Infinity --epss=Infinity --nexecutors=10 --maxram=8g --additionalfeatures=MOBILITY --additionalfeatures=PLACE --additionalfeatures=ACTIVITY</v>
      </c>
      <c r="O108" s="96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--limit=1000000 --minsize=400 --minsup=8 --tbl=trajectory.hermopoulis_standard --timescale=absolute --bins=19 --bint=3600 --epst=Infinity --epss=Infinity --nexecutors=10 --maxram=8g --additionalfeatures=MOBILITY --additionalfeatures=PLACE --additionalfeatures=ACTIVITY</v>
      </c>
      <c r="P108" s="96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--limit=1000000 --minsize=400 --minsup=8 --tbl=trajectory.hermopoulis_standard --timescale=absolute --bins=19 --bint=3600 --epst=Infinity --epss=Infinity --nexecutors=10 --maxram=8g --additionalfeatures=MOBILITY --additionalfeatures=PLACE --additionalfeatures=ACTIVITY --querytype=user</v>
      </c>
      <c r="Q108" t="s">
        <v>22</v>
      </c>
    </row>
    <row r="109" spans="1:18" x14ac:dyDescent="0.25">
      <c r="A109" s="171"/>
      <c r="B109" s="141" t="s">
        <v>224</v>
      </c>
      <c r="C109" s="96">
        <v>1000000</v>
      </c>
      <c r="D109" s="96">
        <f t="shared" si="32"/>
        <v>400</v>
      </c>
      <c r="E109" s="96">
        <f>$E$97 - 6</f>
        <v>6</v>
      </c>
      <c r="F109" s="96">
        <f t="shared" si="17"/>
        <v>19</v>
      </c>
      <c r="G109" s="96">
        <f t="shared" si="26"/>
        <v>3600</v>
      </c>
      <c r="H109" s="96" t="s">
        <v>14</v>
      </c>
      <c r="I109" s="96" t="s">
        <v>90</v>
      </c>
      <c r="J109" s="96" t="s">
        <v>90</v>
      </c>
      <c r="K109" s="96">
        <v>10</v>
      </c>
      <c r="L109" s="96" t="s">
        <v>145</v>
      </c>
      <c r="M109" s="96" t="str">
        <f t="shared" si="28"/>
        <v xml:space="preserve"> --additionalfeatures=MOBILITY --additionalfeatures=PLACE --additionalfeatures=ACTIVITY</v>
      </c>
      <c r="N109" s="96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--limit=1000000 --minsize=400 --minsup=6 --tbl=trajectory.hermopoulis_standard --timescale=absolute --bins=19 --bint=3600 --epst=Infinity --epss=Infinity --nexecutors=10 --maxram=8g --additionalfeatures=MOBILITY --additionalfeatures=PLACE --additionalfeatures=ACTIVITY</v>
      </c>
      <c r="O109" s="96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--limit=1000000 --minsize=400 --minsup=6 --tbl=trajectory.hermopoulis_standard --timescale=absolute --bins=19 --bint=3600 --epst=Infinity --epss=Infinity --nexecutors=10 --maxram=8g --additionalfeatures=MOBILITY --additionalfeatures=PLACE --additionalfeatures=ACTIVITY</v>
      </c>
      <c r="P109" s="96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--limit=1000000 --minsize=400 --minsup=6 --tbl=trajectory.hermopoulis_standard --timescale=absolute --bins=19 --bint=3600 --epst=Infinity --epss=Infinity --nexecutors=10 --maxram=8g --additionalfeatures=MOBILITY --additionalfeatures=PLACE --additionalfeatures=ACTIVITY --querytype=user</v>
      </c>
      <c r="Q109" t="s">
        <v>22</v>
      </c>
    </row>
    <row r="110" spans="1:18" x14ac:dyDescent="0.25">
      <c r="A110" s="171" t="s">
        <v>131</v>
      </c>
      <c r="B110" s="142" t="s">
        <v>224</v>
      </c>
      <c r="C110" s="97">
        <v>1000000</v>
      </c>
      <c r="D110" s="97">
        <f t="shared" si="32"/>
        <v>400</v>
      </c>
      <c r="E110" s="97">
        <f t="shared" ref="E110:E120" si="33">$E$97</f>
        <v>12</v>
      </c>
      <c r="F110" s="97">
        <f>F97-1</f>
        <v>18</v>
      </c>
      <c r="G110" s="97">
        <f t="shared" si="26"/>
        <v>3600</v>
      </c>
      <c r="H110" s="97" t="s">
        <v>14</v>
      </c>
      <c r="I110" s="97" t="s">
        <v>90</v>
      </c>
      <c r="J110" s="97" t="s">
        <v>90</v>
      </c>
      <c r="K110" s="97">
        <v>10</v>
      </c>
      <c r="L110" s="97" t="s">
        <v>145</v>
      </c>
      <c r="M110" s="97" t="str">
        <f t="shared" si="28"/>
        <v xml:space="preserve"> --additionalfeatures=MOBILITY --additionalfeatures=PLACE --additionalfeatures=ACTIVITY</v>
      </c>
      <c r="N110" s="97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--limit=1000000 --minsize=400 --minsup=12 --tbl=trajectory.hermopoulis_standard --timescale=absolute --bins=18 --bint=3600 --epst=Infinity --epss=Infinity --nexecutors=10 --maxram=8g --additionalfeatures=MOBILITY --additionalfeatures=PLACE --additionalfeatures=ACTIVITY</v>
      </c>
      <c r="O110" s="97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--bins=18 --bint=3600 --epst=Infinity --epss=Infinity --nexecutors=10 --maxram=8g --additionalfeatures=MOBILITY --additionalfeatures=PLACE --additionalfeatures=ACTIVITY</v>
      </c>
      <c r="P110" s="97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--bins=18 --bint=3600 --epst=Infinity --epss=Infinity --nexecutors=10 --maxram=8g --additionalfeatures=MOBILITY --additionalfeatures=PLACE --additionalfeatures=ACTIVITY --querytype=user</v>
      </c>
      <c r="Q110" t="s">
        <v>22</v>
      </c>
    </row>
    <row r="111" spans="1:18" x14ac:dyDescent="0.25">
      <c r="A111" s="171"/>
      <c r="B111" s="142" t="s">
        <v>224</v>
      </c>
      <c r="C111" s="97">
        <v>1000000</v>
      </c>
      <c r="D111" s="97">
        <f t="shared" si="32"/>
        <v>400</v>
      </c>
      <c r="E111" s="97">
        <f t="shared" si="33"/>
        <v>12</v>
      </c>
      <c r="F111" s="97">
        <f>F97-2</f>
        <v>17</v>
      </c>
      <c r="G111" s="97">
        <f t="shared" si="26"/>
        <v>3600</v>
      </c>
      <c r="H111" s="97" t="s">
        <v>14</v>
      </c>
      <c r="I111" s="97" t="s">
        <v>90</v>
      </c>
      <c r="J111" s="97" t="s">
        <v>90</v>
      </c>
      <c r="K111" s="97">
        <v>10</v>
      </c>
      <c r="L111" s="97" t="s">
        <v>145</v>
      </c>
      <c r="M111" s="97" t="str">
        <f t="shared" si="28"/>
        <v xml:space="preserve"> --additionalfeatures=MOBILITY --additionalfeatures=PLACE --additionalfeatures=ACTIVITY</v>
      </c>
      <c r="N111" s="97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--limit=1000000 --minsize=400 --minsup=12 --tbl=trajectory.hermopoulis_standard --timescale=absolute --bins=17 --bint=3600 --epst=Infinity --epss=Infinity --nexecutors=10 --maxram=8g --additionalfeatures=MOBILITY --additionalfeatures=PLACE --additionalfeatures=ACTIVITY</v>
      </c>
      <c r="O111" s="97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--bins=17 --bint=3600 --epst=Infinity --epss=Infinity --nexecutors=10 --maxram=8g --additionalfeatures=MOBILITY --additionalfeatures=PLACE --additionalfeatures=ACTIVITY</v>
      </c>
      <c r="P111" s="97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--bins=17 --bint=3600 --epst=Infinity --epss=Infinity --nexecutors=10 --maxram=8g --additionalfeatures=MOBILITY --additionalfeatures=PLACE --additionalfeatures=ACTIVITY --querytype=user</v>
      </c>
      <c r="Q111" t="s">
        <v>22</v>
      </c>
    </row>
    <row r="112" spans="1:18" x14ac:dyDescent="0.25">
      <c r="A112" s="171"/>
      <c r="B112" s="142" t="s">
        <v>224</v>
      </c>
      <c r="C112" s="97">
        <v>1000000</v>
      </c>
      <c r="D112" s="97">
        <f t="shared" si="32"/>
        <v>400</v>
      </c>
      <c r="E112" s="97">
        <f t="shared" si="33"/>
        <v>12</v>
      </c>
      <c r="F112" s="97">
        <f>F97-3</f>
        <v>16</v>
      </c>
      <c r="G112" s="97">
        <f t="shared" si="26"/>
        <v>3600</v>
      </c>
      <c r="H112" s="97" t="s">
        <v>14</v>
      </c>
      <c r="I112" s="97" t="s">
        <v>90</v>
      </c>
      <c r="J112" s="97" t="s">
        <v>90</v>
      </c>
      <c r="K112" s="97">
        <v>10</v>
      </c>
      <c r="L112" s="97" t="s">
        <v>145</v>
      </c>
      <c r="M112" s="97" t="str">
        <f t="shared" si="28"/>
        <v xml:space="preserve"> --additionalfeatures=MOBILITY --additionalfeatures=PLACE --additionalfeatures=ACTIVITY</v>
      </c>
      <c r="N112" s="97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--limit=1000000 --minsize=400 --minsup=12 --tbl=trajectory.hermopoulis_standard --timescale=absolute --bins=16 --bint=3600 --epst=Infinity --epss=Infinity --nexecutors=10 --maxram=8g --additionalfeatures=MOBILITY --additionalfeatures=PLACE --additionalfeatures=ACTIVITY</v>
      </c>
      <c r="O112" s="97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--bins=16 --bint=3600 --epst=Infinity --epss=Infinity --nexecutors=10 --maxram=8g --additionalfeatures=MOBILITY --additionalfeatures=PLACE --additionalfeatures=ACTIVITY</v>
      </c>
      <c r="P112" s="97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--bins=16 --bint=3600 --epst=Infinity --epss=Infinity --nexecutors=10 --maxram=8g --additionalfeatures=MOBILITY --additionalfeatures=PLACE --additionalfeatures=ACTIVITY --querytype=user</v>
      </c>
      <c r="Q112" t="s">
        <v>22</v>
      </c>
    </row>
    <row r="113" spans="1:18" x14ac:dyDescent="0.25">
      <c r="A113" s="171" t="s">
        <v>138</v>
      </c>
      <c r="B113" s="143" t="s">
        <v>224</v>
      </c>
      <c r="C113" s="98">
        <v>2000</v>
      </c>
      <c r="D113" s="98">
        <f t="shared" si="32"/>
        <v>400</v>
      </c>
      <c r="E113" s="98">
        <f t="shared" si="33"/>
        <v>12</v>
      </c>
      <c r="F113" s="98">
        <f t="shared" ref="F113:F120" si="34">$F$97</f>
        <v>19</v>
      </c>
      <c r="G113" s="98">
        <f t="shared" si="26"/>
        <v>3600</v>
      </c>
      <c r="H113" s="98" t="s">
        <v>14</v>
      </c>
      <c r="I113" s="98" t="s">
        <v>90</v>
      </c>
      <c r="J113" s="98" t="s">
        <v>90</v>
      </c>
      <c r="K113" s="98">
        <v>10</v>
      </c>
      <c r="L113" s="98" t="s">
        <v>145</v>
      </c>
      <c r="M113" s="98" t="str">
        <f t="shared" si="28"/>
        <v xml:space="preserve"> --additionalfeatures=MOBILITY --additionalfeatures=PLACE --additionalfeatures=ACTIVITY</v>
      </c>
      <c r="N113" s="98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--limit=2000 --minsize=400 --minsup=12 --tbl=trajectory.hermopoulis_standard --timescale=absolute --bins=19 --bint=3600 --epst=Infinity --epss=Infinity --nexecutors=10 --maxram=8g --additionalfeatures=MOBILITY --additionalfeatures=PLACE --additionalfeatures=ACTIVITY</v>
      </c>
      <c r="O113" s="98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--limit=2000 --minsize=400 --minsup=12 --tbl=trajectory.hermopoulis_standard --timescale=absolute --bins=19 --bint=3600 --epst=Infinity --epss=Infinity --nexecutors=10 --maxram=8g --additionalfeatures=MOBILITY --additionalfeatures=PLACE --additionalfeatures=ACTIVITY</v>
      </c>
      <c r="P113" s="98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--limit=2000 --minsize=400 --minsup=12 --tbl=trajectory.hermopoulis_standard --timescale=absolute --bins=19 --bint=3600 --epst=Infinity --epss=Infinity --nexecutors=10 --maxram=8g --additionalfeatures=MOBILITY --additionalfeatures=PLACE --additionalfeatures=ACTIVITY --querytype=user</v>
      </c>
      <c r="Q113" t="s">
        <v>22</v>
      </c>
    </row>
    <row r="114" spans="1:18" x14ac:dyDescent="0.25">
      <c r="A114" s="171"/>
      <c r="B114" s="143" t="s">
        <v>224</v>
      </c>
      <c r="C114" s="98">
        <v>1000</v>
      </c>
      <c r="D114" s="98">
        <f t="shared" si="32"/>
        <v>400</v>
      </c>
      <c r="E114" s="98">
        <f t="shared" si="33"/>
        <v>12</v>
      </c>
      <c r="F114" s="98">
        <f t="shared" si="34"/>
        <v>19</v>
      </c>
      <c r="G114" s="98">
        <f t="shared" si="26"/>
        <v>3600</v>
      </c>
      <c r="H114" s="98" t="s">
        <v>14</v>
      </c>
      <c r="I114" s="98" t="s">
        <v>90</v>
      </c>
      <c r="J114" s="98" t="s">
        <v>90</v>
      </c>
      <c r="K114" s="98">
        <v>10</v>
      </c>
      <c r="L114" s="98" t="s">
        <v>145</v>
      </c>
      <c r="M114" s="98" t="str">
        <f t="shared" si="28"/>
        <v xml:space="preserve"> --additionalfeatures=MOBILITY --additionalfeatures=PLACE --additionalfeatures=ACTIVITY</v>
      </c>
      <c r="N114" s="98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--limit=1000 --minsize=400 --minsup=12 --tbl=trajectory.hermopoulis_standard --timescale=absolute --bins=19 --bint=3600 --epst=Infinity --epss=Infinity --nexecutors=10 --maxram=8g --additionalfeatures=MOBILITY --additionalfeatures=PLACE --additionalfeatures=ACTIVITY</v>
      </c>
      <c r="O114" s="98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--limit=1000 --minsize=400 --minsup=12 --tbl=trajectory.hermopoulis_standard --timescale=absolute --bins=19 --bint=3600 --epst=Infinity --epss=Infinity --nexecutors=10 --maxram=8g --additionalfeatures=MOBILITY --additionalfeatures=PLACE --additionalfeatures=ACTIVITY</v>
      </c>
      <c r="P114" s="98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--limit=1000 --minsize=400 --minsup=12 --tbl=trajectory.hermopoulis_standard --timescale=absolute --bins=19 --bint=3600 --epst=Infinity --epss=Infinity --nexecutors=10 --maxram=8g --additionalfeatures=MOBILITY --additionalfeatures=PLACE --additionalfeatures=ACTIVITY --querytype=user</v>
      </c>
      <c r="Q114" t="s">
        <v>22</v>
      </c>
    </row>
    <row r="115" spans="1:18" x14ac:dyDescent="0.25">
      <c r="A115" s="171" t="s">
        <v>139</v>
      </c>
      <c r="B115" s="144" t="s">
        <v>224</v>
      </c>
      <c r="C115" s="99">
        <v>1000000</v>
      </c>
      <c r="D115" s="99">
        <f t="shared" si="32"/>
        <v>400</v>
      </c>
      <c r="E115" s="99">
        <f t="shared" si="33"/>
        <v>12</v>
      </c>
      <c r="F115" s="99">
        <f t="shared" si="34"/>
        <v>19</v>
      </c>
      <c r="G115" s="99">
        <f t="shared" si="26"/>
        <v>3600</v>
      </c>
      <c r="H115" s="99" t="s">
        <v>14</v>
      </c>
      <c r="I115" s="99" t="s">
        <v>90</v>
      </c>
      <c r="J115" s="99" t="s">
        <v>90</v>
      </c>
      <c r="K115" s="99">
        <v>1</v>
      </c>
      <c r="L115" s="99" t="s">
        <v>145</v>
      </c>
      <c r="M115" s="99" t="str">
        <f t="shared" si="28"/>
        <v xml:space="preserve"> --additionalfeatures=MOBILITY --additionalfeatures=PLACE --additionalfeatures=ACTIVITY</v>
      </c>
      <c r="N115" s="99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--limit=1000000 --minsize=400 --minsup=12 --tbl=trajectory.hermopoulis_standard --timescale=absolute --bins=19 --bint=3600 --epst=Infinity --epss=Infinity --nexecutors=1 --maxram=8g --additionalfeatures=MOBILITY --additionalfeatures=PLACE --additionalfeatures=ACTIVITY</v>
      </c>
      <c r="O115" s="99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--nexecutors=1 --maxram=8g --additionalfeatures=MOBILITY --additionalfeatures=PLACE --additionalfeatures=ACTIVITY</v>
      </c>
      <c r="P115" s="99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--nexecutors=1 --maxram=8g --additionalfeatures=MOBILITY --additionalfeatures=PLACE --additionalfeatures=ACTIVITY --querytype=user</v>
      </c>
      <c r="Q115" t="s">
        <v>22</v>
      </c>
    </row>
    <row r="116" spans="1:18" x14ac:dyDescent="0.25">
      <c r="A116" s="171"/>
      <c r="B116" s="144" t="s">
        <v>224</v>
      </c>
      <c r="C116" s="99">
        <v>1000000</v>
      </c>
      <c r="D116" s="99">
        <f t="shared" si="32"/>
        <v>400</v>
      </c>
      <c r="E116" s="99">
        <f t="shared" si="33"/>
        <v>12</v>
      </c>
      <c r="F116" s="99">
        <f t="shared" si="34"/>
        <v>19</v>
      </c>
      <c r="G116" s="99">
        <f t="shared" si="26"/>
        <v>3600</v>
      </c>
      <c r="H116" s="99" t="s">
        <v>14</v>
      </c>
      <c r="I116" s="99" t="s">
        <v>90</v>
      </c>
      <c r="J116" s="99" t="s">
        <v>90</v>
      </c>
      <c r="K116" s="99">
        <v>3</v>
      </c>
      <c r="L116" s="99" t="s">
        <v>145</v>
      </c>
      <c r="M116" s="99" t="str">
        <f t="shared" si="28"/>
        <v xml:space="preserve"> --additionalfeatures=MOBILITY --additionalfeatures=PLACE --additionalfeatures=ACTIVITY</v>
      </c>
      <c r="N116" s="99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--limit=1000000 --minsize=400 --minsup=12 --tbl=trajectory.hermopoulis_standard --timescale=absolute --bins=19 --bint=3600 --epst=Infinity --epss=Infinity --nexecutors=3 --maxram=8g --additionalfeatures=MOBILITY --additionalfeatures=PLACE --additionalfeatures=ACTIVITY</v>
      </c>
      <c r="O116" s="99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--nexecutors=3 --maxram=8g --additionalfeatures=MOBILITY --additionalfeatures=PLACE --additionalfeatures=ACTIVITY</v>
      </c>
      <c r="P116" s="99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--nexecutors=3 --maxram=8g --additionalfeatures=MOBILITY --additionalfeatures=PLACE --additionalfeatures=ACTIVITY --querytype=user</v>
      </c>
      <c r="Q116" t="s">
        <v>22</v>
      </c>
    </row>
    <row r="117" spans="1:18" x14ac:dyDescent="0.25">
      <c r="A117" s="171"/>
      <c r="B117" s="144" t="s">
        <v>224</v>
      </c>
      <c r="C117" s="99">
        <v>1000000</v>
      </c>
      <c r="D117" s="99">
        <f t="shared" si="32"/>
        <v>400</v>
      </c>
      <c r="E117" s="99">
        <f t="shared" si="33"/>
        <v>12</v>
      </c>
      <c r="F117" s="99">
        <f t="shared" si="34"/>
        <v>19</v>
      </c>
      <c r="G117" s="99">
        <f t="shared" si="26"/>
        <v>3600</v>
      </c>
      <c r="H117" s="99" t="s">
        <v>14</v>
      </c>
      <c r="I117" s="99" t="s">
        <v>90</v>
      </c>
      <c r="J117" s="99" t="s">
        <v>90</v>
      </c>
      <c r="K117" s="99">
        <v>6</v>
      </c>
      <c r="L117" s="99" t="s">
        <v>145</v>
      </c>
      <c r="M117" s="99" t="str">
        <f t="shared" si="28"/>
        <v xml:space="preserve"> --additionalfeatures=MOBILITY --additionalfeatures=PLACE --additionalfeatures=ACTIVITY</v>
      </c>
      <c r="N117" s="99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--limit=1000000 --minsize=400 --minsup=12 --tbl=trajectory.hermopoulis_standard --timescale=absolute --bins=19 --bint=3600 --epst=Infinity --epss=Infinity --nexecutors=6 --maxram=8g --additionalfeatures=MOBILITY --additionalfeatures=PLACE --additionalfeatures=ACTIVITY</v>
      </c>
      <c r="O117" s="99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--nexecutors=6 --maxram=8g --additionalfeatures=MOBILITY --additionalfeatures=PLACE --additionalfeatures=ACTIVITY</v>
      </c>
      <c r="P117" s="99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--nexecutors=6 --maxram=8g --additionalfeatures=MOBILITY --additionalfeatures=PLACE --additionalfeatures=ACTIVITY --querytype=user</v>
      </c>
      <c r="Q117" t="s">
        <v>22</v>
      </c>
    </row>
    <row r="118" spans="1:18" x14ac:dyDescent="0.25">
      <c r="A118" s="171" t="s">
        <v>140</v>
      </c>
      <c r="B118" s="145" t="s">
        <v>224</v>
      </c>
      <c r="C118" s="100">
        <v>1000000</v>
      </c>
      <c r="D118" s="100">
        <f t="shared" si="32"/>
        <v>400</v>
      </c>
      <c r="E118" s="100">
        <f t="shared" si="33"/>
        <v>12</v>
      </c>
      <c r="F118" s="100">
        <f t="shared" si="34"/>
        <v>19</v>
      </c>
      <c r="G118" s="100">
        <f t="shared" si="26"/>
        <v>3600</v>
      </c>
      <c r="H118" s="100" t="s">
        <v>14</v>
      </c>
      <c r="I118" s="100" t="s">
        <v>90</v>
      </c>
      <c r="J118" s="100" t="s">
        <v>90</v>
      </c>
      <c r="K118" s="100">
        <v>10</v>
      </c>
      <c r="L118" s="100" t="s">
        <v>146</v>
      </c>
      <c r="M118" s="100" t="str">
        <f t="shared" si="28"/>
        <v xml:space="preserve"> --additionalfeatures=MOBILITY --additionalfeatures=PLACE --additionalfeatures=ACTIVITY</v>
      </c>
      <c r="N118" s="100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--limit=1000000 --minsize=400 --minsup=12 --tbl=trajectory.hermopoulis_standard --timescale=absolute --bins=19 --bint=3600 --epst=Infinity --epss=Infinity --nexecutors=10 --maxram=2g --additionalfeatures=MOBILITY --additionalfeatures=PLACE --additionalfeatures=ACTIVITY</v>
      </c>
      <c r="O118" s="100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--nexecutors=10 --maxram=2g --additionalfeatures=MOBILITY --additionalfeatures=PLACE --additionalfeatures=ACTIVITY</v>
      </c>
      <c r="P118" s="100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--nexecutors=10 --maxram=2g --additionalfeatures=MOBILITY --additionalfeatures=PLACE --additionalfeatures=ACTIVITY --querytype=user</v>
      </c>
      <c r="Q118" t="s">
        <v>22</v>
      </c>
    </row>
    <row r="119" spans="1:18" x14ac:dyDescent="0.25">
      <c r="A119" s="171"/>
      <c r="B119" s="145" t="s">
        <v>224</v>
      </c>
      <c r="C119" s="100">
        <v>1000000</v>
      </c>
      <c r="D119" s="100">
        <f t="shared" si="32"/>
        <v>400</v>
      </c>
      <c r="E119" s="100">
        <f t="shared" si="33"/>
        <v>12</v>
      </c>
      <c r="F119" s="100">
        <f t="shared" si="34"/>
        <v>19</v>
      </c>
      <c r="G119" s="100">
        <f t="shared" si="26"/>
        <v>3600</v>
      </c>
      <c r="H119" s="100" t="s">
        <v>14</v>
      </c>
      <c r="I119" s="100" t="s">
        <v>90</v>
      </c>
      <c r="J119" s="100" t="s">
        <v>90</v>
      </c>
      <c r="K119" s="100">
        <v>10</v>
      </c>
      <c r="L119" s="100" t="s">
        <v>147</v>
      </c>
      <c r="M119" s="100" t="str">
        <f t="shared" si="28"/>
        <v xml:space="preserve"> --additionalfeatures=MOBILITY --additionalfeatures=PLACE --additionalfeatures=ACTIVITY</v>
      </c>
      <c r="N119" s="100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--limit=1000000 --minsize=400 --minsup=12 --tbl=trajectory.hermopoulis_standard --timescale=absolute --bins=19 --bint=3600 --epst=Infinity --epss=Infinity --nexecutors=10 --maxram=4g --additionalfeatures=MOBILITY --additionalfeatures=PLACE --additionalfeatures=ACTIVITY</v>
      </c>
      <c r="O119" s="100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--nexecutors=10 --maxram=4g --additionalfeatures=MOBILITY --additionalfeatures=PLACE --additionalfeatures=ACTIVITY</v>
      </c>
      <c r="P119" s="100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--nexecutors=10 --maxram=4g --additionalfeatures=MOBILITY --additionalfeatures=PLACE --additionalfeatures=ACTIVITY --querytype=user</v>
      </c>
      <c r="Q119" t="s">
        <v>22</v>
      </c>
    </row>
    <row r="120" spans="1:18" x14ac:dyDescent="0.25">
      <c r="A120" s="172"/>
      <c r="B120" s="145" t="s">
        <v>224</v>
      </c>
      <c r="C120" s="100">
        <v>1000000</v>
      </c>
      <c r="D120" s="100">
        <f t="shared" si="32"/>
        <v>400</v>
      </c>
      <c r="E120" s="100">
        <f t="shared" si="33"/>
        <v>12</v>
      </c>
      <c r="F120" s="100">
        <f t="shared" si="34"/>
        <v>19</v>
      </c>
      <c r="G120" s="100">
        <f t="shared" si="26"/>
        <v>3600</v>
      </c>
      <c r="H120" s="100" t="s">
        <v>14</v>
      </c>
      <c r="I120" s="100" t="s">
        <v>90</v>
      </c>
      <c r="J120" s="100" t="s">
        <v>90</v>
      </c>
      <c r="K120" s="100">
        <v>10</v>
      </c>
      <c r="L120" s="100" t="s">
        <v>148</v>
      </c>
      <c r="M120" s="100" t="str">
        <f t="shared" si="28"/>
        <v xml:space="preserve"> --additionalfeatures=MOBILITY --additionalfeatures=PLACE --additionalfeatures=ACTIVITY</v>
      </c>
      <c r="N120" s="100" t="str">
        <f t="shared" si="29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--limit=1000000 --minsize=400 --minsup=12 --tbl=trajectory.hermopoulis_standard --timescale=absolute --bins=19 --bint=3600 --epst=Infinity --epss=Infinity --nexecutors=10 --maxram=6g --additionalfeatures=MOBILITY --additionalfeatures=PLACE --additionalfeatures=ACTIVITY</v>
      </c>
      <c r="O120" s="100" t="str">
        <f t="shared" si="30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--nexecutors=10 --maxram=6g --additionalfeatures=MOBILITY --additionalfeatures=PLACE --additionalfeatures=ACTIVITY</v>
      </c>
      <c r="P120" s="100" t="str">
        <f t="shared" si="3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--limit=1000000 --minsize=400 --minsup=12 --tbl=trajectory.hermopoulis_standard --timescale=absolute --bins=19 --bint=3600 --epst=Infinity --epss=Infinity --nexecutors=10 --maxram=6g --additionalfeatures=MOBILITY --additionalfeatures=PLACE --additionalfeatures=ACTIVITY --querytype=user</v>
      </c>
      <c r="Q120" t="s">
        <v>22</v>
      </c>
    </row>
    <row r="123" spans="1:18" x14ac:dyDescent="0.25">
      <c r="B123" s="146" t="s">
        <v>9</v>
      </c>
      <c r="C123" s="76" t="s">
        <v>4</v>
      </c>
      <c r="D123" s="76" t="s">
        <v>3</v>
      </c>
      <c r="E123" s="76" t="s">
        <v>8</v>
      </c>
      <c r="F123" s="76" t="s">
        <v>11</v>
      </c>
      <c r="G123" s="76" t="s">
        <v>12</v>
      </c>
      <c r="H123" s="76" t="s">
        <v>13</v>
      </c>
      <c r="I123" s="76" t="s">
        <v>88</v>
      </c>
      <c r="J123" s="76" t="s">
        <v>89</v>
      </c>
      <c r="K123" s="76" t="s">
        <v>143</v>
      </c>
      <c r="L123" s="76" t="s">
        <v>144</v>
      </c>
      <c r="M123" s="76" t="s">
        <v>223</v>
      </c>
      <c r="N123" s="76" t="s">
        <v>20</v>
      </c>
      <c r="O123" s="76" t="s">
        <v>196</v>
      </c>
      <c r="P123" s="76" t="s">
        <v>225</v>
      </c>
      <c r="Q123" s="196" t="s">
        <v>227</v>
      </c>
      <c r="R123" s="77" t="s">
        <v>21</v>
      </c>
    </row>
    <row r="124" spans="1:18" x14ac:dyDescent="0.25">
      <c r="B124" s="193" t="s">
        <v>257</v>
      </c>
      <c r="C124" s="193">
        <v>1000000</v>
      </c>
      <c r="D124" s="193">
        <v>10</v>
      </c>
      <c r="E124" s="195">
        <v>25</v>
      </c>
      <c r="F124" s="193">
        <v>19</v>
      </c>
      <c r="G124" s="193">
        <v>60</v>
      </c>
      <c r="H124" s="193" t="s">
        <v>14</v>
      </c>
      <c r="I124" s="193" t="s">
        <v>90</v>
      </c>
      <c r="J124" s="193" t="s">
        <v>90</v>
      </c>
      <c r="K124" s="193">
        <v>10</v>
      </c>
      <c r="L124" s="193" t="s">
        <v>145</v>
      </c>
      <c r="M124" s="193"/>
      <c r="N124" s="193" t="str">
        <f>_xlfn.CONCAT($B$1, " --limit=", C124, " --minsize=", D124, " --minsup=", E124, " --tbl=trajectory.", B124, " --timescale=", H124, " --bins=", F124, " --bint=", G124, " --epst=", I124, " --epss=", J124, " --nexecutors=", K124, " --maxram=", L124, M124)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--limit=1000000 --minsize=10 --minsup=25 --tbl=trajectory.hermopoulis_standard1_100 --timescale=absolute --bins=19 --bint=60 --epst=Infinity --epss=Infinity --nexecutors=10 --maxram=8g</v>
      </c>
      <c r="O124" s="193" t="str">
        <f>_xlfn.CONCAT($B$4, " --inputtable=ctm.tmp_transactiontable__tbl_", B124, "__lmt_", C124, "__size_", D124, "__sup_", E124, "__bins_", F124, "__ts_", H124, "__bint_", G124, " --output=/user/mfrancia/spare/output/ --m=", D124, " --k=", E124, " --l=1 --g=10000", " --executors=", K124, " --cores=2", " --ram=", L124)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--inputtable=ctm.tmp_transactiontable__tbl_hermopoulis_standard1_100__lmt_1000000__size_10__sup_25__bins_19__ts_absolute__bint_60 --output=/user/mfrancia/spare/output/ --m=10 --k=25 --l=1 --g=10000 --executors=10 --cores=2 --ram=8g</v>
      </c>
      <c r="P124" s="193" t="str">
        <f>_xlfn.CONCAT($B$2, " --limit=", C124, " --minsize=", D124, " --minsup=", E124, " --tbl=trajectory.", B124, " --timescale=", H124, " --bins=", F124, " --bint=", G124, " --epst=", I124, " --epss=", J124, " --nexecutors=", K124, " --maxram=", L124, IF(M124="", "", M124),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--limit=1000000 --minsize=10 --minsup=25 --tbl=trajectory.hermopoulis_standard1_100 --timescale=absolute --bins=19 --bint=60 --epst=Infinity --epss=Infinity --nexecutors=10 --maxram=8g --querytype=user</v>
      </c>
      <c r="Q124" s="193" t="str">
        <f>_xlfn.CONCAT($B$3, " --limit=", C124, " --minsize=", D124, " --minsup=", E124, " --tbl=trajectory.", B124, " --timescale=", H124, " --bins=", F124, " --bint=", G124, " --epst=", I124, " --epss=", J124, " --nexecutors=", K124, " --maxram=", L124, M124)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--repfreq=1 --limit=1000000 --minsize=10 --minsup=25 --tbl=trajectory.hermopoulis_standard1_100 --timescale=absolute --bins=19 --bint=60 --epst=Infinity --epss=Infinity --nexecutors=10 --maxram=8g</v>
      </c>
      <c r="R124" s="193" t="str">
        <f>_xlfn.CONCAT($B$2, " --limit=", C124, " --minsize=", D124, " --minsup=", E124, " --tbl=trajectory.", B124, " --timescale=", H124, " --bins=", F124, " --bint=", G124, " --epst=", I124, " --epss=", J124, " --nexecutors=", K124, " --maxram=", L124, " --itemsetlimit=10", IF(M124="", "", M124))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--limit=1000000 --minsize=10 --minsup=25 --tbl=trajectory.hermopoulis_standard1_100 --timescale=absolute --bins=19 --bint=60 --epst=Infinity --epss=Infinity --nexecutors=10 --maxram=8g --itemsetlimit=10</v>
      </c>
    </row>
    <row r="125" spans="1:18" x14ac:dyDescent="0.25">
      <c r="B125" s="193" t="s">
        <v>226</v>
      </c>
      <c r="C125" s="193">
        <v>1000000</v>
      </c>
      <c r="D125" s="193">
        <v>10</v>
      </c>
      <c r="E125" s="194">
        <v>35</v>
      </c>
      <c r="F125" s="193">
        <v>19</v>
      </c>
      <c r="G125" s="193">
        <v>60</v>
      </c>
      <c r="H125" s="193" t="s">
        <v>14</v>
      </c>
      <c r="I125" s="193" t="s">
        <v>90</v>
      </c>
      <c r="J125" s="193" t="s">
        <v>90</v>
      </c>
      <c r="K125" s="193">
        <v>10</v>
      </c>
      <c r="L125" s="193" t="s">
        <v>145</v>
      </c>
      <c r="M125" s="193"/>
      <c r="N125" s="193" t="str">
        <f>_xlfn.CONCAT($B$1, " --limit=", C125, " --minsize=", D125, " --minsup=", E125, " --tbl=trajectory.", B125, " --timescale=", H125, " --bins=", F125, " --bint=", G125, " --epst=", I125, " --epss=", J125, " --nexecutors=", K125, " --maxram=", L125, M125)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--limit=1000000 --minsize=10 --minsup=35 --tbl=trajectory.hermopoulis_standard1_200 --timescale=absolute --bins=19 --bint=60 --epst=Infinity --epss=Infinity --nexecutors=10 --maxram=8g</v>
      </c>
      <c r="O125" s="193" t="str">
        <f>_xlfn.CONCAT($B$4, " --inputtable=ctm.tmp_transactiontable__tbl_", B125, "__lmt_", C125, "__size_", D125, "__sup_", E125, "__bins_", F125, "__ts_", H125, "__bint_", G125, " --output=/user/mfrancia/spare/output/ --m=", D125, " --k=", E125, " --l=1 --g=10000", " --executors=", K125, " --cores=2", " --ram=", L125)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--inputtable=ctm.tmp_transactiontable__tbl_hermopoulis_standard1_200__lmt_1000000__size_10__sup_35__bins_19__ts_absolute__bint_60 --output=/user/mfrancia/spare/output/ --m=10 --k=35 --l=1 --g=10000 --executors=10 --cores=2 --ram=8g</v>
      </c>
      <c r="P125" s="193" t="str">
        <f>_xlfn.CONCAT($B$2, " --limit=", C125, " --minsize=", D125, " --minsup=", E125, " --tbl=trajectory.", B125, " --timescale=", H125, " --bins=", F125, " --bint=", G125, " --epst=", I125, " --epss=", J125, " --nexecutors=", K125, " --maxram=", L125, IF(M125="", "", M125),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--limit=1000000 --minsize=10 --minsup=35 --tbl=trajectory.hermopoulis_standard1_200 --timescale=absolute --bins=19 --bint=60 --epst=Infinity --epss=Infinity --nexecutors=10 --maxram=8g --querytype=user</v>
      </c>
      <c r="Q125" s="193" t="str">
        <f>_xlfn.CONCAT($B$3, " --limit=", C125, " --minsize=", D125, " --minsup=", E125, " --tbl=trajectory.", B125, " --timescale=", H125, " --bins=", F125, " --bint=", G125, " --epst=", I125, " --epss=", J125, " --nexecutors=", K125, " --maxram=", L125, M125)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--repfreq=1 --limit=1000000 --minsize=10 --minsup=35 --tbl=trajectory.hermopoulis_standard1_200 --timescale=absolute --bins=19 --bint=60 --epst=Infinity --epss=Infinity --nexecutors=10 --maxram=8g</v>
      </c>
      <c r="R125" s="193" t="str">
        <f>_xlfn.CONCAT($B$2, " --limit=", C125, " --minsize=", D125, " --minsup=", E125, " --tbl=trajectory.", B125, " --timescale=", H125, " --bins=", F125, " --bint=", G125, " --epst=", I125, " --epss=", J125, " --nexecutors=", K125, " --maxram=", L125, " --itemsetlimit=10", IF(M125="", "", M125))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--limit=1000000 --minsize=10 --minsup=35 --tbl=trajectory.hermopoulis_standard1_200 --timescale=absolute --bins=19 --bint=60 --epst=Infinity --epss=Infinity --nexecutors=10 --maxram=8g --itemsetlimit=10</v>
      </c>
    </row>
    <row r="126" spans="1:18" x14ac:dyDescent="0.25">
      <c r="B126" s="117" t="s">
        <v>226</v>
      </c>
      <c r="C126" s="117">
        <v>1000000</v>
      </c>
      <c r="D126" s="117">
        <v>10</v>
      </c>
      <c r="E126" s="118">
        <v>34</v>
      </c>
      <c r="F126" s="117">
        <v>19</v>
      </c>
      <c r="G126" s="117">
        <v>60</v>
      </c>
      <c r="H126" s="117" t="s">
        <v>14</v>
      </c>
      <c r="I126" s="117" t="s">
        <v>90</v>
      </c>
      <c r="J126" s="117" t="s">
        <v>90</v>
      </c>
      <c r="K126" s="117">
        <v>10</v>
      </c>
      <c r="L126" s="117" t="s">
        <v>145</v>
      </c>
      <c r="M126" s="117"/>
      <c r="N126" s="96" t="str">
        <f>_xlfn.CONCAT($B$1, " --limit=", C126, " --minsize=", D126, " --minsup=", E126, " --tbl=trajectory.", B126, " --timescale=", H126, " --bins=", F126, " --bint=", G126, " --epst=", I126, " --epss=", J126, " --nexecutors=", K126, " --maxram=", L126, M126)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--limit=1000000 --minsize=10 --minsup=34 --tbl=trajectory.hermopoulis_standard1_200 --timescale=absolute --bins=19 --bint=60 --epst=Infinity --epss=Infinity --nexecutors=10 --maxram=8g</v>
      </c>
      <c r="O126" s="96" t="str">
        <f t="shared" ref="O126:O129" si="35">_xlfn.CONCAT($B$4, " --inputtable=ctm.tmp_transactiontable__tbl_", B126, "__lmt_", C126, "__size_", D126, "__sup_", E126, "__bins_", F126, "__ts_", H126, "__bint_", G126, " --output=/user/mfrancia/spare/output/ --m=", D126, " --k=", E126, " --l=1 --g=10000", " --executors=", K126, " --cores=2", " --ram=", L126)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--inputtable=ctm.tmp_transactiontable__tbl_hermopoulis_standard1_200__lmt_1000000__size_10__sup_34__bins_19__ts_absolute__bint_60 --output=/user/mfrancia/spare/output/ --m=10 --k=34 --l=1 --g=10000 --executors=10 --cores=2 --ram=8g</v>
      </c>
      <c r="P126" s="117" t="str">
        <f>_xlfn.CONCAT($B$2, " --limit=", C126, " --minsize=", D126, " --minsup=", E126, " --tbl=trajectory.", B126, " --timescale=", H126, " --bins=", F126, " --bint=", G126, " --epst=", I126, " --epss=", J126, " --nexecutors=", K126, " --maxram=", L126, IF(M126="", "", M126),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--limit=1000000 --minsize=10 --minsup=34 --tbl=trajectory.hermopoulis_standard1_200 --timescale=absolute --bins=19 --bint=60 --epst=Infinity --epss=Infinity --nexecutors=10 --maxram=8g --querytype=user</v>
      </c>
      <c r="Q126" s="96" t="str">
        <f>_xlfn.CONCAT($B$3, " --limit=", C126, " --minsize=", D126, " --minsup=", E126, " --tbl=trajectory.", B126, " --timescale=", H126, " --bins=", F126, " --bint=", G126, " --epst=", I126, " --epss=", J126, " --nexecutors=", K126, " --maxram=", L126, M126)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--repfreq=1 --limit=1000000 --minsize=10 --minsup=34 --tbl=trajectory.hermopoulis_standard1_200 --timescale=absolute --bins=19 --bint=60 --epst=Infinity --epss=Infinity --nexecutors=10 --maxram=8g</v>
      </c>
      <c r="R126" s="117" t="str">
        <f>_xlfn.CONCAT($B$2, " --limit=", C126, " --minsize=", D126, " --minsup=", E126, " --tbl=trajectory.", B126, " --timescale=", H126, " --bins=", F126, " --bint=", G126, " --epst=", I126, " --epss=", J126, " --nexecutors=", K126, " --maxram=", L126, " --itemsetlimit=10", IF(M126="", "", M126))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--limit=1000000 --minsize=10 --minsup=34 --tbl=trajectory.hermopoulis_standard1_200 --timescale=absolute --bins=19 --bint=60 --epst=Infinity --epss=Infinity --nexecutors=10 --maxram=8g --itemsetlimit=10</v>
      </c>
    </row>
    <row r="127" spans="1:18" x14ac:dyDescent="0.25">
      <c r="B127" s="117" t="s">
        <v>226</v>
      </c>
      <c r="C127" s="117">
        <v>1000000</v>
      </c>
      <c r="D127" s="117">
        <v>10</v>
      </c>
      <c r="E127" s="118">
        <v>33</v>
      </c>
      <c r="F127" s="117">
        <v>19</v>
      </c>
      <c r="G127" s="117">
        <v>60</v>
      </c>
      <c r="H127" s="117" t="s">
        <v>14</v>
      </c>
      <c r="I127" s="117" t="s">
        <v>90</v>
      </c>
      <c r="J127" s="117" t="s">
        <v>90</v>
      </c>
      <c r="K127" s="117">
        <v>10</v>
      </c>
      <c r="L127" s="117" t="s">
        <v>145</v>
      </c>
      <c r="M127" s="117"/>
      <c r="N127" s="96" t="str">
        <f>_xlfn.CONCAT($B$1, " --limit=", C127, " --minsize=", D127, " --minsup=", E127, " --tbl=trajectory.", B127, " --timescale=", H127, " --bins=", F127, " --bint=", G127, " --epst=", I127, " --epss=", J127, " --nexecutors=", K127, " --maxram=", L127, M127)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--limit=1000000 --minsize=10 --minsup=33 --tbl=trajectory.hermopoulis_standard1_200 --timescale=absolute --bins=19 --bint=60 --epst=Infinity --epss=Infinity --nexecutors=10 --maxram=8g</v>
      </c>
      <c r="O127" s="96" t="str">
        <f t="shared" si="35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--inputtable=ctm.tmp_transactiontable__tbl_hermopoulis_standard1_200__lmt_1000000__size_10__sup_33__bins_19__ts_absolute__bint_60 --output=/user/mfrancia/spare/output/ --m=10 --k=33 --l=1 --g=10000 --executors=10 --cores=2 --ram=8g</v>
      </c>
      <c r="P127" s="117" t="str">
        <f>_xlfn.CONCAT($B$2, " --limit=", C127, " --minsize=", D127, " --minsup=", E127, " --tbl=trajectory.", B127, " --timescale=", H127, " --bins=", F127, " --bint=", G127, " --epst=", I127, " --epss=", J127, " --nexecutors=", K127, " --maxram=", L127, IF(M127="", "", M127),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--limit=1000000 --minsize=10 --minsup=33 --tbl=trajectory.hermopoulis_standard1_200 --timescale=absolute --bins=19 --bint=60 --epst=Infinity --epss=Infinity --nexecutors=10 --maxram=8g --querytype=user</v>
      </c>
      <c r="Q127" s="96" t="str">
        <f>_xlfn.CONCAT($B$3, " --limit=", C127, " --minsize=", D127, " --minsup=", E127, " --tbl=trajectory.", B127, " --timescale=", H127, " --bins=", F127, " --bint=", G127, " --epst=", I127, " --epss=", J127, " --nexecutors=", K127, " --maxram=", L127, M127)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--repfreq=1 --limit=1000000 --minsize=10 --minsup=33 --tbl=trajectory.hermopoulis_standard1_200 --timescale=absolute --bins=19 --bint=60 --epst=Infinity --epss=Infinity --nexecutors=10 --maxram=8g</v>
      </c>
      <c r="R127" s="117" t="str">
        <f>_xlfn.CONCAT($B$2, " --limit=", C127, " --minsize=", D127, " --minsup=", E127, " --tbl=trajectory.", B127, " --timescale=", H127, " --bins=", F127, " --bint=", G127, " --epst=", I127, " --epss=", J127, " --nexecutors=", K127, " --maxram=", L127, " --itemsetlimit=10", IF(M127="", "", M127))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--limit=1000000 --minsize=10 --minsup=33 --tbl=trajectory.hermopoulis_standard1_200 --timescale=absolute --bins=19 --bint=60 --epst=Infinity --epss=Infinity --nexecutors=10 --maxram=8g --itemsetlimit=10</v>
      </c>
    </row>
    <row r="128" spans="1:18" x14ac:dyDescent="0.25">
      <c r="B128" s="117" t="s">
        <v>226</v>
      </c>
      <c r="C128" s="117">
        <v>1000000</v>
      </c>
      <c r="D128" s="117">
        <v>10</v>
      </c>
      <c r="E128" s="118">
        <v>32</v>
      </c>
      <c r="F128" s="117">
        <v>19</v>
      </c>
      <c r="G128" s="117">
        <v>60</v>
      </c>
      <c r="H128" s="117" t="s">
        <v>14</v>
      </c>
      <c r="I128" s="117" t="s">
        <v>90</v>
      </c>
      <c r="J128" s="117" t="s">
        <v>90</v>
      </c>
      <c r="K128" s="117">
        <v>10</v>
      </c>
      <c r="L128" s="117" t="s">
        <v>145</v>
      </c>
      <c r="M128" s="117"/>
      <c r="N128" s="96" t="str">
        <f>_xlfn.CONCAT($B$1, " --limit=", C128, " --minsize=", D128, " --minsup=", E128, " --tbl=trajectory.", B128, " --timescale=", H128, " --bins=", F128, " --bint=", G128, " --epst=", I128, " --epss=", J128, " --nexecutors=", K128, " --maxram=", L128, M128)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--limit=1000000 --minsize=10 --minsup=32 --tbl=trajectory.hermopoulis_standard1_200 --timescale=absolute --bins=19 --bint=60 --epst=Infinity --epss=Infinity --nexecutors=10 --maxram=8g</v>
      </c>
      <c r="O128" s="96" t="str">
        <f t="shared" si="35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--inputtable=ctm.tmp_transactiontable__tbl_hermopoulis_standard1_200__lmt_1000000__size_10__sup_32__bins_19__ts_absolute__bint_60 --output=/user/mfrancia/spare/output/ --m=10 --k=32 --l=1 --g=10000 --executors=10 --cores=2 --ram=8g</v>
      </c>
      <c r="P128" s="117" t="str">
        <f>_xlfn.CONCAT($B$2, " --limit=", C128, " --minsize=", D128, " --minsup=", E128, " --tbl=trajectory.", B128, " --timescale=", H128, " --bins=", F128, " --bint=", G128, " --epst=", I128, " --epss=", J128, " --nexecutors=", K128, " --maxram=", L128, IF(M128="", "", M128),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--limit=1000000 --minsize=10 --minsup=32 --tbl=trajectory.hermopoulis_standard1_200 --timescale=absolute --bins=19 --bint=60 --epst=Infinity --epss=Infinity --nexecutors=10 --maxram=8g --querytype=user</v>
      </c>
      <c r="Q128" s="96" t="str">
        <f>_xlfn.CONCAT($B$3, " --limit=", C128, " --minsize=", D128, " --minsup=", E128, " --tbl=trajectory.", B128, " --timescale=", H128, " --bins=", F128, " --bint=", G128, " --epst=", I128, " --epss=", J128, " --nexecutors=", K128, " --maxram=", L128, M128)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--repfreq=1 --limit=1000000 --minsize=10 --minsup=32 --tbl=trajectory.hermopoulis_standard1_200 --timescale=absolute --bins=19 --bint=60 --epst=Infinity --epss=Infinity --nexecutors=10 --maxram=8g</v>
      </c>
      <c r="R128" s="117" t="str">
        <f>_xlfn.CONCAT($B$2, " --limit=", C128, " --minsize=", D128, " --minsup=", E128, " --tbl=trajectory.", B128, " --timescale=", H128, " --bins=", F128, " --bint=", G128, " --epst=", I128, " --epss=", J128, " --nexecutors=", K128, " --maxram=", L128, " --itemsetlimit=10", IF(M128="", "", M128))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--limit=1000000 --minsize=10 --minsup=32 --tbl=trajectory.hermopoulis_standard1_200 --timescale=absolute --bins=19 --bint=60 --epst=Infinity --epss=Infinity --nexecutors=10 --maxram=8g --itemsetlimit=10</v>
      </c>
    </row>
    <row r="129" spans="2:18" x14ac:dyDescent="0.25">
      <c r="B129" s="117" t="s">
        <v>226</v>
      </c>
      <c r="C129" s="117">
        <v>1000000</v>
      </c>
      <c r="D129" s="117">
        <v>10</v>
      </c>
      <c r="E129" s="118">
        <v>31</v>
      </c>
      <c r="F129" s="117">
        <v>19</v>
      </c>
      <c r="G129" s="117">
        <v>60</v>
      </c>
      <c r="H129" s="117" t="s">
        <v>14</v>
      </c>
      <c r="I129" s="117" t="s">
        <v>90</v>
      </c>
      <c r="J129" s="117" t="s">
        <v>90</v>
      </c>
      <c r="K129" s="117">
        <v>10</v>
      </c>
      <c r="L129" s="117" t="s">
        <v>145</v>
      </c>
      <c r="M129" s="117"/>
      <c r="N129" s="96" t="str">
        <f>_xlfn.CONCAT($B$1, " --limit=", C129, " --minsize=", D129, " --minsup=", E129, " --tbl=trajectory.", B129, " --timescale=", H129, " --bins=", F129, " --bint=", G129, " --epst=", I129, " --epss=", J129, " --nexecutors=", K129, " --maxram=", L129, M129)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--limit=1000000 --minsize=10 --minsup=31 --tbl=trajectory.hermopoulis_standard1_200 --timescale=absolute --bins=19 --bint=60 --epst=Infinity --epss=Infinity --nexecutors=10 --maxram=8g</v>
      </c>
      <c r="O129" s="96" t="str">
        <f t="shared" si="35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--master yarn --deploy-mode client --class it.unibo.tip.main.Main build/libs/SPARE-all.jar  --inputtable=ctm.tmp_transactiontable__tbl_hermopoulis_standard1_200__lmt_1000000__size_10__sup_31__bins_19__ts_absolute__bint_60 --output=/user/mfrancia/spare/output/ --m=10 --k=31 --l=1 --g=10000 --executors=10 --cores=2 --ram=8g</v>
      </c>
      <c r="P129" s="117" t="str">
        <f>_xlfn.CONCAT($B$2, " --limit=", C129, " --minsize=", D129, " --minsup=", E129, " --tbl=trajectory.", B129, " --timescale=", H129, " --bins=", F129, " --bint=", G129, " --epst=", I129, " --epss=", J129, " --nexecutors=", K129, " --maxram=", L129, IF(M129="", "", M129),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--limit=1000000 --minsize=10 --minsup=31 --tbl=trajectory.hermopoulis_standard1_200 --timescale=absolute --bins=19 --bint=60 --epst=Infinity --epss=Infinity --nexecutors=10 --maxram=8g --querytype=user</v>
      </c>
      <c r="Q129" s="96" t="str">
        <f>_xlfn.CONCAT($B$3, " --limit=", C129, " --minsize=", D129, " --minsup=", E129, " --tbl=trajectory.", B129, " --timescale=", H129, " --bins=", F129, " --bint=", G129, " --epst=", I129, " --epss=", J129, " --nexecutors=", K129, " --maxram=", L129, M129)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--repfreq=1 --limit=1000000 --minsize=10 --minsup=31 --tbl=trajectory.hermopoulis_standard1_200 --timescale=absolute --bins=19 --bint=60 --epst=Infinity --epss=Infinity --nexecutors=10 --maxram=8g</v>
      </c>
      <c r="R129" s="117" t="str">
        <f>_xlfn.CONCAT($B$2, " --limit=", C129, " --minsize=", D129, " --minsup=", E129, " --tbl=trajectory.", B129, " --timescale=", H129, " --bins=", F129, " --bint=", G129, " --epst=", I129, " --epss=", J129, " --nexecutors=", K129, " --maxram=", L129, " --itemsetlimit=10", IF(M129="", "", M129))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--limit=1000000 --minsize=10 --minsup=31 --tbl=trajectory.hermopoulis_standard1_200 --timescale=absolute --bins=19 --bint=60 --epst=Infinity --epss=Infinity --nexecutors=10 --maxram=8g --itemsetlimit=10</v>
      </c>
    </row>
    <row r="130" spans="2:18" x14ac:dyDescent="0.25">
      <c r="B130" s="117" t="s">
        <v>226</v>
      </c>
      <c r="C130" s="117">
        <v>1000000</v>
      </c>
      <c r="D130" s="117">
        <v>10</v>
      </c>
      <c r="E130" s="118">
        <v>30</v>
      </c>
      <c r="F130" s="117">
        <v>19</v>
      </c>
      <c r="G130" s="117">
        <v>60</v>
      </c>
      <c r="H130" s="117" t="s">
        <v>14</v>
      </c>
      <c r="I130" s="117" t="s">
        <v>90</v>
      </c>
      <c r="J130" s="117" t="s">
        <v>90</v>
      </c>
      <c r="K130" s="117">
        <v>10</v>
      </c>
      <c r="L130" s="117" t="s">
        <v>145</v>
      </c>
      <c r="M130" s="117"/>
      <c r="N130" s="96" t="str">
        <f>_xlfn.CONCAT($B$1, " --limit=", C130, " --minsize=", D130, " --minsup=", E130, " --tbl=trajectory.", B130, " --timescale=", H130, " --bins=", F130, " --bint=", G130, " --epst=", I130, " --epss=", J130, " --nexecutors=", K130, " --maxram=", L130, M130)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--limit=1000000 --minsize=10 --minsup=30 --tbl=trajectory.hermopoulis_standard1_200 --timescale=absolute --bins=19 --bint=60 --epst=Infinity --epss=Infinity --nexecutors=10 --maxram=8g</v>
      </c>
      <c r="O130" s="117" t="s">
        <v>22</v>
      </c>
      <c r="P130" s="117" t="str">
        <f>_xlfn.CONCAT($B$2, " --limit=", C130, " --minsize=", D130, " --minsup=", E130, " --tbl=trajectory.", B130, " --timescale=", H130, " --bins=", F130, " --bint=", G130, " --epst=", I130, " --epss=", J130, " --nexecutors=", K130, " --maxram=", L130, IF(M130="", "", M130),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--limit=1000000 --minsize=10 --minsup=30 --tbl=trajectory.hermopoulis_standard1_200 --timescale=absolute --bins=19 --bint=60 --epst=Infinity --epss=Infinity --nexecutors=10 --maxram=8g --querytype=user</v>
      </c>
      <c r="Q130" s="96" t="str">
        <f>_xlfn.CONCAT($B$3, " --limit=", C130, " --minsize=", D130, " --minsup=", E130, " --tbl=trajectory.", B130, " --timescale=", H130, " --bins=", F130, " --bint=", G130, " --epst=", I130, " --epss=", J130, " --nexecutors=", K130, " --maxram=", L130, M130)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--repfreq=1 --limit=1000000 --minsize=10 --minsup=30 --tbl=trajectory.hermopoulis_standard1_200 --timescale=absolute --bins=19 --bint=60 --epst=Infinity --epss=Infinity --nexecutors=10 --maxram=8g</v>
      </c>
      <c r="R130" s="117" t="str">
        <f>_xlfn.CONCAT($B$2, " --limit=", C130, " --minsize=", D130, " --minsup=", E130, " --tbl=trajectory.", B130, " --timescale=", H130, " --bins=", F130, " --bint=", G130, " --epst=", I130, " --epss=", J130, " --nexecutors=", K130, " --maxram=", L130, " --itemsetlimit=10", IF(M130="", "", M130))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--limit=1000000 --minsize=10 --minsup=30 --tbl=trajectory.hermopoulis_standard1_200 --timescale=absolute --bins=19 --bint=60 --epst=Infinity --epss=Infinity --nexecutors=10 --maxram=8g --itemsetlimit=10</v>
      </c>
    </row>
    <row r="131" spans="2:18" x14ac:dyDescent="0.25">
      <c r="B131" s="117" t="s">
        <v>226</v>
      </c>
      <c r="C131" s="117">
        <v>1000000</v>
      </c>
      <c r="D131" s="117">
        <v>10</v>
      </c>
      <c r="E131" s="118">
        <v>29</v>
      </c>
      <c r="F131" s="117">
        <v>19</v>
      </c>
      <c r="G131" s="117">
        <v>60</v>
      </c>
      <c r="H131" s="117" t="s">
        <v>14</v>
      </c>
      <c r="I131" s="117" t="s">
        <v>90</v>
      </c>
      <c r="J131" s="117" t="s">
        <v>90</v>
      </c>
      <c r="K131" s="117">
        <v>10</v>
      </c>
      <c r="L131" s="117" t="s">
        <v>145</v>
      </c>
      <c r="M131" s="117"/>
      <c r="N131" s="96" t="str">
        <f>_xlfn.CONCAT($B$1, " --limit=", C131, " --minsize=", D131, " --minsup=", E131, " --tbl=trajectory.", B131, " --timescale=", H131, " --bins=", F131, " --bint=", G131, " --epst=", I131, " --epss=", J131, " --nexecutors=", K131, " --maxram=", L131, M131)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--limit=1000000 --minsize=10 --minsup=29 --tbl=trajectory.hermopoulis_standard1_200 --timescale=absolute --bins=19 --bint=60 --epst=Infinity --epss=Infinity --nexecutors=10 --maxram=8g</v>
      </c>
      <c r="O131" s="117" t="s">
        <v>22</v>
      </c>
      <c r="P131" s="117" t="str">
        <f>_xlfn.CONCAT($B$2, " --limit=", C131, " --minsize=", D131, " --minsup=", E131, " --tbl=trajectory.", B131, " --timescale=", H131, " --bins=", F131, " --bint=", G131, " --epst=", I131, " --epss=", J131, " --nexecutors=", K131, " --maxram=", L131, IF(M131="", "", M131),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--limit=1000000 --minsize=10 --minsup=29 --tbl=trajectory.hermopoulis_standard1_200 --timescale=absolute --bins=19 --bint=60 --epst=Infinity --epss=Infinity --nexecutors=10 --maxram=8g --querytype=user</v>
      </c>
      <c r="Q131" s="96" t="str">
        <f>_xlfn.CONCAT($B$3, " --limit=", C131, " --minsize=", D131, " --minsup=", E131, " --tbl=trajectory.", B131, " --timescale=", H131, " --bins=", F131, " --bint=", G131, " --epst=", I131, " --epss=", J131, " --nexecutors=", K131, " --maxram=", L131, M131)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--repfreq=1 --limit=1000000 --minsize=10 --minsup=29 --tbl=trajectory.hermopoulis_standard1_200 --timescale=absolute --bins=19 --bint=60 --epst=Infinity --epss=Infinity --nexecutors=10 --maxram=8g</v>
      </c>
      <c r="R131" s="117" t="str">
        <f>_xlfn.CONCAT($B$2, " --limit=", C131, " --minsize=", D131, " --minsup=", E131, " --tbl=trajectory.", B131, " --timescale=", H131, " --bins=", F131, " --bint=", G131, " --epst=", I131, " --epss=", J131, " --nexecutors=", K131, " --maxram=", L131, " --itemsetlimit=10", IF(M131="", "", M131))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--limit=1000000 --minsize=10 --minsup=29 --tbl=trajectory.hermopoulis_standard1_200 --timescale=absolute --bins=19 --bint=60 --epst=Infinity --epss=Infinity --nexecutors=10 --maxram=8g --itemsetlimit=10</v>
      </c>
    </row>
    <row r="132" spans="2:18" x14ac:dyDescent="0.25">
      <c r="B132" s="117" t="s">
        <v>226</v>
      </c>
      <c r="C132" s="117">
        <v>1000000</v>
      </c>
      <c r="D132" s="117">
        <v>10</v>
      </c>
      <c r="E132" s="118">
        <v>28</v>
      </c>
      <c r="F132" s="117">
        <v>19</v>
      </c>
      <c r="G132" s="117">
        <v>60</v>
      </c>
      <c r="H132" s="117" t="s">
        <v>14</v>
      </c>
      <c r="I132" s="117" t="s">
        <v>90</v>
      </c>
      <c r="J132" s="117" t="s">
        <v>90</v>
      </c>
      <c r="K132" s="117">
        <v>10</v>
      </c>
      <c r="L132" s="117" t="s">
        <v>145</v>
      </c>
      <c r="M132" s="117"/>
      <c r="N132" s="96" t="str">
        <f>_xlfn.CONCAT($B$1, " --limit=", C132, " --minsize=", D132, " --minsup=", E132, " --tbl=trajectory.", B132, " --timescale=", H132, " --bins=", F132, " --bint=", G132, " --epst=", I132, " --epss=", J132, " --nexecutors=", K132, " --maxram=", L132, M132)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--limit=1000000 --minsize=10 --minsup=28 --tbl=trajectory.hermopoulis_standard1_200 --timescale=absolute --bins=19 --bint=60 --epst=Infinity --epss=Infinity --nexecutors=10 --maxram=8g</v>
      </c>
      <c r="O132" s="117" t="s">
        <v>22</v>
      </c>
      <c r="P132" s="117" t="str">
        <f>_xlfn.CONCAT($B$2, " --limit=", C132, " --minsize=", D132, " --minsup=", E132, " --tbl=trajectory.", B132, " --timescale=", H132, " --bins=", F132, " --bint=", G132, " --epst=", I132, " --epss=", J132, " --nexecutors=", K132, " --maxram=", L132, IF(M132="", "", M132),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--limit=1000000 --minsize=10 --minsup=28 --tbl=trajectory.hermopoulis_standard1_200 --timescale=absolute --bins=19 --bint=60 --epst=Infinity --epss=Infinity --nexecutors=10 --maxram=8g --querytype=user</v>
      </c>
      <c r="Q132" s="96" t="str">
        <f>_xlfn.CONCAT($B$3, " --limit=", C132, " --minsize=", D132, " --minsup=", E132, " --tbl=trajectory.", B132, " --timescale=", H132, " --bins=", F132, " --bint=", G132, " --epst=", I132, " --epss=", J132, " --nexecutors=", K132, " --maxram=", L132, M132)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--repfreq=1 --limit=1000000 --minsize=10 --minsup=28 --tbl=trajectory.hermopoulis_standard1_200 --timescale=absolute --bins=19 --bint=60 --epst=Infinity --epss=Infinity --nexecutors=10 --maxram=8g</v>
      </c>
      <c r="R132" s="117" t="str">
        <f>_xlfn.CONCAT($B$2, " --limit=", C132, " --minsize=", D132, " --minsup=", E132, " --tbl=trajectory.", B132, " --timescale=", H132, " --bins=", F132, " --bint=", G132, " --epst=", I132, " --epss=", J132, " --nexecutors=", K132, " --maxram=", L132, " --itemsetlimit=10", IF(M132="", "", M132))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--limit=1000000 --minsize=10 --minsup=28 --tbl=trajectory.hermopoulis_standard1_200 --timescale=absolute --bins=19 --bint=60 --epst=Infinity --epss=Infinity --nexecutors=10 --maxram=8g --itemsetlimit=10</v>
      </c>
    </row>
    <row r="133" spans="2:18" x14ac:dyDescent="0.25">
      <c r="B133" s="117" t="s">
        <v>226</v>
      </c>
      <c r="C133" s="117">
        <v>1000000</v>
      </c>
      <c r="D133" s="117">
        <v>10</v>
      </c>
      <c r="E133" s="118">
        <v>27</v>
      </c>
      <c r="F133" s="117">
        <v>19</v>
      </c>
      <c r="G133" s="117">
        <v>60</v>
      </c>
      <c r="H133" s="117" t="s">
        <v>14</v>
      </c>
      <c r="I133" s="117" t="s">
        <v>90</v>
      </c>
      <c r="J133" s="117" t="s">
        <v>90</v>
      </c>
      <c r="K133" s="117">
        <v>10</v>
      </c>
      <c r="L133" s="117" t="s">
        <v>145</v>
      </c>
      <c r="M133" s="117"/>
      <c r="N133" s="96" t="str">
        <f>_xlfn.CONCAT($B$1, " --limit=", C133, " --minsize=", D133, " --minsup=", E133, " --tbl=trajectory.", B133, " --timescale=", H133, " --bins=", F133, " --bint=", G133, " --epst=", I133, " --epss=", J133, " --nexecutors=", K133, " --maxram=", L133, M133)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--limit=1000000 --minsize=10 --minsup=27 --tbl=trajectory.hermopoulis_standard1_200 --timescale=absolute --bins=19 --bint=60 --epst=Infinity --epss=Infinity --nexecutors=10 --maxram=8g</v>
      </c>
      <c r="O133" s="117" t="s">
        <v>22</v>
      </c>
      <c r="P133" s="117" t="str">
        <f>_xlfn.CONCAT($B$2, " --limit=", C133, " --minsize=", D133, " --minsup=", E133, " --tbl=trajectory.", B133, " --timescale=", H133, " --bins=", F133, " --bint=", G133, " --epst=", I133, " --epss=", J133, " --nexecutors=", K133, " --maxram=", L133, IF(M133="", "", M133),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--limit=1000000 --minsize=10 --minsup=27 --tbl=trajectory.hermopoulis_standard1_200 --timescale=absolute --bins=19 --bint=60 --epst=Infinity --epss=Infinity --nexecutors=10 --maxram=8g --querytype=user</v>
      </c>
      <c r="Q133" s="96" t="str">
        <f>_xlfn.CONCAT($B$3, " --limit=", C133, " --minsize=", D133, " --minsup=", E133, " --tbl=trajectory.", B133, " --timescale=", H133, " --bins=", F133, " --bint=", G133, " --epst=", I133, " --epss=", J133, " --nexecutors=", K133, " --maxram=", L133, M133)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--repfreq=1 --limit=1000000 --minsize=10 --minsup=27 --tbl=trajectory.hermopoulis_standard1_200 --timescale=absolute --bins=19 --bint=60 --epst=Infinity --epss=Infinity --nexecutors=10 --maxram=8g</v>
      </c>
      <c r="R133" s="117" t="str">
        <f>_xlfn.CONCAT($B$2, " --limit=", C133, " --minsize=", D133, " --minsup=", E133, " --tbl=trajectory.", B133, " --timescale=", H133, " --bins=", F133, " --bint=", G133, " --epst=", I133, " --epss=", J133, " --nexecutors=", K133, " --maxram=", L133, " --itemsetlimit=10", IF(M133="", "", M133))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--limit=1000000 --minsize=10 --minsup=27 --tbl=trajectory.hermopoulis_standard1_200 --timescale=absolute --bins=19 --bint=60 --epst=Infinity --epss=Infinity --nexecutors=10 --maxram=8g --itemsetlimit=10</v>
      </c>
    </row>
    <row r="134" spans="2:18" x14ac:dyDescent="0.25">
      <c r="B134" s="117" t="s">
        <v>226</v>
      </c>
      <c r="C134" s="117">
        <v>1000000</v>
      </c>
      <c r="D134" s="117">
        <v>10</v>
      </c>
      <c r="E134" s="118">
        <v>26</v>
      </c>
      <c r="F134" s="117">
        <v>19</v>
      </c>
      <c r="G134" s="117">
        <v>60</v>
      </c>
      <c r="H134" s="117" t="s">
        <v>14</v>
      </c>
      <c r="I134" s="117" t="s">
        <v>90</v>
      </c>
      <c r="J134" s="117" t="s">
        <v>90</v>
      </c>
      <c r="K134" s="117">
        <v>10</v>
      </c>
      <c r="L134" s="117" t="s">
        <v>145</v>
      </c>
      <c r="M134" s="117"/>
      <c r="N134" s="96" t="str">
        <f>_xlfn.CONCAT($B$1, " --limit=", C134, " --minsize=", D134, " --minsup=", E134, " --tbl=trajectory.", B134, " --timescale=", H134, " --bins=", F134, " --bint=", G134, " --epst=", I134, " --epss=", J134, " --nexecutors=", K134, " --maxram=", L134, M134)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--limit=1000000 --minsize=10 --minsup=26 --tbl=trajectory.hermopoulis_standard1_200 --timescale=absolute --bins=19 --bint=60 --epst=Infinity --epss=Infinity --nexecutors=10 --maxram=8g</v>
      </c>
      <c r="O134" s="117" t="s">
        <v>22</v>
      </c>
      <c r="P134" s="117" t="str">
        <f>_xlfn.CONCAT($B$2, " --limit=", C134, " --minsize=", D134, " --minsup=", E134, " --tbl=trajectory.", B134, " --timescale=", H134, " --bins=", F134, " --bint=", G134, " --epst=", I134, " --epss=", J134, " --nexecutors=", K134, " --maxram=", L134, IF(M134="", "", M134),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--limit=1000000 --minsize=10 --minsup=26 --tbl=trajectory.hermopoulis_standard1_200 --timescale=absolute --bins=19 --bint=60 --epst=Infinity --epss=Infinity --nexecutors=10 --maxram=8g --querytype=user</v>
      </c>
      <c r="Q134" s="96" t="str">
        <f>_xlfn.CONCAT($B$3, " --limit=", C134, " --minsize=", D134, " --minsup=", E134, " --tbl=trajectory.", B134, " --timescale=", H134, " --bins=", F134, " --bint=", G134, " --epst=", I134, " --epss=", J134, " --nexecutors=", K134, " --maxram=", L134, M134)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--repfreq=1 --limit=1000000 --minsize=10 --minsup=26 --tbl=trajectory.hermopoulis_standard1_200 --timescale=absolute --bins=19 --bint=60 --epst=Infinity --epss=Infinity --nexecutors=10 --maxram=8g</v>
      </c>
      <c r="R134" s="117" t="str">
        <f>_xlfn.CONCAT($B$2, " --limit=", C134, " --minsize=", D134, " --minsup=", E134, " --tbl=trajectory.", B134, " --timescale=", H134, " --bins=", F134, " --bint=", G134, " --epst=", I134, " --epss=", J134, " --nexecutors=", K134, " --maxram=", L134, " --itemsetlimit=10", IF(M134="", "", M134))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--limit=1000000 --minsize=10 --minsup=26 --tbl=trajectory.hermopoulis_standard1_200 --timescale=absolute --bins=19 --bint=60 --epst=Infinity --epss=Infinity --nexecutors=10 --maxram=8g --itemsetlimit=10</v>
      </c>
    </row>
    <row r="135" spans="2:18" x14ac:dyDescent="0.25">
      <c r="B135" s="117" t="s">
        <v>226</v>
      </c>
      <c r="C135" s="117">
        <v>1000000</v>
      </c>
      <c r="D135" s="117">
        <v>10</v>
      </c>
      <c r="E135" s="118">
        <v>25</v>
      </c>
      <c r="F135" s="117">
        <v>19</v>
      </c>
      <c r="G135" s="117">
        <v>60</v>
      </c>
      <c r="H135" s="117" t="s">
        <v>14</v>
      </c>
      <c r="I135" s="117" t="s">
        <v>90</v>
      </c>
      <c r="J135" s="117" t="s">
        <v>90</v>
      </c>
      <c r="K135" s="117">
        <v>10</v>
      </c>
      <c r="L135" s="117" t="s">
        <v>145</v>
      </c>
      <c r="M135" s="117"/>
      <c r="N135" s="96" t="str">
        <f>_xlfn.CONCAT($B$1, " --limit=", C135, " --minsize=", D135, " --minsup=", E135, " --tbl=trajectory.", B135, " --timescale=", H135, " --bins=", F135, " --bint=", G135, " --epst=", I135, " --epss=", J135, " --nexecutors=", K135, " --maxram=", L135, M135)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--limit=1000000 --minsize=10 --minsup=25 --tbl=trajectory.hermopoulis_standard1_200 --timescale=absolute --bins=19 --bint=60 --epst=Infinity --epss=Infinity --nexecutors=10 --maxram=8g</v>
      </c>
      <c r="O135" s="117" t="s">
        <v>22</v>
      </c>
      <c r="P135" s="117" t="str">
        <f>_xlfn.CONCAT($B$2, " --limit=", C135, " --minsize=", D135, " --minsup=", E135, " --tbl=trajectory.", B135, " --timescale=", H135, " --bins=", F135, " --bint=", G135, " --epst=", I135, " --epss=", J135, " --nexecutors=", K135, " --maxram=", L135, IF(M135="", "", M135),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--limit=1000000 --minsize=10 --minsup=25 --tbl=trajectory.hermopoulis_standard1_200 --timescale=absolute --bins=19 --bint=60 --epst=Infinity --epss=Infinity --nexecutors=10 --maxram=8g --querytype=user</v>
      </c>
      <c r="Q135" s="96" t="str">
        <f>_xlfn.CONCAT($B$3, " --limit=", C135, " --minsize=", D135, " --minsup=", E135, " --tbl=trajectory.", B135, " --timescale=", H135, " --bins=", F135, " --bint=", G135, " --epst=", I135, " --epss=", J135, " --nexecutors=", K135, " --maxram=", L135, M135)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--repfreq=1 --limit=1000000 --minsize=10 --minsup=25 --tbl=trajectory.hermopoulis_standard1_200 --timescale=absolute --bins=19 --bint=60 --epst=Infinity --epss=Infinity --nexecutors=10 --maxram=8g</v>
      </c>
      <c r="R135" s="117" t="str">
        <f>_xlfn.CONCAT($B$2, " --limit=", C135, " --minsize=", D135, " --minsup=", E135, " --tbl=trajectory.", B135, " --timescale=", H135, " --bins=", F135, " --bint=", G135, " --epst=", I135, " --epss=", J135, " --nexecutors=", K135, " --maxram=", L135, " --itemsetlimit=10", IF(M135="", "", M135))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--limit=1000000 --minsize=10 --minsup=25 --tbl=trajectory.hermopoulis_standard1_200 --timescale=absolute --bins=19 --bint=60 --epst=Infinity --epss=Infinity --nexecutors=10 --maxram=8g --itemsetlimit=10</v>
      </c>
    </row>
    <row r="136" spans="2:18" x14ac:dyDescent="0.25">
      <c r="B136" s="117" t="s">
        <v>226</v>
      </c>
      <c r="C136" s="117">
        <v>1000000</v>
      </c>
      <c r="D136" s="117">
        <v>10</v>
      </c>
      <c r="E136" s="118">
        <v>24</v>
      </c>
      <c r="F136" s="117">
        <v>19</v>
      </c>
      <c r="G136" s="117">
        <v>60</v>
      </c>
      <c r="H136" s="117" t="s">
        <v>14</v>
      </c>
      <c r="I136" s="117" t="s">
        <v>90</v>
      </c>
      <c r="J136" s="117" t="s">
        <v>90</v>
      </c>
      <c r="K136" s="117">
        <v>10</v>
      </c>
      <c r="L136" s="117" t="s">
        <v>145</v>
      </c>
      <c r="M136" s="117"/>
      <c r="N136" s="96" t="str">
        <f>_xlfn.CONCAT($B$1, " --limit=", C136, " --minsize=", D136, " --minsup=", E136, " --tbl=trajectory.", B136, " --timescale=", H136, " --bins=", F136, " --bint=", G136, " --epst=", I136, " --epss=", J136, " --nexecutors=", K136, " --maxram=", L136, M136)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--limit=1000000 --minsize=10 --minsup=24 --tbl=trajectory.hermopoulis_standard1_200 --timescale=absolute --bins=19 --bint=60 --epst=Infinity --epss=Infinity --nexecutors=10 --maxram=8g</v>
      </c>
      <c r="O136" s="117" t="s">
        <v>22</v>
      </c>
      <c r="P136" s="117" t="str">
        <f>_xlfn.CONCAT($B$2, " --limit=", C136, " --minsize=", D136, " --minsup=", E136, " --tbl=trajectory.", B136, " --timescale=", H136, " --bins=", F136, " --bint=", G136, " --epst=", I136, " --epss=", J136, " --nexecutors=", K136, " --maxram=", L136, IF(M136="", "", M136),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--limit=1000000 --minsize=10 --minsup=24 --tbl=trajectory.hermopoulis_standard1_200 --timescale=absolute --bins=19 --bint=60 --epst=Infinity --epss=Infinity --nexecutors=10 --maxram=8g --querytype=user</v>
      </c>
      <c r="Q136" s="96" t="str">
        <f>_xlfn.CONCAT($B$3, " --limit=", C136, " --minsize=", D136, " --minsup=", E136, " --tbl=trajectory.", B136, " --timescale=", H136, " --bins=", F136, " --bint=", G136, " --epst=", I136, " --epss=", J136, " --nexecutors=", K136, " --maxram=", L136, M136)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--repfreq=1 --limit=1000000 --minsize=10 --minsup=24 --tbl=trajectory.hermopoulis_standard1_200 --timescale=absolute --bins=19 --bint=60 --epst=Infinity --epss=Infinity --nexecutors=10 --maxram=8g</v>
      </c>
      <c r="R136" s="117" t="str">
        <f>_xlfn.CONCAT($B$2, " --limit=", C136, " --minsize=", D136, " --minsup=", E136, " --tbl=trajectory.", B136, " --timescale=", H136, " --bins=", F136, " --bint=", G136, " --epst=", I136, " --epss=", J136, " --nexecutors=", K136, " --maxram=", L136, " --itemsetlimit=10", IF(M136="", "", M136))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--limit=1000000 --minsize=10 --minsup=24 --tbl=trajectory.hermopoulis_standard1_200 --timescale=absolute --bins=19 --bint=60 --epst=Infinity --epss=Infinity --nexecutors=10 --maxram=8g --itemsetlimit=10</v>
      </c>
    </row>
    <row r="137" spans="2:18" x14ac:dyDescent="0.25">
      <c r="B137" s="117" t="s">
        <v>226</v>
      </c>
      <c r="C137" s="117">
        <v>1000000</v>
      </c>
      <c r="D137" s="117">
        <v>10</v>
      </c>
      <c r="E137" s="118">
        <v>23</v>
      </c>
      <c r="F137" s="117">
        <v>19</v>
      </c>
      <c r="G137" s="117">
        <v>60</v>
      </c>
      <c r="H137" s="117" t="s">
        <v>14</v>
      </c>
      <c r="I137" s="117" t="s">
        <v>90</v>
      </c>
      <c r="J137" s="117" t="s">
        <v>90</v>
      </c>
      <c r="K137" s="117">
        <v>10</v>
      </c>
      <c r="L137" s="117" t="s">
        <v>145</v>
      </c>
      <c r="M137" s="117"/>
      <c r="N137" s="96" t="str">
        <f>_xlfn.CONCAT($B$1, " --limit=", C137, " --minsize=", D137, " --minsup=", E137, " --tbl=trajectory.", B137, " --timescale=", H137, " --bins=", F137, " --bint=", G137, " --epst=", I137, " --epss=", J137, " --nexecutors=", K137, " --maxram=", L137, M137)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--limit=1000000 --minsize=10 --minsup=23 --tbl=trajectory.hermopoulis_standard1_200 --timescale=absolute --bins=19 --bint=60 --epst=Infinity --epss=Infinity --nexecutors=10 --maxram=8g</v>
      </c>
      <c r="O137" s="117" t="s">
        <v>22</v>
      </c>
      <c r="P137" s="117" t="str">
        <f>_xlfn.CONCAT($B$2, " --limit=", C137, " --minsize=", D137, " --minsup=", E137, " --tbl=trajectory.", B137, " --timescale=", H137, " --bins=", F137, " --bint=", G137, " --epst=", I137, " --epss=", J137, " --nexecutors=", K137, " --maxram=", L137, IF(M137="", "", M137),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--limit=1000000 --minsize=10 --minsup=23 --tbl=trajectory.hermopoulis_standard1_200 --timescale=absolute --bins=19 --bint=60 --epst=Infinity --epss=Infinity --nexecutors=10 --maxram=8g --querytype=user</v>
      </c>
      <c r="Q137" s="96" t="str">
        <f>_xlfn.CONCAT($B$3, " --limit=", C137, " --minsize=", D137, " --minsup=", E137, " --tbl=trajectory.", B137, " --timescale=", H137, " --bins=", F137, " --bint=", G137, " --epst=", I137, " --epss=", J137, " --nexecutors=", K137, " --maxram=", L137, M137)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--repfreq=1 --limit=1000000 --minsize=10 --minsup=23 --tbl=trajectory.hermopoulis_standard1_200 --timescale=absolute --bins=19 --bint=60 --epst=Infinity --epss=Infinity --nexecutors=10 --maxram=8g</v>
      </c>
      <c r="R137" s="117" t="str">
        <f>_xlfn.CONCAT($B$2, " --limit=", C137, " --minsize=", D137, " --minsup=", E137, " --tbl=trajectory.", B137, " --timescale=", H137, " --bins=", F137, " --bint=", G137, " --epst=", I137, " --epss=", J137, " --nexecutors=", K137, " --maxram=", L137, " --itemsetlimit=10", IF(M137="", "", M137))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--limit=1000000 --minsize=10 --minsup=23 --tbl=trajectory.hermopoulis_standard1_200 --timescale=absolute --bins=19 --bint=60 --epst=Infinity --epss=Infinity --nexecutors=10 --maxram=8g --itemsetlimit=10</v>
      </c>
    </row>
    <row r="138" spans="2:18" x14ac:dyDescent="0.25">
      <c r="B138" s="117" t="s">
        <v>226</v>
      </c>
      <c r="C138" s="117">
        <v>1000000</v>
      </c>
      <c r="D138" s="117">
        <v>10</v>
      </c>
      <c r="E138" s="118">
        <v>22</v>
      </c>
      <c r="F138" s="117">
        <v>19</v>
      </c>
      <c r="G138" s="117">
        <v>60</v>
      </c>
      <c r="H138" s="117" t="s">
        <v>14</v>
      </c>
      <c r="I138" s="117" t="s">
        <v>90</v>
      </c>
      <c r="J138" s="117" t="s">
        <v>90</v>
      </c>
      <c r="K138" s="117">
        <v>10</v>
      </c>
      <c r="L138" s="117" t="s">
        <v>145</v>
      </c>
      <c r="M138" s="117"/>
      <c r="N138" s="96" t="str">
        <f>_xlfn.CONCAT($B$1, " --limit=", C138, " --minsize=", D138, " --minsup=", E138, " --tbl=trajectory.", B138, " --timescale=", H138, " --bins=", F138, " --bint=", G138, " --epst=", I138, " --epss=", J138, " --nexecutors=", K138, " --maxram=", L138, M138)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--limit=1000000 --minsize=10 --minsup=22 --tbl=trajectory.hermopoulis_standard1_200 --timescale=absolute --bins=19 --bint=60 --epst=Infinity --epss=Infinity --nexecutors=10 --maxram=8g</v>
      </c>
      <c r="O138" s="117" t="s">
        <v>22</v>
      </c>
      <c r="P138" s="117" t="str">
        <f>_xlfn.CONCAT($B$2, " --limit=", C138, " --minsize=", D138, " --minsup=", E138, " --tbl=trajectory.", B138, " --timescale=", H138, " --bins=", F138, " --bint=", G138, " --epst=", I138, " --epss=", J138, " --nexecutors=", K138, " --maxram=", L138, IF(M138="", "", M138),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--limit=1000000 --minsize=10 --minsup=22 --tbl=trajectory.hermopoulis_standard1_200 --timescale=absolute --bins=19 --bint=60 --epst=Infinity --epss=Infinity --nexecutors=10 --maxram=8g --querytype=user</v>
      </c>
      <c r="Q138" s="96" t="str">
        <f>_xlfn.CONCAT($B$3, " --limit=", C138, " --minsize=", D138, " --minsup=", E138, " --tbl=trajectory.", B138, " --timescale=", H138, " --bins=", F138, " --bint=", G138, " --epst=", I138, " --epss=", J138, " --nexecutors=", K138, " --maxram=", L138, M138)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--repfreq=1 --limit=1000000 --minsize=10 --minsup=22 --tbl=trajectory.hermopoulis_standard1_200 --timescale=absolute --bins=19 --bint=60 --epst=Infinity --epss=Infinity --nexecutors=10 --maxram=8g</v>
      </c>
      <c r="R138" s="117" t="str">
        <f>_xlfn.CONCAT($B$2, " --limit=", C138, " --minsize=", D138, " --minsup=", E138, " --tbl=trajectory.", B138, " --timescale=", H138, " --bins=", F138, " --bint=", G138, " --epst=", I138, " --epss=", J138, " --nexecutors=", K138, " --maxram=", L138, " --itemsetlimit=10", IF(M138="", "", M138))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--limit=1000000 --minsize=10 --minsup=22 --tbl=trajectory.hermopoulis_standard1_200 --timescale=absolute --bins=19 --bint=60 --epst=Infinity --epss=Infinity --nexecutors=10 --maxram=8g --itemsetlimit=10</v>
      </c>
    </row>
    <row r="139" spans="2:18" x14ac:dyDescent="0.25">
      <c r="B139" s="117" t="s">
        <v>226</v>
      </c>
      <c r="C139" s="117">
        <v>1000000</v>
      </c>
      <c r="D139" s="117">
        <v>10</v>
      </c>
      <c r="E139" s="118">
        <v>21</v>
      </c>
      <c r="F139" s="117">
        <v>19</v>
      </c>
      <c r="G139" s="117">
        <v>60</v>
      </c>
      <c r="H139" s="117" t="s">
        <v>14</v>
      </c>
      <c r="I139" s="117" t="s">
        <v>90</v>
      </c>
      <c r="J139" s="117" t="s">
        <v>90</v>
      </c>
      <c r="K139" s="117">
        <v>10</v>
      </c>
      <c r="L139" s="117" t="s">
        <v>145</v>
      </c>
      <c r="M139" s="117"/>
      <c r="N139" s="96" t="str">
        <f>_xlfn.CONCAT($B$1, " --limit=", C139, " --minsize=", D139, " --minsup=", E139, " --tbl=trajectory.", B139, " --timescale=", H139, " --bins=", F139, " --bint=", G139, " --epst=", I139, " --epss=", J139, " --nexecutors=", K139, " --maxram=", L139, M139)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--limit=1000000 --minsize=10 --minsup=21 --tbl=trajectory.hermopoulis_standard1_200 --timescale=absolute --bins=19 --bint=60 --epst=Infinity --epss=Infinity --nexecutors=10 --maxram=8g</v>
      </c>
      <c r="O139" s="117" t="s">
        <v>22</v>
      </c>
      <c r="P139" s="117" t="str">
        <f>_xlfn.CONCAT($B$2, " --limit=", C139, " --minsize=", D139, " --minsup=", E139, " --tbl=trajectory.", B139, " --timescale=", H139, " --bins=", F139, " --bint=", G139, " --epst=", I139, " --epss=", J139, " --nexecutors=", K139, " --maxram=", L139, IF(M139="", "", M139),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--limit=1000000 --minsize=10 --minsup=21 --tbl=trajectory.hermopoulis_standard1_200 --timescale=absolute --bins=19 --bint=60 --epst=Infinity --epss=Infinity --nexecutors=10 --maxram=8g --querytype=user</v>
      </c>
      <c r="Q139" s="96" t="str">
        <f>_xlfn.CONCAT($B$3, " --limit=", C139, " --minsize=", D139, " --minsup=", E139, " --tbl=trajectory.", B139, " --timescale=", H139, " --bins=", F139, " --bint=", G139, " --epst=", I139, " --epss=", J139, " --nexecutors=", K139, " --maxram=", L139, M139)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--repfreq=1 --limit=1000000 --minsize=10 --minsup=21 --tbl=trajectory.hermopoulis_standard1_200 --timescale=absolute --bins=19 --bint=60 --epst=Infinity --epss=Infinity --nexecutors=10 --maxram=8g</v>
      </c>
      <c r="R139" s="117" t="str">
        <f>_xlfn.CONCAT($B$2, " --limit=", C139, " --minsize=", D139, " --minsup=", E139, " --tbl=trajectory.", B139, " --timescale=", H139, " --bins=", F139, " --bint=", G139, " --epst=", I139, " --epss=", J139, " --nexecutors=", K139, " --maxram=", L139, " --itemsetlimit=10", IF(M139="", "", M139))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--limit=1000000 --minsize=10 --minsup=21 --tbl=trajectory.hermopoulis_standard1_200 --timescale=absolute --bins=19 --bint=60 --epst=Infinity --epss=Infinity --nexecutors=10 --maxram=8g --itemsetlimit=10</v>
      </c>
    </row>
    <row r="140" spans="2:18" x14ac:dyDescent="0.25">
      <c r="B140" s="117" t="s">
        <v>226</v>
      </c>
      <c r="C140" s="117">
        <v>1000000</v>
      </c>
      <c r="D140" s="117">
        <v>10</v>
      </c>
      <c r="E140" s="118">
        <v>20</v>
      </c>
      <c r="F140" s="117">
        <v>19</v>
      </c>
      <c r="G140" s="117">
        <v>60</v>
      </c>
      <c r="H140" s="117" t="s">
        <v>14</v>
      </c>
      <c r="I140" s="117" t="s">
        <v>90</v>
      </c>
      <c r="J140" s="117" t="s">
        <v>90</v>
      </c>
      <c r="K140" s="117">
        <v>10</v>
      </c>
      <c r="L140" s="117" t="s">
        <v>145</v>
      </c>
      <c r="M140" s="117"/>
      <c r="N140" s="96" t="str">
        <f>_xlfn.CONCAT($B$1, " --limit=", C140, " --minsize=", D140, " --minsup=", E140, " --tbl=trajectory.", B140, " --timescale=", H140, " --bins=", F140, " --bint=", G140, " --epst=", I140, " --epss=", J140, " --nexecutors=", K140, " --maxram=", L140, M140)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--limit=1000000 --minsize=10 --minsup=20 --tbl=trajectory.hermopoulis_standard1_200 --timescale=absolute --bins=19 --bint=60 --epst=Infinity --epss=Infinity --nexecutors=10 --maxram=8g</v>
      </c>
      <c r="O140" s="117" t="s">
        <v>22</v>
      </c>
      <c r="P140" s="117" t="str">
        <f>_xlfn.CONCAT($B$2, " --limit=", C140, " --minsize=", D140, " --minsup=", E140, " --tbl=trajectory.", B140, " --timescale=", H140, " --bins=", F140, " --bint=", G140, " --epst=", I140, " --epss=", J140, " --nexecutors=", K140, " --maxram=", L140, IF(M140="", "", M140),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--limit=1000000 --minsize=10 --minsup=20 --tbl=trajectory.hermopoulis_standard1_200 --timescale=absolute --bins=19 --bint=60 --epst=Infinity --epss=Infinity --nexecutors=10 --maxram=8g --querytype=user</v>
      </c>
      <c r="Q140" s="96" t="str">
        <f>_xlfn.CONCAT($B$3, " --limit=", C140, " --minsize=", D140, " --minsup=", E140, " --tbl=trajectory.", B140, " --timescale=", H140, " --bins=", F140, " --bint=", G140, " --epst=", I140, " --epss=", J140, " --nexecutors=", K140, " --maxram=", L140, M140)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--repfreq=1 --limit=1000000 --minsize=10 --minsup=20 --tbl=trajectory.hermopoulis_standard1_200 --timescale=absolute --bins=19 --bint=60 --epst=Infinity --epss=Infinity --nexecutors=10 --maxram=8g</v>
      </c>
      <c r="R140" s="117" t="str">
        <f>_xlfn.CONCAT($B$2, " --limit=", C140, " --minsize=", D140, " --minsup=", E140, " --tbl=trajectory.", B140, " --timescale=", H140, " --bins=", F140, " --bint=", G140, " --epst=", I140, " --epss=", J140, " --nexecutors=", K140, " --maxram=", L140, " --itemsetlimit=10", IF(M140="", "", M140))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--limit=1000000 --minsize=10 --minsup=20 --tbl=trajectory.hermopoulis_standard1_200 --timescale=absolute --bins=19 --bint=60 --epst=Infinity --epss=Infinity --nexecutors=10 --maxram=8g --itemsetlimit=10</v>
      </c>
    </row>
    <row r="141" spans="2:18" x14ac:dyDescent="0.25">
      <c r="B141" s="117" t="s">
        <v>226</v>
      </c>
      <c r="C141" s="117">
        <v>1000000</v>
      </c>
      <c r="D141" s="117">
        <v>10</v>
      </c>
      <c r="E141" s="118">
        <v>19</v>
      </c>
      <c r="F141" s="117">
        <v>19</v>
      </c>
      <c r="G141" s="117">
        <v>60</v>
      </c>
      <c r="H141" s="117" t="s">
        <v>14</v>
      </c>
      <c r="I141" s="117" t="s">
        <v>90</v>
      </c>
      <c r="J141" s="117" t="s">
        <v>90</v>
      </c>
      <c r="K141" s="117">
        <v>10</v>
      </c>
      <c r="L141" s="117" t="s">
        <v>145</v>
      </c>
      <c r="M141" s="117"/>
      <c r="N141" s="96" t="str">
        <f>_xlfn.CONCAT($B$1, " --limit=", C141, " --minsize=", D141, " --minsup=", E141, " --tbl=trajectory.", B141, " --timescale=", H141, " --bins=", F141, " --bint=", G141, " --epst=", I141, " --epss=", J141, " --nexecutors=", K141, " --maxram=", L141, M141)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--limit=1000000 --minsize=10 --minsup=19 --tbl=trajectory.hermopoulis_standard1_200 --timescale=absolute --bins=19 --bint=60 --epst=Infinity --epss=Infinity --nexecutors=10 --maxram=8g</v>
      </c>
      <c r="O141" s="117" t="s">
        <v>22</v>
      </c>
      <c r="P141" s="117" t="str">
        <f>_xlfn.CONCAT($B$2, " --limit=", C141, " --minsize=", D141, " --minsup=", E141, " --tbl=trajectory.", B141, " --timescale=", H141, " --bins=", F141, " --bint=", G141, " --epst=", I141, " --epss=", J141, " --nexecutors=", K141, " --maxram=", L141, IF(M141="", "", M141),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--limit=1000000 --minsize=10 --minsup=19 --tbl=trajectory.hermopoulis_standard1_200 --timescale=absolute --bins=19 --bint=60 --epst=Infinity --epss=Infinity --nexecutors=10 --maxram=8g --querytype=user</v>
      </c>
      <c r="Q141" s="96" t="str">
        <f t="shared" ref="Q141:Q144" si="36">_xlfn.CONCAT($B$3, " --limit=", C141, " --minsize=", D141, " --minsup=", E141, " --tbl=trajectory.", B141, " --timescale=", H141, " --bins=", F141, " --bint=", G141, " --epst=", I141, " --epss=", J141, " --nexecutors=", K141, " --maxram=", L141, M141)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--repfreq=1 --limit=1000000 --minsize=10 --minsup=19 --tbl=trajectory.hermopoulis_standard1_200 --timescale=absolute --bins=19 --bint=60 --epst=Infinity --epss=Infinity --nexecutors=10 --maxram=8g</v>
      </c>
      <c r="R141" s="117" t="str">
        <f>_xlfn.CONCAT($B$2, " --limit=", C141, " --minsize=", D141, " --minsup=", E141, " --tbl=trajectory.", B141, " --timescale=", H141, " --bins=", F141, " --bint=", G141, " --epst=", I141, " --epss=", J141, " --nexecutors=", K141, " --maxram=", L141, " --itemsetlimit=10", IF(M141="", "", M141))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--limit=1000000 --minsize=10 --minsup=19 --tbl=trajectory.hermopoulis_standard1_200 --timescale=absolute --bins=19 --bint=60 --epst=Infinity --epss=Infinity --nexecutors=10 --maxram=8g --itemsetlimit=10</v>
      </c>
    </row>
    <row r="142" spans="2:18" x14ac:dyDescent="0.25">
      <c r="B142" s="117" t="s">
        <v>226</v>
      </c>
      <c r="C142" s="117">
        <v>1000000</v>
      </c>
      <c r="D142" s="117">
        <v>10</v>
      </c>
      <c r="E142" s="118">
        <v>18</v>
      </c>
      <c r="F142" s="117">
        <v>19</v>
      </c>
      <c r="G142" s="117">
        <v>60</v>
      </c>
      <c r="H142" s="117" t="s">
        <v>14</v>
      </c>
      <c r="I142" s="117" t="s">
        <v>90</v>
      </c>
      <c r="J142" s="117" t="s">
        <v>90</v>
      </c>
      <c r="K142" s="117">
        <v>10</v>
      </c>
      <c r="L142" s="117" t="s">
        <v>145</v>
      </c>
      <c r="M142" s="117"/>
      <c r="N142" s="96" t="str">
        <f>_xlfn.CONCAT($B$1, " --limit=", C142, " --minsize=", D142, " --minsup=", E142, " --tbl=trajectory.", B142, " --timescale=", H142, " --bins=", F142, " --bint=", G142, " --epst=", I142, " --epss=", J142, " --nexecutors=", K142, " --maxram=", L142, M142)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--limit=1000000 --minsize=10 --minsup=18 --tbl=trajectory.hermopoulis_standard1_200 --timescale=absolute --bins=19 --bint=60 --epst=Infinity --epss=Infinity --nexecutors=10 --maxram=8g</v>
      </c>
      <c r="O142" s="117" t="s">
        <v>22</v>
      </c>
      <c r="P142" s="117" t="str">
        <f>_xlfn.CONCAT($B$2, " --limit=", C142, " --minsize=", D142, " --minsup=", E142, " --tbl=trajectory.", B142, " --timescale=", H142, " --bins=", F142, " --bint=", G142, " --epst=", I142, " --epss=", J142, " --nexecutors=", K142, " --maxram=", L142, IF(M142="", "", M142),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--limit=1000000 --minsize=10 --minsup=18 --tbl=trajectory.hermopoulis_standard1_200 --timescale=absolute --bins=19 --bint=60 --epst=Infinity --epss=Infinity --nexecutors=10 --maxram=8g --querytype=user</v>
      </c>
      <c r="Q142" s="96" t="str">
        <f t="shared" si="36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--repfreq=1 --limit=1000000 --minsize=10 --minsup=18 --tbl=trajectory.hermopoulis_standard1_200 --timescale=absolute --bins=19 --bint=60 --epst=Infinity --epss=Infinity --nexecutors=10 --maxram=8g</v>
      </c>
      <c r="R142" s="117" t="str">
        <f>_xlfn.CONCAT($B$2, " --limit=", C142, " --minsize=", D142, " --minsup=", E142, " --tbl=trajectory.", B142, " --timescale=", H142, " --bins=", F142, " --bint=", G142, " --epst=", I142, " --epss=", J142, " --nexecutors=", K142, " --maxram=", L142, " --itemsetlimit=10", IF(M142="", "", M142))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--limit=1000000 --minsize=10 --minsup=18 --tbl=trajectory.hermopoulis_standard1_200 --timescale=absolute --bins=19 --bint=60 --epst=Infinity --epss=Infinity --nexecutors=10 --maxram=8g --itemsetlimit=10</v>
      </c>
    </row>
    <row r="143" spans="2:18" x14ac:dyDescent="0.25">
      <c r="B143" s="117" t="s">
        <v>226</v>
      </c>
      <c r="C143" s="117">
        <v>1000000</v>
      </c>
      <c r="D143" s="117">
        <v>10</v>
      </c>
      <c r="E143" s="118">
        <v>17</v>
      </c>
      <c r="F143" s="117">
        <v>19</v>
      </c>
      <c r="G143" s="117">
        <v>60</v>
      </c>
      <c r="H143" s="117" t="s">
        <v>14</v>
      </c>
      <c r="I143" s="117" t="s">
        <v>90</v>
      </c>
      <c r="J143" s="117" t="s">
        <v>90</v>
      </c>
      <c r="K143" s="117">
        <v>10</v>
      </c>
      <c r="L143" s="117" t="s">
        <v>145</v>
      </c>
      <c r="M143" s="117"/>
      <c r="N143" s="96" t="str">
        <f>_xlfn.CONCAT($B$1, " --limit=", C143, " --minsize=", D143, " --minsup=", E143, " --tbl=trajectory.", B143, " --timescale=", H143, " --bins=", F143, " --bint=", G143, " --epst=", I143, " --epss=", J143, " --nexecutors=", K143, " --maxram=", L143, M143)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--limit=1000000 --minsize=10 --minsup=17 --tbl=trajectory.hermopoulis_standard1_200 --timescale=absolute --bins=19 --bint=60 --epst=Infinity --epss=Infinity --nexecutors=10 --maxram=8g</v>
      </c>
      <c r="O143" s="117" t="s">
        <v>22</v>
      </c>
      <c r="P143" s="117" t="str">
        <f>_xlfn.CONCAT($B$2, " --limit=", C143, " --minsize=", D143, " --minsup=", E143, " --tbl=trajectory.", B143, " --timescale=", H143, " --bins=", F143, " --bint=", G143, " --epst=", I143, " --epss=", J143, " --nexecutors=", K143, " --maxram=", L143, IF(M143="", "", M143),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--limit=1000000 --minsize=10 --minsup=17 --tbl=trajectory.hermopoulis_standard1_200 --timescale=absolute --bins=19 --bint=60 --epst=Infinity --epss=Infinity --nexecutors=10 --maxram=8g --querytype=user</v>
      </c>
      <c r="Q143" s="96" t="str">
        <f t="shared" si="36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--repfreq=1 --limit=1000000 --minsize=10 --minsup=17 --tbl=trajectory.hermopoulis_standard1_200 --timescale=absolute --bins=19 --bint=60 --epst=Infinity --epss=Infinity --nexecutors=10 --maxram=8g</v>
      </c>
      <c r="R143" s="117" t="str">
        <f>_xlfn.CONCAT($B$2, " --limit=", C143, " --minsize=", D143, " --minsup=", E143, " --tbl=trajectory.", B143, " --timescale=", H143, " --bins=", F143, " --bint=", G143, " --epst=", I143, " --epss=", J143, " --nexecutors=", K143, " --maxram=", L143, " --itemsetlimit=10", IF(M143="", "", M143))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--limit=1000000 --minsize=10 --minsup=17 --tbl=trajectory.hermopoulis_standard1_200 --timescale=absolute --bins=19 --bint=60 --epst=Infinity --epss=Infinity --nexecutors=10 --maxram=8g --itemsetlimit=10</v>
      </c>
    </row>
    <row r="144" spans="2:18" x14ac:dyDescent="0.25">
      <c r="B144" s="117" t="s">
        <v>226</v>
      </c>
      <c r="C144" s="117">
        <v>1000000</v>
      </c>
      <c r="D144" s="117">
        <v>10</v>
      </c>
      <c r="E144" s="118">
        <v>16</v>
      </c>
      <c r="F144" s="117">
        <v>19</v>
      </c>
      <c r="G144" s="117">
        <v>60</v>
      </c>
      <c r="H144" s="117" t="s">
        <v>14</v>
      </c>
      <c r="I144" s="117" t="s">
        <v>90</v>
      </c>
      <c r="J144" s="117" t="s">
        <v>90</v>
      </c>
      <c r="K144" s="117">
        <v>10</v>
      </c>
      <c r="L144" s="117" t="s">
        <v>145</v>
      </c>
      <c r="M144" s="117"/>
      <c r="N144" s="96" t="str">
        <f>_xlfn.CONCAT($B$1, " --limit=", C144, " --minsize=", D144, " --minsup=", E144, " --tbl=trajectory.", B144, " --timescale=", H144, " --bins=", F144, " --bint=", G144, " --epst=", I144, " --epss=", J144, " --nexecutors=", K144, " --maxram=", L144, M144)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--limit=1000000 --minsize=10 --minsup=16 --tbl=trajectory.hermopoulis_standard1_200 --timescale=absolute --bins=19 --bint=60 --epst=Infinity --epss=Infinity --nexecutors=10 --maxram=8g</v>
      </c>
      <c r="O144" s="117" t="s">
        <v>22</v>
      </c>
      <c r="P144" s="117" t="str">
        <f>_xlfn.CONCAT($B$2, " --limit=", C144, " --minsize=", D144, " --minsup=", E144, " --tbl=trajectory.", B144, " --timescale=", H144, " --bins=", F144, " --bint=", G144, " --epst=", I144, " --epss=", J144, " --nexecutors=", K144, " --maxram=", L144, IF(M144="", "", M144),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--limit=1000000 --minsize=10 --minsup=16 --tbl=trajectory.hermopoulis_standard1_200 --timescale=absolute --bins=19 --bint=60 --epst=Infinity --epss=Infinity --nexecutors=10 --maxram=8g --querytype=user</v>
      </c>
      <c r="Q144" s="96" t="str">
        <f t="shared" si="36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--repfreq=1 --limit=1000000 --minsize=10 --minsup=16 --tbl=trajectory.hermopoulis_standard1_200 --timescale=absolute --bins=19 --bint=60 --epst=Infinity --epss=Infinity --nexecutors=10 --maxram=8g</v>
      </c>
      <c r="R144" s="117" t="str">
        <f>_xlfn.CONCAT($B$2, " --limit=", C144, " --minsize=", D144, " --minsup=", E144, " --tbl=trajectory.", B144, " --timescale=", H144, " --bins=", F144, " --bint=", G144, " --epst=", I144, " --epss=", J144, " --nexecutors=", K144, " --maxram=", L144, " --itemsetlimit=10", IF(M144="", "", M144))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--limit=1000000 --minsize=10 --minsup=16 --tbl=trajectory.hermopoulis_standard1_200 --timescale=absolute --bins=19 --bint=60 --epst=Infinity --epss=Infinity --nexecutors=10 --maxram=8g --itemsetlimit=10</v>
      </c>
    </row>
    <row r="145" spans="2:18" x14ac:dyDescent="0.25">
      <c r="B145" s="117" t="s">
        <v>226</v>
      </c>
      <c r="C145" s="117">
        <v>1000000</v>
      </c>
      <c r="D145" s="117">
        <v>10</v>
      </c>
      <c r="E145" s="118">
        <v>15</v>
      </c>
      <c r="F145" s="117">
        <v>19</v>
      </c>
      <c r="G145" s="117">
        <v>60</v>
      </c>
      <c r="H145" s="117" t="s">
        <v>14</v>
      </c>
      <c r="I145" s="117" t="s">
        <v>90</v>
      </c>
      <c r="J145" s="117" t="s">
        <v>90</v>
      </c>
      <c r="K145" s="117">
        <v>10</v>
      </c>
      <c r="L145" s="117" t="s">
        <v>145</v>
      </c>
      <c r="M145" s="117"/>
      <c r="N145" s="96" t="str">
        <f>_xlfn.CONCAT($B$1, " --limit=", C145, " --minsize=", D145, " --minsup=", E145, " --tbl=trajectory.", B145, " --timescale=", H145, " --bins=", F145, " --bint=", G145, " --epst=", I145, " --epss=", J145, " --nexecutors=", K145, " --maxram=", L145, M145)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--limit=1000000 --minsize=10 --minsup=15 --tbl=trajectory.hermopoulis_standard1_200 --timescale=absolute --bins=19 --bint=60 --epst=Infinity --epss=Infinity --nexecutors=10 --maxram=8g</v>
      </c>
      <c r="O145" s="117" t="s">
        <v>22</v>
      </c>
      <c r="P145" s="117" t="str">
        <f>_xlfn.CONCAT($B$2, " --limit=", C145, " --minsize=", D145, " --minsup=", E145, " --tbl=trajectory.", B145, " --timescale=", H145, " --bins=", F145, " --bint=", G145, " --epst=", I145, " --epss=", J145, " --nexecutors=", K145, " --maxram=", L145, IF(M145="", "", M145),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--limit=1000000 --minsize=10 --minsup=15 --tbl=trajectory.hermopoulis_standard1_200 --timescale=absolute --bins=19 --bint=60 --epst=Infinity --epss=Infinity --nexecutors=10 --maxram=8g --querytype=user</v>
      </c>
      <c r="Q145" s="96" t="s">
        <v>22</v>
      </c>
      <c r="R145" s="117" t="str">
        <f>_xlfn.CONCAT($B$2, " --limit=", C145, " --minsize=", D145, " --minsup=", E145, " --tbl=trajectory.", B145, " --timescale=", H145, " --bins=", F145, " --bint=", G145, " --epst=", I145, " --epss=", J145, " --nexecutors=", K145, " --maxram=", L145, " --itemsetlimit=10", IF(M145="", "", M145))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--limit=1000000 --minsize=10 --minsup=15 --tbl=trajectory.hermopoulis_standard1_200 --timescale=absolute --bins=19 --bint=60 --epst=Infinity --epss=Infinity --nexecutors=10 --maxram=8g --itemsetlimit=10</v>
      </c>
    </row>
    <row r="146" spans="2:18" x14ac:dyDescent="0.25">
      <c r="B146" s="117" t="s">
        <v>226</v>
      </c>
      <c r="C146" s="117">
        <v>1000000</v>
      </c>
      <c r="D146" s="117">
        <v>10</v>
      </c>
      <c r="E146" s="118">
        <v>5</v>
      </c>
      <c r="F146" s="117">
        <v>19</v>
      </c>
      <c r="G146" s="117">
        <v>60</v>
      </c>
      <c r="H146" s="117" t="s">
        <v>14</v>
      </c>
      <c r="I146" s="117" t="s">
        <v>90</v>
      </c>
      <c r="J146" s="117" t="s">
        <v>90</v>
      </c>
      <c r="K146" s="117">
        <v>10</v>
      </c>
      <c r="L146" s="117" t="s">
        <v>145</v>
      </c>
      <c r="M146" s="117"/>
      <c r="N146" s="96" t="str">
        <f>_xlfn.CONCAT($B$1, " --limit=", C146, " --minsize=", D146, " --minsup=", E146, " --tbl=trajectory.", B146, " --timescale=", H146, " --bins=", F146, " --bint=", G146, " --epst=", I146, " --epss=", J146, " --nexecutors=", K146, " --maxram=", L146, M146)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--limit=1000000 --minsize=10 --minsup=5 --tbl=trajectory.hermopoulis_standard1_200 --timescale=absolute --bins=19 --bint=60 --epst=Infinity --epss=Infinity --nexecutors=10 --maxram=8g</v>
      </c>
      <c r="O146" s="117" t="s">
        <v>22</v>
      </c>
      <c r="P146" s="117" t="str">
        <f>_xlfn.CONCAT($B$2, " --limit=", C146, " --minsize=", D146, " --minsup=", E146, " --tbl=trajectory.", B146, " --timescale=", H146, " --bins=", F146, " --bint=", G146, " --epst=", I146, " --epss=", J146, " --nexecutors=", K146, " --maxram=", L146, IF(M146="", "", M146),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--limit=1000000 --minsize=10 --minsup=5 --tbl=trajectory.hermopoulis_standard1_200 --timescale=absolute --bins=19 --bint=60 --epst=Infinity --epss=Infinity --nexecutors=10 --maxram=8g --querytype=user</v>
      </c>
      <c r="Q146" s="96" t="s">
        <v>22</v>
      </c>
      <c r="R146" s="117" t="str">
        <f>_xlfn.CONCAT($B$2, " --limit=", C146, " --minsize=", D146, " --minsup=", E146, " --tbl=trajectory.", B146, " --timescale=", H146, " --bins=", F146, " --bint=", G146, " --epst=", I146, " --epss=", J146, " --nexecutors=", K146, " --maxram=", L146, " --itemsetlimit=10", IF(M146="", "", M146))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--limit=1000000 --minsize=10 --minsup=5 --tbl=trajectory.hermopoulis_standard1_200 --timescale=absolute --bins=19 --bint=60 --epst=Infinity --epss=Infinity --nexecutors=10 --maxram=8g --itemsetlimit=10</v>
      </c>
    </row>
    <row r="147" spans="2:18" x14ac:dyDescent="0.25">
      <c r="O147" s="117"/>
      <c r="R147" t="s">
        <v>22</v>
      </c>
    </row>
    <row r="148" spans="2:18" x14ac:dyDescent="0.25">
      <c r="B148" s="117" t="s">
        <v>226</v>
      </c>
      <c r="C148" s="117">
        <v>1000000</v>
      </c>
      <c r="D148" s="117">
        <v>10</v>
      </c>
      <c r="E148" s="117">
        <v>15</v>
      </c>
      <c r="F148" s="117">
        <v>1</v>
      </c>
      <c r="G148" s="117">
        <v>60</v>
      </c>
      <c r="H148" s="117" t="s">
        <v>14</v>
      </c>
      <c r="I148" s="117" t="s">
        <v>90</v>
      </c>
      <c r="J148" s="117" t="s">
        <v>90</v>
      </c>
      <c r="K148" s="117">
        <v>10</v>
      </c>
      <c r="L148" s="117" t="s">
        <v>145</v>
      </c>
      <c r="M148" s="191" t="s">
        <v>248</v>
      </c>
      <c r="N148" s="117" t="str">
        <f>_xlfn.CONCAT($B$1, " --limit=", C148, " --minsize=", D148, " --minsup=", E148, " --tbl=trajectory.", B148, " --timescale=", H148, " --bins=", F148, " --bint=", G148, " --epst=", I148, " --epss=", J148, " --nexecutors=", K148, " --maxram=", L148, M148)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--limit=1000000 --minsize=10 --minsup=15 --tbl=trajectory.hermopoulis_standard1_200 --timescale=absolute --bins=1 --bint=60 --epst=Infinity --epss=Infinity --nexecutors=10 --maxram=8g --additionalfeatures=ACTIVITY</v>
      </c>
      <c r="O148" s="117" t="str">
        <f>_xlfn.CONCAT($B$2, " --limit=", C148, " --minsize=", D148, " --minsup=", E148, " --tbl=trajectory.", B148, " --timescale=", H148, " --bins=", F148, " --bint=", G148, " --epst=", I148, " --epss=", J148, " --nexecutors=", K148, " --maxram=", L148, " --itemsetlimit=10", IF(M148="", "", M148))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--limit=1000000 --minsize=10 --minsup=15 --tbl=trajectory.hermopoulis_standard1_200 --timescale=absolute --bins=1 --bint=60 --epst=Infinity --epss=Infinity --nexecutors=10 --maxram=8g --itemsetlimit=10 --additionalfeatures=ACTIVITY</v>
      </c>
      <c r="P148" s="117" t="str">
        <f>_xlfn.CONCAT($B$2, " --limit=", C148, " --minsize=", D148, " --minsup=", E148, " --tbl=trajectory.", B148, " --timescale=", H148, " --bins=", F148, " --bint=", G148, " --epst=", I148, " --epss=", J148, " --nexecutors=", K148, " --maxram=", L148, IF(M148="", "", M148),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--limit=1000000 --minsize=10 --minsup=15 --tbl=trajectory.hermopoulis_standard1_200 --timescale=absolute --bins=1 --bint=60 --epst=Infinity --epss=Infinity --nexecutors=10 --maxram=8g --additionalfeatures=ACTIVITY --querytype=user</v>
      </c>
      <c r="Q148" s="94" t="str">
        <f>_xlfn.CONCAT($B$3, " --limit=", C148, " --minsize=", D148, " --minsup=", E148, " --tbl=trajectory.", B148, " --timescale=", H148, " --bins=", F148, " --bint=", G148, " --epst=", I148, " --epss=", J148, " --nexecutors=", K148, " --maxram=", L148, M148)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--repfreq=1 --limit=1000000 --minsize=10 --minsup=15 --tbl=trajectory.hermopoulis_standard1_200 --timescale=absolute --bins=1 --bint=60 --epst=Infinity --epss=Infinity --nexecutors=10 --maxram=8g --additionalfeatures=ACTIVITY</v>
      </c>
    </row>
    <row r="149" spans="2:18" x14ac:dyDescent="0.25">
      <c r="B149" s="117" t="s">
        <v>226</v>
      </c>
      <c r="C149" s="117">
        <v>1000000</v>
      </c>
      <c r="D149" s="117">
        <v>10</v>
      </c>
      <c r="E149" s="117">
        <v>15</v>
      </c>
      <c r="F149" s="117">
        <v>1</v>
      </c>
      <c r="G149" s="117">
        <v>60</v>
      </c>
      <c r="H149" s="117" t="s">
        <v>14</v>
      </c>
      <c r="I149" s="117" t="s">
        <v>90</v>
      </c>
      <c r="J149" s="117" t="s">
        <v>90</v>
      </c>
      <c r="K149" s="117">
        <v>10</v>
      </c>
      <c r="L149" s="117" t="s">
        <v>145</v>
      </c>
      <c r="M149" s="191" t="s">
        <v>250</v>
      </c>
      <c r="N149" s="117" t="str">
        <f t="shared" ref="N149" si="37">_xlfn.CONCAT($B$1, " --limit=", C149, " --minsize=", D149, " --minsup=", E149, " --tbl=trajectory.", B149, " --timescale=", H149, " --bins=", F149, " --bint=", G149, " --epst=", I149, " --epss=", J149, " --nexecutors=", K149, " --maxram=", L149, M149)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--limit=1000000 --minsize=10 --minsup=15 --tbl=trajectory.hermopoulis_standard1_200 --timescale=absolute --bins=1 --bint=60 --epst=Infinity --epss=Infinity --nexecutors=10 --maxram=8g --additionalfeatures=MOBILITY</v>
      </c>
      <c r="O149" s="117" t="str">
        <f t="shared" ref="O149" si="38">_xlfn.CONCAT($B$2, " --limit=", C149, " --minsize=", D149, " --minsup=", E149, " --tbl=trajectory.", B149, " --timescale=", H149, " --bins=", F149, " --bint=", G149, " --epst=", I149, " --epss=", J149, " --nexecutors=", K149, " --maxram=", L149, " --itemsetlimit=10", IF(M149="", "", M149))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--limit=1000000 --minsize=10 --minsup=15 --tbl=trajectory.hermopoulis_standard1_200 --timescale=absolute --bins=1 --bint=60 --epst=Infinity --epss=Infinity --nexecutors=10 --maxram=8g --itemsetlimit=10 --additionalfeatures=MOBILITY</v>
      </c>
      <c r="P149" s="117" t="str">
        <f t="shared" ref="P149" si="39">_xlfn.CONCAT($B$2, " --limit=", C149, " --minsize=", D149, " --minsup=", E149, " --tbl=trajectory.", B149, " --timescale=", H149, " --bins=", F149, " --bint=", G149, " --epst=", I149, " --epss=", J149, " --nexecutors=", K149, " --maxram=", L149, IF(M149="", "", M149),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--limit=1000000 --minsize=10 --minsup=15 --tbl=trajectory.hermopoulis_standard1_200 --timescale=absolute --bins=1 --bint=60 --epst=Infinity --epss=Infinity --nexecutors=10 --maxram=8g --additionalfeatures=MOBILITY --querytype=user</v>
      </c>
      <c r="Q149" s="94" t="str">
        <f t="shared" ref="Q149" si="40">_xlfn.CONCAT($B$3, " --limit=", C149, " --minsize=", D149, " --minsup=", E149, " --tbl=trajectory.", B149, " --timescale=", H149, " --bins=", F149, " --bint=", G149, " --epst=", I149, " --epss=", J149, " --nexecutors=", K149, " --maxram=", L149, M149)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--repfreq=1 --limit=1000000 --minsize=10 --minsup=15 --tbl=trajectory.hermopoulis_standard1_200 --timescale=absolute --bins=1 --bint=60 --epst=Infinity --epss=Infinity --nexecutors=10 --maxram=8g --additionalfeatures=MOBILITY</v>
      </c>
    </row>
    <row r="150" spans="2:18" x14ac:dyDescent="0.25">
      <c r="B150" s="117" t="s">
        <v>226</v>
      </c>
      <c r="C150" s="117">
        <v>1000000</v>
      </c>
      <c r="D150" s="117">
        <v>10</v>
      </c>
      <c r="E150" s="117">
        <v>15</v>
      </c>
      <c r="F150" s="117">
        <v>1</v>
      </c>
      <c r="G150" s="117">
        <v>60</v>
      </c>
      <c r="H150" s="117" t="s">
        <v>14</v>
      </c>
      <c r="I150" s="117" t="s">
        <v>90</v>
      </c>
      <c r="J150" s="117" t="s">
        <v>90</v>
      </c>
      <c r="K150" s="117">
        <v>10</v>
      </c>
      <c r="L150" s="117" t="s">
        <v>145</v>
      </c>
      <c r="M150" s="191" t="s">
        <v>251</v>
      </c>
      <c r="N150" s="117" t="str">
        <f t="shared" ref="N150:N152" si="41">_xlfn.CONCAT($B$1, " --limit=", C150, " --minsize=", D150, " --minsup=", E150, " --tbl=trajectory.", B150, " --timescale=", H150, " --bins=", F150, " --bint=", G150, " --epst=", I150, " --epss=", J150, " --nexecutors=", K150, " --maxram=", L150, M150)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--limit=1000000 --minsize=10 --minsup=15 --tbl=trajectory.hermopoulis_standard1_200 --timescale=absolute --bins=1 --bint=60 --epst=Infinity --epss=Infinity --nexecutors=10 --maxram=8g --additionalfeatures=PLACE</v>
      </c>
      <c r="O150" s="117" t="str">
        <f t="shared" ref="O150" si="42">_xlfn.CONCAT($B$2, " --limit=", C150, " --minsize=", D150, " --minsup=", E150, " --tbl=trajectory.", B150, " --timescale=", H150, " --bins=", F150, " --bint=", G150, " --epst=", I150, " --epss=", J150, " --nexecutors=", K150, " --maxram=", L150, " --itemsetlimit=10", IF(M150="", "", M150))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--limit=1000000 --minsize=10 --minsup=15 --tbl=trajectory.hermopoulis_standard1_200 --timescale=absolute --bins=1 --bint=60 --epst=Infinity --epss=Infinity --nexecutors=10 --maxram=8g --itemsetlimit=10 --additionalfeatures=PLACE</v>
      </c>
      <c r="P150" s="117" t="str">
        <f t="shared" ref="P150" si="43">_xlfn.CONCAT($B$2, " --limit=", C150, " --minsize=", D150, " --minsup=", E150, " --tbl=trajectory.", B150, " --timescale=", H150, " --bins=", F150, " --bint=", G150, " --epst=", I150, " --epss=", J150, " --nexecutors=", K150, " --maxram=", L150, IF(M150="", "", M150), " --querytype=user")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it.unibo.big.other.Query CTM-all.jar --limit=1000000 --minsize=10 --minsup=15 --tbl=trajectory.hermopoulis_standard1_200 --timescale=absolute --bins=1 --bint=60 --epst=Infinity --epss=Infinity --nexecutors=10 --maxram=8g --additionalfeatures=PLACE --querytype=user</v>
      </c>
      <c r="Q150" s="94" t="str">
        <f t="shared" ref="Q150" si="44">_xlfn.CONCAT($B$3, " --limit=", C150, " --minsize=", D150, " --minsup=", E150, " --tbl=trajectory.", B150, " --timescale=", H150, " --bins=", F150, " --bint=", G150, " --epst=", I150, " --epss=", J150, " --nexecutors=", K150, " --maxram=", L150, M150)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it.unibo.big.other.PFPGrowth build/libs/CTM-all.jar     --ncores=2    --repfreq=1 --limit=1000000 --minsize=10 --minsup=15 --tbl=trajectory.hermopoulis_standard1_200 --timescale=absolute --bins=1 --bint=60 --epst=Infinity --epss=Infinity --nexecutors=10 --maxram=8g --additionalfeatures=PLACE</v>
      </c>
    </row>
    <row r="151" spans="2:18" x14ac:dyDescent="0.25">
      <c r="B151" s="117" t="s">
        <v>226</v>
      </c>
      <c r="C151" s="117">
        <v>1000000</v>
      </c>
      <c r="D151" s="117">
        <v>10</v>
      </c>
      <c r="E151" s="117">
        <v>20</v>
      </c>
      <c r="F151" s="117">
        <v>1</v>
      </c>
      <c r="G151" s="117">
        <v>60</v>
      </c>
      <c r="H151" s="117" t="s">
        <v>14</v>
      </c>
      <c r="I151" s="117" t="s">
        <v>90</v>
      </c>
      <c r="J151" s="117" t="s">
        <v>90</v>
      </c>
      <c r="K151" s="117">
        <v>10</v>
      </c>
      <c r="L151" s="117" t="s">
        <v>145</v>
      </c>
      <c r="M151" s="191" t="s">
        <v>248</v>
      </c>
      <c r="N151" s="117" t="str">
        <f t="shared" si="4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--limit=1000000 --minsize=10 --minsup=20 --tbl=trajectory.hermopoulis_standard1_200 --timescale=absolute --bins=1 --bint=60 --epst=Infinity --epss=Infinity --nexecutors=10 --maxram=8g --additionalfeatures=ACTIVITY</v>
      </c>
      <c r="O151" s="117" t="s">
        <v>22</v>
      </c>
      <c r="P151" s="192"/>
      <c r="Q151" s="192"/>
    </row>
    <row r="152" spans="2:18" x14ac:dyDescent="0.25">
      <c r="B152" s="117" t="s">
        <v>226</v>
      </c>
      <c r="C152" s="117">
        <v>1000000</v>
      </c>
      <c r="D152" s="117">
        <v>10</v>
      </c>
      <c r="E152" s="117">
        <v>20</v>
      </c>
      <c r="F152" s="117">
        <v>1</v>
      </c>
      <c r="G152" s="117">
        <v>60</v>
      </c>
      <c r="H152" s="117" t="s">
        <v>14</v>
      </c>
      <c r="I152" s="117" t="s">
        <v>90</v>
      </c>
      <c r="J152" s="117" t="s">
        <v>90</v>
      </c>
      <c r="K152" s="117">
        <v>10</v>
      </c>
      <c r="L152" s="117" t="s">
        <v>145</v>
      </c>
      <c r="M152" s="191" t="s">
        <v>250</v>
      </c>
      <c r="N152" s="117" t="str">
        <f t="shared" si="41"/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--limit=1000000 --minsize=10 --minsup=20 --tbl=trajectory.hermopoulis_standard1_200 --timescale=absolute --bins=1 --bint=60 --epst=Infinity --epss=Infinity --nexecutors=10 --maxram=8g --additionalfeatures=MOBILITY</v>
      </c>
      <c r="O152" s="117" t="s">
        <v>22</v>
      </c>
      <c r="P152" s="192"/>
      <c r="Q152" s="192"/>
    </row>
    <row r="153" spans="2:18" x14ac:dyDescent="0.25">
      <c r="B153" s="117" t="s">
        <v>226</v>
      </c>
      <c r="C153" s="117">
        <v>1000000</v>
      </c>
      <c r="D153" s="117">
        <v>10</v>
      </c>
      <c r="E153" s="117">
        <v>20</v>
      </c>
      <c r="F153" s="117">
        <v>1</v>
      </c>
      <c r="G153" s="117">
        <v>60</v>
      </c>
      <c r="H153" s="117" t="s">
        <v>14</v>
      </c>
      <c r="I153" s="117" t="s">
        <v>90</v>
      </c>
      <c r="J153" s="117" t="s">
        <v>90</v>
      </c>
      <c r="K153" s="117">
        <v>10</v>
      </c>
      <c r="L153" s="117" t="s">
        <v>145</v>
      </c>
      <c r="M153" s="191" t="s">
        <v>251</v>
      </c>
      <c r="N153" s="117" t="str">
        <f t="shared" ref="N153" si="45">_xlfn.CONCAT($B$1, " --limit=", C153, " --minsize=", D153, " --minsup=", E153, " --tbl=trajectory.", B153, " --timescale=", H153, " --bins=", F153, " --bint=", G153, " --epst=", I153, " --epss=", J153, " --nexecutors=", K153, " --maxram=", L153, M153)</f>
        <v>spark-submit --conf "spark.driver.extraJavaOptions=-Dlog4jspark.root.logger=WARN,console" --conf "spark.executor.extraJavaOptions=-Dcom.sun.management.jmxremote -Dcom.sun.management.jmxremote.port=8090 -Dcom.sun.management.jmxremote.rmi.port=8091 -Dcom.sun.management.jmxremote.authenticate=false -Dcom.sun.management.jmxremote.ssl=false" --conf spark.memory.fraction=0.8 --conf spark.driver.maxResultSize=10g --driver-memory 8G     --master yarn --deploy-mode client      --class it.unibo.big.Main build/libs/CTM-all.jar     --ncores=2    --repfreq=1 --droptable --limit=1000000 --minsize=10 --minsup=20 --tbl=trajectory.hermopoulis_standard1_200 --timescale=absolute --bins=1 --bint=60 --epst=Infinity --epss=Infinity --nexecutors=10 --maxram=8g --additionalfeatures=PLACE</v>
      </c>
      <c r="O153" s="117" t="s">
        <v>22</v>
      </c>
      <c r="P153" s="192"/>
      <c r="Q153" s="192"/>
    </row>
    <row r="154" spans="2:18" x14ac:dyDescent="0.25">
      <c r="E154" s="118"/>
    </row>
    <row r="155" spans="2:18" x14ac:dyDescent="0.25">
      <c r="E155" s="118"/>
    </row>
    <row r="156" spans="2:18" x14ac:dyDescent="0.25">
      <c r="E156" s="118"/>
    </row>
    <row r="157" spans="2:18" x14ac:dyDescent="0.25">
      <c r="E157" s="118"/>
    </row>
    <row r="158" spans="2:18" x14ac:dyDescent="0.25">
      <c r="E158" s="118"/>
    </row>
    <row r="159" spans="2:18" x14ac:dyDescent="0.25">
      <c r="E159" s="118"/>
    </row>
    <row r="160" spans="2:18" x14ac:dyDescent="0.25">
      <c r="E160" s="118"/>
    </row>
    <row r="161" spans="5:5" x14ac:dyDescent="0.25">
      <c r="E161" s="118"/>
    </row>
    <row r="162" spans="5:5" x14ac:dyDescent="0.25">
      <c r="E162" s="118"/>
    </row>
    <row r="163" spans="5:5" x14ac:dyDescent="0.25">
      <c r="E163" s="118"/>
    </row>
    <row r="164" spans="5:5" x14ac:dyDescent="0.25">
      <c r="E164" s="118"/>
    </row>
    <row r="165" spans="5:5" x14ac:dyDescent="0.25">
      <c r="E165" s="118"/>
    </row>
    <row r="166" spans="5:5" x14ac:dyDescent="0.25">
      <c r="E166" s="118"/>
    </row>
  </sheetData>
  <mergeCells count="22">
    <mergeCell ref="A115:A117"/>
    <mergeCell ref="A118:A120"/>
    <mergeCell ref="A99:A102"/>
    <mergeCell ref="A104:A106"/>
    <mergeCell ref="A107:A109"/>
    <mergeCell ref="A110:A112"/>
    <mergeCell ref="A113:A114"/>
    <mergeCell ref="A6:A38"/>
    <mergeCell ref="A81:A82"/>
    <mergeCell ref="A83:A85"/>
    <mergeCell ref="A86:A88"/>
    <mergeCell ref="A59:A61"/>
    <mergeCell ref="A54:A55"/>
    <mergeCell ref="A65:A68"/>
    <mergeCell ref="A72:A74"/>
    <mergeCell ref="A75:A77"/>
    <mergeCell ref="A78:A80"/>
    <mergeCell ref="A41:A44"/>
    <mergeCell ref="A45:A47"/>
    <mergeCell ref="A48:A50"/>
    <mergeCell ref="A51:A53"/>
    <mergeCell ref="A56:A58"/>
  </mergeCells>
  <phoneticPr fontId="3" type="noConversion"/>
  <conditionalFormatting sqref="E7:E25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:F3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0:F3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0:F33 F35:F3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F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F2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F33 F35:F3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F3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4:E16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5:E14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4:E1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E6FA-9511-4A17-ABCE-AE4A3F577D39}">
  <dimension ref="A1:AE46"/>
  <sheetViews>
    <sheetView topLeftCell="J1" workbookViewId="0">
      <selection activeCell="AC7" sqref="AC7"/>
    </sheetView>
  </sheetViews>
  <sheetFormatPr defaultColWidth="9.140625" defaultRowHeight="15" x14ac:dyDescent="0.25"/>
  <cols>
    <col min="1" max="1" width="15.85546875" style="71" bestFit="1" customWidth="1"/>
    <col min="2" max="2" width="15.28515625" style="71" bestFit="1" customWidth="1"/>
    <col min="3" max="3" width="14.85546875" style="71" bestFit="1" customWidth="1"/>
    <col min="4" max="4" width="2.85546875" style="71" customWidth="1"/>
    <col min="5" max="5" width="15.85546875" style="71" bestFit="1" customWidth="1"/>
    <col min="6" max="6" width="15.28515625" style="71" bestFit="1" customWidth="1"/>
    <col min="7" max="7" width="14.85546875" style="71" bestFit="1" customWidth="1"/>
    <col min="8" max="8" width="9.140625" style="71"/>
    <col min="9" max="9" width="15.85546875" style="71" bestFit="1" customWidth="1"/>
    <col min="10" max="10" width="22.7109375" style="71" bestFit="1" customWidth="1"/>
    <col min="11" max="11" width="15.7109375" style="71" bestFit="1" customWidth="1"/>
    <col min="12" max="12" width="14.7109375" style="71" bestFit="1" customWidth="1"/>
    <col min="13" max="13" width="8.140625" style="71" bestFit="1" customWidth="1"/>
    <col min="14" max="14" width="6" style="71" bestFit="1" customWidth="1"/>
    <col min="15" max="16" width="15.28515625" style="71" bestFit="1" customWidth="1"/>
    <col min="17" max="17" width="8.140625" style="71" bestFit="1" customWidth="1"/>
    <col min="18" max="19" width="9.140625" style="71"/>
    <col min="20" max="20" width="7.85546875" style="71" bestFit="1" customWidth="1"/>
    <col min="21" max="21" width="6" style="71" bestFit="1" customWidth="1"/>
    <col min="22" max="22" width="17.28515625" style="71" bestFit="1" customWidth="1"/>
    <col min="23" max="23" width="17.7109375" style="71" bestFit="1" customWidth="1"/>
    <col min="24" max="24" width="9" style="71" bestFit="1" customWidth="1"/>
    <col min="25" max="25" width="9.140625" style="71"/>
    <col min="26" max="26" width="10" style="71" bestFit="1" customWidth="1"/>
    <col min="27" max="27" width="9" style="71" bestFit="1" customWidth="1"/>
    <col min="28" max="16384" width="9.140625" style="71"/>
  </cols>
  <sheetData>
    <row r="1" spans="1:31" x14ac:dyDescent="0.25">
      <c r="A1" s="173" t="s">
        <v>73</v>
      </c>
      <c r="B1" s="173"/>
      <c r="C1" s="173"/>
      <c r="D1" s="70"/>
      <c r="E1" s="173" t="s">
        <v>74</v>
      </c>
      <c r="F1" s="173"/>
      <c r="G1" s="173"/>
      <c r="J1" s="173" t="s">
        <v>70</v>
      </c>
      <c r="K1" s="173"/>
      <c r="L1" s="173"/>
      <c r="M1" s="173"/>
      <c r="N1" s="173" t="s">
        <v>74</v>
      </c>
      <c r="O1" s="173"/>
      <c r="P1" s="173"/>
      <c r="Q1" s="173"/>
      <c r="T1" s="174" t="s">
        <v>24</v>
      </c>
      <c r="U1" s="174"/>
      <c r="V1" s="174"/>
      <c r="W1" s="174"/>
      <c r="X1" s="174"/>
      <c r="Y1" s="175" t="s">
        <v>196</v>
      </c>
      <c r="Z1" s="175"/>
      <c r="AA1" s="175"/>
    </row>
    <row r="2" spans="1:31" x14ac:dyDescent="0.25">
      <c r="A2" s="40" t="s">
        <v>87</v>
      </c>
      <c r="B2" s="33" t="s">
        <v>71</v>
      </c>
      <c r="C2" s="33" t="s">
        <v>72</v>
      </c>
      <c r="D2" s="70"/>
      <c r="E2" s="40" t="s">
        <v>87</v>
      </c>
      <c r="F2" s="33" t="s">
        <v>71</v>
      </c>
      <c r="G2" s="33" t="s">
        <v>72</v>
      </c>
      <c r="I2" s="72" t="s">
        <v>77</v>
      </c>
      <c r="J2" s="33" t="s">
        <v>76</v>
      </c>
      <c r="K2" s="33" t="s">
        <v>71</v>
      </c>
      <c r="L2" s="33" t="s">
        <v>117</v>
      </c>
      <c r="M2" s="38" t="s">
        <v>72</v>
      </c>
      <c r="N2" s="33" t="s">
        <v>76</v>
      </c>
      <c r="O2" s="33" t="s">
        <v>71</v>
      </c>
      <c r="P2" s="33" t="s">
        <v>117</v>
      </c>
      <c r="Q2" s="33" t="s">
        <v>72</v>
      </c>
      <c r="T2" s="131" t="s">
        <v>86</v>
      </c>
      <c r="U2" s="131" t="s">
        <v>76</v>
      </c>
      <c r="V2" s="131" t="s">
        <v>71</v>
      </c>
      <c r="W2" s="131" t="s">
        <v>194</v>
      </c>
      <c r="X2" s="131" t="s">
        <v>195</v>
      </c>
      <c r="Y2" s="132" t="s">
        <v>71</v>
      </c>
      <c r="Z2" s="132" t="s">
        <v>194</v>
      </c>
      <c r="AA2" s="132" t="s">
        <v>195</v>
      </c>
      <c r="AB2" s="133" t="s">
        <v>8</v>
      </c>
      <c r="AC2" s="133" t="s">
        <v>197</v>
      </c>
      <c r="AD2" s="133" t="s">
        <v>198</v>
      </c>
      <c r="AE2" s="133" t="s">
        <v>199</v>
      </c>
    </row>
    <row r="3" spans="1:31" x14ac:dyDescent="0.25">
      <c r="A3" s="39">
        <v>70</v>
      </c>
      <c r="B3" s="70" t="s">
        <v>133</v>
      </c>
      <c r="C3" s="70">
        <v>552</v>
      </c>
      <c r="D3" s="70"/>
      <c r="E3" s="39">
        <v>420</v>
      </c>
      <c r="F3" s="114" t="s">
        <v>160</v>
      </c>
      <c r="G3" s="70">
        <v>2111</v>
      </c>
      <c r="I3" s="42" t="s">
        <v>81</v>
      </c>
      <c r="J3" s="70">
        <v>60</v>
      </c>
      <c r="K3" s="70" t="s">
        <v>122</v>
      </c>
      <c r="L3" s="70" t="s">
        <v>126</v>
      </c>
      <c r="M3" s="39">
        <v>31</v>
      </c>
      <c r="N3" s="70">
        <v>89</v>
      </c>
      <c r="O3" s="70">
        <v>12</v>
      </c>
      <c r="P3" s="114" t="s">
        <v>157</v>
      </c>
      <c r="Q3" s="70">
        <v>9</v>
      </c>
      <c r="T3" s="131">
        <v>5</v>
      </c>
      <c r="U3" s="131">
        <v>3674</v>
      </c>
      <c r="V3" s="131" t="s">
        <v>179</v>
      </c>
      <c r="W3" s="131" t="s">
        <v>180</v>
      </c>
      <c r="X3" s="131">
        <v>33</v>
      </c>
      <c r="Y3" s="176" t="s">
        <v>25</v>
      </c>
      <c r="Z3" s="176"/>
      <c r="AA3" s="176"/>
      <c r="AB3" s="133">
        <v>5</v>
      </c>
      <c r="AC3" s="133">
        <v>39</v>
      </c>
      <c r="AD3" s="133">
        <v>10</v>
      </c>
      <c r="AE3" s="133">
        <v>95</v>
      </c>
    </row>
    <row r="4" spans="1:31" x14ac:dyDescent="0.25">
      <c r="A4" s="39">
        <v>80</v>
      </c>
      <c r="B4" s="70" t="s">
        <v>134</v>
      </c>
      <c r="C4" s="70">
        <v>423</v>
      </c>
      <c r="D4" s="70"/>
      <c r="E4" s="39">
        <v>460</v>
      </c>
      <c r="F4" s="114" t="s">
        <v>133</v>
      </c>
      <c r="G4" s="70">
        <v>1923</v>
      </c>
      <c r="I4" s="42" t="s">
        <v>80</v>
      </c>
      <c r="J4" s="70">
        <v>60</v>
      </c>
      <c r="K4" s="70" t="s">
        <v>124</v>
      </c>
      <c r="L4" s="70" t="s">
        <v>127</v>
      </c>
      <c r="M4" s="39">
        <v>40</v>
      </c>
      <c r="N4" s="70">
        <v>89</v>
      </c>
      <c r="O4" s="70">
        <v>42</v>
      </c>
      <c r="P4" s="114" t="s">
        <v>157</v>
      </c>
      <c r="Q4" s="70">
        <v>12</v>
      </c>
      <c r="T4" s="131">
        <v>10</v>
      </c>
      <c r="U4" s="131">
        <v>3659</v>
      </c>
      <c r="V4" s="131" t="s">
        <v>181</v>
      </c>
      <c r="W4" s="131" t="s">
        <v>182</v>
      </c>
      <c r="X4" s="131">
        <v>32</v>
      </c>
      <c r="Y4" s="176" t="s">
        <v>25</v>
      </c>
      <c r="Z4" s="176"/>
      <c r="AA4" s="176"/>
      <c r="AB4" s="133">
        <v>10</v>
      </c>
      <c r="AC4" s="133">
        <v>39</v>
      </c>
      <c r="AD4" s="133">
        <v>10</v>
      </c>
      <c r="AE4" s="133">
        <v>72</v>
      </c>
    </row>
    <row r="5" spans="1:31" x14ac:dyDescent="0.25">
      <c r="A5" s="39">
        <v>90</v>
      </c>
      <c r="B5" s="70" t="s">
        <v>132</v>
      </c>
      <c r="C5" s="70">
        <v>324</v>
      </c>
      <c r="D5" s="70"/>
      <c r="E5" s="39">
        <v>480</v>
      </c>
      <c r="F5" s="114" t="s">
        <v>159</v>
      </c>
      <c r="G5" s="70">
        <v>1793</v>
      </c>
      <c r="I5" s="42" t="s">
        <v>79</v>
      </c>
      <c r="J5" s="70" t="s">
        <v>121</v>
      </c>
      <c r="K5" s="70" t="s">
        <v>121</v>
      </c>
      <c r="L5" s="70" t="s">
        <v>121</v>
      </c>
      <c r="M5" s="39" t="s">
        <v>121</v>
      </c>
      <c r="N5" s="70">
        <v>1791</v>
      </c>
      <c r="O5" s="70" t="s">
        <v>155</v>
      </c>
      <c r="P5" s="114" t="s">
        <v>158</v>
      </c>
      <c r="Q5" s="70">
        <v>1735</v>
      </c>
      <c r="T5" s="131">
        <v>15</v>
      </c>
      <c r="U5" s="131">
        <v>3639</v>
      </c>
      <c r="V5" s="131" t="s">
        <v>183</v>
      </c>
      <c r="W5" s="131" t="s">
        <v>182</v>
      </c>
      <c r="X5" s="131">
        <v>34</v>
      </c>
      <c r="Y5" s="176" t="s">
        <v>25</v>
      </c>
      <c r="Z5" s="176"/>
      <c r="AA5" s="176"/>
      <c r="AB5" s="133">
        <v>15</v>
      </c>
      <c r="AC5" s="133">
        <v>39</v>
      </c>
      <c r="AD5" s="133">
        <v>10</v>
      </c>
      <c r="AE5" s="133">
        <v>48</v>
      </c>
    </row>
    <row r="6" spans="1:31" x14ac:dyDescent="0.25">
      <c r="A6" s="39">
        <v>100</v>
      </c>
      <c r="B6" s="70" t="s">
        <v>123</v>
      </c>
      <c r="C6" s="70">
        <v>283</v>
      </c>
      <c r="D6" s="70"/>
      <c r="E6" s="39">
        <v>500</v>
      </c>
      <c r="F6" s="114" t="s">
        <v>156</v>
      </c>
      <c r="G6" s="114">
        <v>1698</v>
      </c>
      <c r="I6" s="42" t="s">
        <v>78</v>
      </c>
      <c r="J6" s="70">
        <v>360</v>
      </c>
      <c r="K6" s="70" t="s">
        <v>123</v>
      </c>
      <c r="L6" s="70" t="s">
        <v>125</v>
      </c>
      <c r="M6" s="39">
        <v>283</v>
      </c>
      <c r="N6" s="70">
        <v>1791</v>
      </c>
      <c r="O6" s="114" t="s">
        <v>156</v>
      </c>
      <c r="P6" s="114" t="s">
        <v>158</v>
      </c>
      <c r="Q6" s="114">
        <v>1698</v>
      </c>
      <c r="T6" s="131">
        <v>20</v>
      </c>
      <c r="U6" s="131">
        <v>3576</v>
      </c>
      <c r="V6" s="131" t="s">
        <v>184</v>
      </c>
      <c r="W6" s="131" t="s">
        <v>185</v>
      </c>
      <c r="X6" s="131">
        <v>31</v>
      </c>
      <c r="Y6" s="176" t="s">
        <v>25</v>
      </c>
      <c r="Z6" s="176"/>
      <c r="AA6" s="176"/>
      <c r="AB6" s="133">
        <v>20</v>
      </c>
      <c r="AC6" s="133">
        <v>39</v>
      </c>
      <c r="AD6" s="133">
        <v>10</v>
      </c>
      <c r="AE6" s="133">
        <v>31</v>
      </c>
    </row>
    <row r="7" spans="1:31" x14ac:dyDescent="0.25">
      <c r="T7" s="131">
        <v>21</v>
      </c>
      <c r="U7" s="131">
        <v>3552</v>
      </c>
      <c r="V7" s="131" t="s">
        <v>186</v>
      </c>
      <c r="W7" s="131" t="s">
        <v>185</v>
      </c>
      <c r="X7" s="131">
        <v>32</v>
      </c>
      <c r="Y7" s="176" t="s">
        <v>25</v>
      </c>
      <c r="Z7" s="176"/>
      <c r="AA7" s="176"/>
      <c r="AB7" s="133">
        <v>21</v>
      </c>
      <c r="AC7" s="133">
        <v>39</v>
      </c>
      <c r="AD7" s="133">
        <v>10</v>
      </c>
      <c r="AE7" s="133">
        <v>27</v>
      </c>
    </row>
    <row r="8" spans="1:31" x14ac:dyDescent="0.25">
      <c r="A8" s="173" t="s">
        <v>70</v>
      </c>
      <c r="B8" s="173"/>
      <c r="C8" s="173"/>
      <c r="D8" s="70"/>
      <c r="E8" s="173" t="s">
        <v>74</v>
      </c>
      <c r="F8" s="173"/>
      <c r="G8" s="173"/>
      <c r="T8" s="131">
        <v>22</v>
      </c>
      <c r="U8" s="131">
        <v>3520</v>
      </c>
      <c r="V8" s="131" t="s">
        <v>187</v>
      </c>
      <c r="W8" s="131" t="s">
        <v>188</v>
      </c>
      <c r="X8" s="131">
        <v>32</v>
      </c>
      <c r="Y8" s="176" t="s">
        <v>25</v>
      </c>
      <c r="Z8" s="176"/>
      <c r="AA8" s="176"/>
      <c r="AB8" s="133">
        <v>22</v>
      </c>
      <c r="AC8" s="133">
        <v>39</v>
      </c>
      <c r="AD8" s="133">
        <v>10</v>
      </c>
      <c r="AE8" s="133">
        <v>26</v>
      </c>
    </row>
    <row r="9" spans="1:31" x14ac:dyDescent="0.25">
      <c r="A9" s="40" t="s">
        <v>86</v>
      </c>
      <c r="B9" s="33" t="s">
        <v>71</v>
      </c>
      <c r="C9" s="33" t="s">
        <v>72</v>
      </c>
      <c r="D9" s="70"/>
      <c r="E9" s="40" t="s">
        <v>86</v>
      </c>
      <c r="F9" s="33" t="s">
        <v>71</v>
      </c>
      <c r="G9" s="33" t="s">
        <v>72</v>
      </c>
      <c r="I9" s="40" t="s">
        <v>86</v>
      </c>
      <c r="J9" s="33" t="s">
        <v>24</v>
      </c>
      <c r="K9" s="33" t="s">
        <v>120</v>
      </c>
      <c r="L9" s="67" t="s">
        <v>72</v>
      </c>
      <c r="T9" s="131">
        <v>23</v>
      </c>
      <c r="U9" s="131">
        <v>3514</v>
      </c>
      <c r="V9" s="131" t="s">
        <v>189</v>
      </c>
      <c r="W9" s="131" t="s">
        <v>188</v>
      </c>
      <c r="X9" s="131">
        <v>32</v>
      </c>
      <c r="Y9" s="176" t="s">
        <v>25</v>
      </c>
      <c r="Z9" s="176"/>
      <c r="AA9" s="176"/>
      <c r="AB9" s="133">
        <v>23</v>
      </c>
      <c r="AC9" s="133">
        <v>39</v>
      </c>
      <c r="AD9" s="133">
        <v>10</v>
      </c>
      <c r="AE9" s="133">
        <v>25</v>
      </c>
    </row>
    <row r="10" spans="1:31" x14ac:dyDescent="0.25">
      <c r="A10" s="39">
        <v>6</v>
      </c>
      <c r="B10" s="70" t="s">
        <v>135</v>
      </c>
      <c r="C10" s="70">
        <v>543</v>
      </c>
      <c r="D10" s="70"/>
      <c r="E10" s="39">
        <v>6</v>
      </c>
      <c r="F10" s="114" t="s">
        <v>156</v>
      </c>
      <c r="G10" s="114">
        <v>1698</v>
      </c>
      <c r="I10" s="39">
        <v>15</v>
      </c>
      <c r="J10" s="70" t="s">
        <v>75</v>
      </c>
      <c r="K10" s="70" t="s">
        <v>75</v>
      </c>
      <c r="L10" s="69" t="s">
        <v>75</v>
      </c>
      <c r="T10" s="131">
        <v>24</v>
      </c>
      <c r="U10" s="131">
        <v>3510</v>
      </c>
      <c r="V10" s="131">
        <v>753</v>
      </c>
      <c r="W10" s="131" t="s">
        <v>188</v>
      </c>
      <c r="X10" s="131">
        <v>32</v>
      </c>
      <c r="Y10" s="176" t="s">
        <v>25</v>
      </c>
      <c r="Z10" s="176"/>
      <c r="AA10" s="176"/>
      <c r="AB10" s="133">
        <v>24</v>
      </c>
      <c r="AC10" s="133">
        <v>39</v>
      </c>
      <c r="AD10" s="133">
        <v>10</v>
      </c>
      <c r="AE10" s="133">
        <v>24</v>
      </c>
    </row>
    <row r="11" spans="1:31" x14ac:dyDescent="0.25">
      <c r="A11" s="39">
        <v>8</v>
      </c>
      <c r="B11" s="70" t="s">
        <v>136</v>
      </c>
      <c r="C11" s="70">
        <v>451</v>
      </c>
      <c r="D11" s="70"/>
      <c r="E11" s="39">
        <v>8</v>
      </c>
      <c r="F11" s="70" t="s">
        <v>75</v>
      </c>
      <c r="G11" s="70">
        <v>1815</v>
      </c>
      <c r="I11" s="39">
        <v>12</v>
      </c>
      <c r="J11" s="70" t="s">
        <v>75</v>
      </c>
      <c r="K11" s="70" t="s">
        <v>75</v>
      </c>
      <c r="L11" s="68" t="s">
        <v>75</v>
      </c>
      <c r="T11" s="131">
        <v>25</v>
      </c>
      <c r="U11" s="131">
        <v>3503</v>
      </c>
      <c r="V11" s="131">
        <v>558</v>
      </c>
      <c r="W11" s="131" t="s">
        <v>188</v>
      </c>
      <c r="X11" s="131">
        <v>30</v>
      </c>
      <c r="Y11" s="132">
        <v>186</v>
      </c>
      <c r="Z11" s="132">
        <v>235605538</v>
      </c>
      <c r="AA11" s="132">
        <v>640872</v>
      </c>
      <c r="AB11" s="133">
        <v>25</v>
      </c>
      <c r="AC11" s="133">
        <v>39</v>
      </c>
      <c r="AD11" s="133">
        <v>10</v>
      </c>
      <c r="AE11" s="133">
        <v>22</v>
      </c>
    </row>
    <row r="12" spans="1:31" x14ac:dyDescent="0.25">
      <c r="A12" s="39">
        <v>10</v>
      </c>
      <c r="B12" s="70" t="s">
        <v>137</v>
      </c>
      <c r="C12" s="70">
        <v>330</v>
      </c>
      <c r="D12" s="70"/>
      <c r="E12" s="39">
        <v>10</v>
      </c>
      <c r="F12" s="70" t="s">
        <v>75</v>
      </c>
      <c r="G12" s="70">
        <v>1870</v>
      </c>
      <c r="I12" s="39">
        <v>11</v>
      </c>
      <c r="J12" s="70" t="s">
        <v>75</v>
      </c>
      <c r="K12" s="70" t="s">
        <v>25</v>
      </c>
      <c r="L12" s="68" t="s">
        <v>75</v>
      </c>
      <c r="T12" s="131">
        <v>26</v>
      </c>
      <c r="U12" s="131">
        <v>3446</v>
      </c>
      <c r="V12" s="131">
        <v>409</v>
      </c>
      <c r="W12" s="131" t="s">
        <v>190</v>
      </c>
      <c r="X12" s="131">
        <v>32</v>
      </c>
      <c r="Y12" s="132">
        <v>134</v>
      </c>
      <c r="Z12" s="132">
        <v>45880330</v>
      </c>
      <c r="AA12" s="132">
        <v>81393</v>
      </c>
      <c r="AB12" s="133">
        <v>26</v>
      </c>
      <c r="AC12" s="133">
        <v>39</v>
      </c>
      <c r="AD12" s="133">
        <v>10</v>
      </c>
      <c r="AE12" s="133">
        <v>19</v>
      </c>
    </row>
    <row r="13" spans="1:31" x14ac:dyDescent="0.25">
      <c r="A13" s="39">
        <v>12</v>
      </c>
      <c r="B13" s="70" t="s">
        <v>123</v>
      </c>
      <c r="C13" s="68">
        <v>283</v>
      </c>
      <c r="D13" s="70"/>
      <c r="E13" s="39">
        <v>12</v>
      </c>
      <c r="F13" s="70" t="s">
        <v>75</v>
      </c>
      <c r="G13" s="70">
        <v>2071</v>
      </c>
      <c r="I13" s="39">
        <v>10</v>
      </c>
      <c r="J13" s="70" t="s">
        <v>75</v>
      </c>
      <c r="K13" s="70" t="s">
        <v>25</v>
      </c>
      <c r="L13" s="68" t="s">
        <v>75</v>
      </c>
      <c r="T13" s="131">
        <v>27</v>
      </c>
      <c r="U13" s="131"/>
      <c r="V13" s="131"/>
      <c r="W13" s="131"/>
      <c r="X13" s="131"/>
      <c r="Y13" s="132">
        <v>103</v>
      </c>
      <c r="Z13" s="132">
        <v>18118285</v>
      </c>
      <c r="AA13" s="132">
        <v>58891</v>
      </c>
      <c r="AB13" s="133">
        <v>27</v>
      </c>
      <c r="AC13" s="133">
        <v>39</v>
      </c>
      <c r="AD13" s="133">
        <v>10</v>
      </c>
      <c r="AE13" s="133">
        <v>18</v>
      </c>
    </row>
    <row r="14" spans="1:31" x14ac:dyDescent="0.25">
      <c r="T14" s="131">
        <v>28</v>
      </c>
      <c r="U14" s="131">
        <v>3412</v>
      </c>
      <c r="V14" s="131">
        <v>226</v>
      </c>
      <c r="W14" s="131" t="s">
        <v>190</v>
      </c>
      <c r="X14" s="131">
        <v>30</v>
      </c>
      <c r="Y14" s="132">
        <v>92</v>
      </c>
      <c r="Z14" s="132">
        <v>9592942</v>
      </c>
      <c r="AA14" s="132">
        <v>43400</v>
      </c>
      <c r="AB14" s="133">
        <v>28</v>
      </c>
      <c r="AC14" s="133">
        <v>39</v>
      </c>
      <c r="AD14" s="133">
        <v>10</v>
      </c>
      <c r="AE14" s="133">
        <v>16</v>
      </c>
    </row>
    <row r="15" spans="1:31" x14ac:dyDescent="0.25">
      <c r="A15" s="173" t="s">
        <v>73</v>
      </c>
      <c r="B15" s="173"/>
      <c r="C15" s="173"/>
      <c r="D15" s="70"/>
      <c r="E15" s="173" t="s">
        <v>74</v>
      </c>
      <c r="F15" s="173"/>
      <c r="G15" s="173"/>
      <c r="T15" s="131">
        <v>29</v>
      </c>
      <c r="U15" s="131">
        <v>3371</v>
      </c>
      <c r="V15" s="131">
        <v>153</v>
      </c>
      <c r="W15" s="131" t="s">
        <v>191</v>
      </c>
      <c r="X15" s="131">
        <v>29</v>
      </c>
      <c r="Y15" s="132">
        <v>64</v>
      </c>
      <c r="Z15" s="132">
        <v>3791536</v>
      </c>
      <c r="AA15" s="132">
        <v>33688</v>
      </c>
      <c r="AB15" s="133">
        <v>29</v>
      </c>
      <c r="AC15" s="133">
        <v>39</v>
      </c>
      <c r="AD15" s="133">
        <v>10</v>
      </c>
      <c r="AE15" s="133">
        <v>14</v>
      </c>
    </row>
    <row r="16" spans="1:31" x14ac:dyDescent="0.25">
      <c r="A16" s="40" t="s">
        <v>76</v>
      </c>
      <c r="B16" s="33" t="s">
        <v>71</v>
      </c>
      <c r="C16" s="33" t="s">
        <v>72</v>
      </c>
      <c r="D16" s="70"/>
      <c r="E16" s="40" t="s">
        <v>76</v>
      </c>
      <c r="F16" s="33" t="s">
        <v>71</v>
      </c>
      <c r="G16" s="33" t="s">
        <v>72</v>
      </c>
      <c r="I16" s="115" t="s">
        <v>178</v>
      </c>
      <c r="J16" s="115" t="s">
        <v>162</v>
      </c>
      <c r="K16" s="115" t="s">
        <v>162</v>
      </c>
      <c r="L16" s="76" t="s">
        <v>8</v>
      </c>
      <c r="T16" s="131">
        <v>30</v>
      </c>
      <c r="U16" s="131">
        <v>3350</v>
      </c>
      <c r="V16" s="131">
        <v>112</v>
      </c>
      <c r="W16" s="131" t="s">
        <v>191</v>
      </c>
      <c r="X16" s="131">
        <v>26</v>
      </c>
      <c r="Y16" s="132">
        <v>48</v>
      </c>
      <c r="Z16" s="132">
        <v>2686077</v>
      </c>
      <c r="AA16" s="132">
        <v>39411</v>
      </c>
      <c r="AB16" s="133">
        <v>30</v>
      </c>
      <c r="AC16" s="133">
        <v>39</v>
      </c>
      <c r="AD16" s="133">
        <v>10</v>
      </c>
      <c r="AE16" s="133">
        <v>14</v>
      </c>
    </row>
    <row r="17" spans="1:31" x14ac:dyDescent="0.25">
      <c r="A17" s="39">
        <v>360</v>
      </c>
      <c r="B17" s="70" t="s">
        <v>123</v>
      </c>
      <c r="C17" s="70">
        <v>283</v>
      </c>
      <c r="D17" s="70"/>
      <c r="E17" s="39">
        <v>40</v>
      </c>
      <c r="F17" s="70" t="s">
        <v>75</v>
      </c>
      <c r="G17" s="70" t="s">
        <v>75</v>
      </c>
      <c r="I17" s="122" t="s">
        <v>171</v>
      </c>
      <c r="J17" s="122" t="s">
        <v>172</v>
      </c>
      <c r="K17" s="48">
        <v>352548</v>
      </c>
      <c r="L17" s="118">
        <v>35</v>
      </c>
      <c r="T17" s="131">
        <v>31</v>
      </c>
      <c r="U17" s="131">
        <v>3338</v>
      </c>
      <c r="V17" s="131">
        <v>73</v>
      </c>
      <c r="W17" s="131" t="s">
        <v>191</v>
      </c>
      <c r="X17" s="131">
        <v>25</v>
      </c>
      <c r="Y17" s="132">
        <v>42</v>
      </c>
      <c r="Z17" s="132">
        <v>1692356</v>
      </c>
      <c r="AA17" s="132">
        <v>41565</v>
      </c>
      <c r="AB17" s="133">
        <v>31</v>
      </c>
      <c r="AC17" s="133">
        <v>39</v>
      </c>
      <c r="AD17" s="133">
        <v>10</v>
      </c>
      <c r="AE17" s="133">
        <v>13</v>
      </c>
    </row>
    <row r="18" spans="1:31" x14ac:dyDescent="0.25">
      <c r="A18" s="39">
        <v>557</v>
      </c>
      <c r="B18" s="70" t="s">
        <v>149</v>
      </c>
      <c r="C18" s="70">
        <v>873</v>
      </c>
      <c r="D18" s="70"/>
      <c r="E18" s="39">
        <v>45</v>
      </c>
      <c r="F18" s="70" t="s">
        <v>75</v>
      </c>
      <c r="G18" s="70" t="s">
        <v>75</v>
      </c>
      <c r="I18" s="122" t="s">
        <v>170</v>
      </c>
      <c r="J18" s="122" t="s">
        <v>173</v>
      </c>
      <c r="K18" s="48">
        <v>487183</v>
      </c>
      <c r="L18" s="118">
        <v>34</v>
      </c>
      <c r="T18" s="131">
        <v>32</v>
      </c>
      <c r="U18" s="131">
        <v>3321</v>
      </c>
      <c r="V18" s="131">
        <v>51</v>
      </c>
      <c r="W18" s="131" t="s">
        <v>191</v>
      </c>
      <c r="X18" s="131">
        <v>23</v>
      </c>
      <c r="Y18" s="132">
        <v>27</v>
      </c>
      <c r="Z18" s="132">
        <v>1052375</v>
      </c>
      <c r="AA18" s="132">
        <v>38999</v>
      </c>
      <c r="AB18" s="133">
        <v>32</v>
      </c>
      <c r="AC18" s="133">
        <v>39</v>
      </c>
      <c r="AD18" s="133">
        <v>10</v>
      </c>
      <c r="AE18" s="133">
        <v>13</v>
      </c>
    </row>
    <row r="19" spans="1:31" x14ac:dyDescent="0.25">
      <c r="A19" s="39">
        <v>697</v>
      </c>
      <c r="B19" s="70" t="s">
        <v>150</v>
      </c>
      <c r="C19" s="70">
        <v>1482</v>
      </c>
      <c r="D19" s="70"/>
      <c r="E19" s="39">
        <v>50</v>
      </c>
      <c r="F19" s="70" t="s">
        <v>75</v>
      </c>
      <c r="G19" s="70" t="s">
        <v>75</v>
      </c>
      <c r="I19" s="122" t="s">
        <v>169</v>
      </c>
      <c r="J19" s="122" t="s">
        <v>174</v>
      </c>
      <c r="K19" s="48">
        <v>728305</v>
      </c>
      <c r="L19" s="118">
        <v>33</v>
      </c>
      <c r="T19" s="131">
        <v>33</v>
      </c>
      <c r="U19" s="131">
        <v>3310</v>
      </c>
      <c r="V19" s="131">
        <v>37</v>
      </c>
      <c r="W19" s="131" t="s">
        <v>192</v>
      </c>
      <c r="X19" s="131">
        <v>26</v>
      </c>
      <c r="Y19" s="132">
        <v>20</v>
      </c>
      <c r="Z19" s="132">
        <v>728305</v>
      </c>
      <c r="AA19" s="132">
        <v>45400</v>
      </c>
      <c r="AB19" s="133">
        <v>33</v>
      </c>
      <c r="AC19" s="133">
        <v>39</v>
      </c>
      <c r="AD19" s="133">
        <v>10</v>
      </c>
      <c r="AE19" s="133">
        <v>12</v>
      </c>
    </row>
    <row r="20" spans="1:31" x14ac:dyDescent="0.25">
      <c r="A20" s="39">
        <v>890</v>
      </c>
      <c r="B20" s="70" t="s">
        <v>151</v>
      </c>
      <c r="C20" s="70">
        <v>2610</v>
      </c>
      <c r="D20" s="70"/>
      <c r="E20" s="39">
        <v>55</v>
      </c>
      <c r="F20" s="70" t="s">
        <v>75</v>
      </c>
      <c r="G20" s="70" t="s">
        <v>75</v>
      </c>
      <c r="I20" s="122" t="s">
        <v>168</v>
      </c>
      <c r="J20" s="122" t="s">
        <v>175</v>
      </c>
      <c r="K20" s="48">
        <v>1052375</v>
      </c>
      <c r="L20" s="118">
        <v>32</v>
      </c>
      <c r="T20" s="131">
        <v>34</v>
      </c>
      <c r="U20" s="131">
        <v>3302</v>
      </c>
      <c r="V20" s="131">
        <v>24</v>
      </c>
      <c r="W20" s="131" t="s">
        <v>192</v>
      </c>
      <c r="X20" s="131">
        <v>23</v>
      </c>
      <c r="Y20" s="132">
        <v>17</v>
      </c>
      <c r="Z20" s="132">
        <v>487183</v>
      </c>
      <c r="AA20" s="132">
        <v>41268</v>
      </c>
      <c r="AB20" s="133">
        <v>34</v>
      </c>
      <c r="AC20" s="133">
        <v>39</v>
      </c>
      <c r="AD20" s="133">
        <v>10</v>
      </c>
      <c r="AE20" s="133">
        <v>11</v>
      </c>
    </row>
    <row r="21" spans="1:31" x14ac:dyDescent="0.25">
      <c r="I21" s="122" t="s">
        <v>167</v>
      </c>
      <c r="J21" s="122" t="s">
        <v>176</v>
      </c>
      <c r="K21" s="48">
        <v>1692356</v>
      </c>
      <c r="L21" s="118">
        <v>31</v>
      </c>
      <c r="T21" s="131">
        <v>35</v>
      </c>
      <c r="U21" s="131">
        <v>3228</v>
      </c>
      <c r="V21" s="131">
        <v>14</v>
      </c>
      <c r="W21" s="131" t="s">
        <v>193</v>
      </c>
      <c r="X21" s="131">
        <v>20</v>
      </c>
      <c r="Y21" s="132">
        <v>13</v>
      </c>
      <c r="Z21" s="132">
        <v>352548</v>
      </c>
      <c r="AA21" s="132">
        <v>38885</v>
      </c>
      <c r="AB21" s="133">
        <v>35</v>
      </c>
      <c r="AC21" s="133">
        <v>39</v>
      </c>
      <c r="AD21" s="133">
        <v>10</v>
      </c>
      <c r="AE21" s="133">
        <v>11</v>
      </c>
    </row>
    <row r="22" spans="1:31" x14ac:dyDescent="0.25">
      <c r="A22" s="173"/>
      <c r="B22" s="173"/>
      <c r="C22" s="173"/>
      <c r="D22" s="70"/>
      <c r="E22" s="173"/>
      <c r="F22" s="173"/>
      <c r="G22" s="173"/>
      <c r="I22" s="122" t="s">
        <v>166</v>
      </c>
      <c r="J22" s="122" t="s">
        <v>177</v>
      </c>
      <c r="K22" s="116">
        <v>2686077</v>
      </c>
      <c r="L22" s="118">
        <v>30</v>
      </c>
    </row>
    <row r="23" spans="1:31" x14ac:dyDescent="0.25">
      <c r="A23" s="38" t="s">
        <v>82</v>
      </c>
      <c r="B23" s="41" t="s">
        <v>73</v>
      </c>
      <c r="C23" s="41" t="s">
        <v>74</v>
      </c>
      <c r="D23" s="70"/>
      <c r="E23" s="38" t="s">
        <v>83</v>
      </c>
      <c r="F23" s="41" t="s">
        <v>73</v>
      </c>
      <c r="G23" s="41" t="s">
        <v>74</v>
      </c>
      <c r="I23" s="122" t="s">
        <v>165</v>
      </c>
      <c r="J23" s="122"/>
      <c r="K23" s="116">
        <v>235605538</v>
      </c>
      <c r="L23" s="118">
        <v>25</v>
      </c>
    </row>
    <row r="24" spans="1:31" x14ac:dyDescent="0.25">
      <c r="A24" s="39">
        <v>1</v>
      </c>
      <c r="B24" s="70">
        <v>2058</v>
      </c>
      <c r="C24" s="70" t="s">
        <v>75</v>
      </c>
      <c r="D24" s="70"/>
      <c r="E24" s="39" t="s">
        <v>141</v>
      </c>
      <c r="F24" s="70">
        <v>280</v>
      </c>
      <c r="G24" s="70" t="s">
        <v>75</v>
      </c>
      <c r="I24" s="122" t="s">
        <v>164</v>
      </c>
      <c r="J24" s="122"/>
      <c r="K24" s="116"/>
      <c r="L24" s="118">
        <v>24</v>
      </c>
    </row>
    <row r="25" spans="1:31" x14ac:dyDescent="0.25">
      <c r="A25" s="39">
        <v>3</v>
      </c>
      <c r="B25" s="70">
        <v>737</v>
      </c>
      <c r="C25" s="70" t="s">
        <v>75</v>
      </c>
      <c r="D25" s="70"/>
      <c r="E25" s="39" t="s">
        <v>84</v>
      </c>
      <c r="F25" s="70">
        <v>301</v>
      </c>
      <c r="G25" s="70" t="s">
        <v>75</v>
      </c>
      <c r="I25" s="122" t="s">
        <v>163</v>
      </c>
      <c r="J25" s="122"/>
      <c r="K25" s="116"/>
      <c r="L25" s="118">
        <v>15</v>
      </c>
    </row>
    <row r="26" spans="1:31" x14ac:dyDescent="0.25">
      <c r="A26" s="39">
        <v>6</v>
      </c>
      <c r="B26" s="70">
        <v>406</v>
      </c>
      <c r="C26" s="70" t="s">
        <v>75</v>
      </c>
      <c r="D26" s="70"/>
      <c r="E26" s="39" t="s">
        <v>142</v>
      </c>
      <c r="F26" s="70">
        <v>283</v>
      </c>
      <c r="G26" s="70" t="s">
        <v>75</v>
      </c>
      <c r="I26" s="122" t="s">
        <v>163</v>
      </c>
      <c r="J26" s="122"/>
      <c r="K26" s="116"/>
      <c r="L26" s="118">
        <v>10</v>
      </c>
      <c r="M26" s="75"/>
    </row>
    <row r="27" spans="1:31" x14ac:dyDescent="0.25">
      <c r="A27" s="39">
        <v>10</v>
      </c>
      <c r="B27" s="70">
        <v>283</v>
      </c>
      <c r="C27" s="70" t="s">
        <v>75</v>
      </c>
      <c r="D27" s="70"/>
      <c r="E27" s="39" t="s">
        <v>85</v>
      </c>
      <c r="F27" s="70">
        <v>283</v>
      </c>
      <c r="G27" s="70" t="s">
        <v>75</v>
      </c>
      <c r="I27" s="122" t="s">
        <v>163</v>
      </c>
      <c r="J27" s="122"/>
      <c r="K27" s="116"/>
      <c r="L27" s="121">
        <v>5</v>
      </c>
      <c r="M27" s="75"/>
    </row>
    <row r="28" spans="1:31" x14ac:dyDescent="0.25">
      <c r="I28" s="48"/>
      <c r="J28" s="48"/>
      <c r="K28" s="48"/>
      <c r="L28" s="8"/>
      <c r="M28" s="75"/>
    </row>
    <row r="29" spans="1:31" x14ac:dyDescent="0.25">
      <c r="A29" s="173" t="s">
        <v>73</v>
      </c>
      <c r="B29" s="173"/>
      <c r="C29" s="173"/>
      <c r="D29" s="70"/>
      <c r="E29" s="173" t="s">
        <v>74</v>
      </c>
      <c r="F29" s="173"/>
      <c r="G29" s="173"/>
      <c r="I29" s="48"/>
      <c r="J29" s="48"/>
      <c r="K29" s="48"/>
      <c r="L29" s="8"/>
    </row>
    <row r="30" spans="1:31" x14ac:dyDescent="0.25">
      <c r="A30" s="40" t="s">
        <v>118</v>
      </c>
      <c r="B30" s="33" t="s">
        <v>71</v>
      </c>
      <c r="C30" s="33" t="s">
        <v>72</v>
      </c>
      <c r="D30" s="70"/>
      <c r="E30" s="40" t="s">
        <v>118</v>
      </c>
      <c r="F30" s="33" t="s">
        <v>71</v>
      </c>
      <c r="G30" s="33" t="s">
        <v>72</v>
      </c>
      <c r="I30" s="48"/>
      <c r="J30" s="48"/>
      <c r="K30" s="48"/>
      <c r="L30" s="8"/>
      <c r="M30" s="75"/>
    </row>
    <row r="31" spans="1:31" x14ac:dyDescent="0.25">
      <c r="A31" s="103" t="s">
        <v>152</v>
      </c>
      <c r="B31" s="70">
        <v>2</v>
      </c>
      <c r="C31" s="70">
        <v>36</v>
      </c>
      <c r="D31" s="70"/>
      <c r="E31" s="39">
        <v>40</v>
      </c>
      <c r="F31" s="70" t="s">
        <v>75</v>
      </c>
      <c r="G31" s="70" t="s">
        <v>75</v>
      </c>
      <c r="M31" s="75"/>
    </row>
    <row r="32" spans="1:31" x14ac:dyDescent="0.25">
      <c r="A32" s="39" t="s">
        <v>153</v>
      </c>
      <c r="B32" s="70" t="s">
        <v>154</v>
      </c>
      <c r="C32" s="70">
        <v>174</v>
      </c>
      <c r="D32" s="70"/>
      <c r="E32" s="39">
        <v>45</v>
      </c>
      <c r="F32" s="70" t="s">
        <v>75</v>
      </c>
      <c r="G32" s="70" t="s">
        <v>75</v>
      </c>
      <c r="M32" s="75"/>
    </row>
    <row r="33" spans="1:16" x14ac:dyDescent="0.25">
      <c r="A33" s="39" t="s">
        <v>64</v>
      </c>
      <c r="B33" s="70" t="s">
        <v>123</v>
      </c>
      <c r="C33" s="70">
        <v>283</v>
      </c>
      <c r="D33" s="70"/>
      <c r="E33" s="39">
        <v>50</v>
      </c>
      <c r="F33" s="70" t="s">
        <v>75</v>
      </c>
      <c r="G33" s="70" t="s">
        <v>75</v>
      </c>
    </row>
    <row r="34" spans="1:16" x14ac:dyDescent="0.25">
      <c r="M34" s="75"/>
    </row>
    <row r="35" spans="1:16" x14ac:dyDescent="0.25">
      <c r="M35" s="75"/>
    </row>
    <row r="37" spans="1:16" x14ac:dyDescent="0.25">
      <c r="M37" s="75"/>
    </row>
    <row r="38" spans="1:16" x14ac:dyDescent="0.25">
      <c r="M38" s="75"/>
    </row>
    <row r="39" spans="1:16" x14ac:dyDescent="0.25">
      <c r="M39" s="75"/>
    </row>
    <row r="43" spans="1:16" x14ac:dyDescent="0.25">
      <c r="K43" s="71">
        <v>27</v>
      </c>
      <c r="L43" s="71">
        <v>1</v>
      </c>
      <c r="M43" s="71">
        <v>10000</v>
      </c>
      <c r="N43" s="71">
        <v>38014</v>
      </c>
      <c r="O43" s="71">
        <v>2157735</v>
      </c>
      <c r="P43" s="71">
        <v>40</v>
      </c>
    </row>
    <row r="44" spans="1:16" x14ac:dyDescent="0.25">
      <c r="K44" s="71">
        <v>27</v>
      </c>
      <c r="L44" s="71">
        <v>1</v>
      </c>
      <c r="M44" s="71">
        <v>10000</v>
      </c>
      <c r="N44" s="71">
        <v>37245</v>
      </c>
      <c r="O44" s="71">
        <v>586952</v>
      </c>
      <c r="P44" s="71">
        <v>8</v>
      </c>
    </row>
    <row r="45" spans="1:16" x14ac:dyDescent="0.25">
      <c r="K45" s="71">
        <v>27</v>
      </c>
      <c r="L45" s="71">
        <v>1</v>
      </c>
      <c r="M45" s="71">
        <v>10000</v>
      </c>
      <c r="N45" s="71">
        <v>38701</v>
      </c>
      <c r="O45" s="71">
        <v>105829</v>
      </c>
      <c r="P45" s="71">
        <v>1</v>
      </c>
    </row>
    <row r="46" spans="1:16" x14ac:dyDescent="0.25">
      <c r="K46" s="71">
        <v>27</v>
      </c>
      <c r="L46" s="71">
        <v>1</v>
      </c>
      <c r="M46" s="71">
        <v>10000</v>
      </c>
      <c r="N46" s="71">
        <v>37312</v>
      </c>
      <c r="O46" s="71">
        <v>53485</v>
      </c>
      <c r="P46" s="71">
        <v>0</v>
      </c>
    </row>
  </sheetData>
  <mergeCells count="22">
    <mergeCell ref="Y9:AA9"/>
    <mergeCell ref="Y10:AA10"/>
    <mergeCell ref="Y4:AA4"/>
    <mergeCell ref="Y5:AA5"/>
    <mergeCell ref="Y6:AA6"/>
    <mergeCell ref="Y7:AA7"/>
    <mergeCell ref="Y8:AA8"/>
    <mergeCell ref="T1:X1"/>
    <mergeCell ref="Y1:AA1"/>
    <mergeCell ref="Y3:AA3"/>
    <mergeCell ref="N1:Q1"/>
    <mergeCell ref="A1:C1"/>
    <mergeCell ref="A8:C8"/>
    <mergeCell ref="E1:G1"/>
    <mergeCell ref="E8:G8"/>
    <mergeCell ref="J1:M1"/>
    <mergeCell ref="A29:C29"/>
    <mergeCell ref="E29:G29"/>
    <mergeCell ref="A15:C15"/>
    <mergeCell ref="E15:G15"/>
    <mergeCell ref="A22:C22"/>
    <mergeCell ref="E22:G2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6127-C832-4A7F-B22B-CD9E7FFD7C53}">
  <dimension ref="A1:T21"/>
  <sheetViews>
    <sheetView workbookViewId="0">
      <selection activeCell="T15" sqref="N15:T20"/>
    </sheetView>
  </sheetViews>
  <sheetFormatPr defaultRowHeight="15" x14ac:dyDescent="0.25"/>
  <cols>
    <col min="1" max="1" width="14" bestFit="1" customWidth="1"/>
    <col min="2" max="2" width="15.28515625" bestFit="1" customWidth="1"/>
    <col min="3" max="3" width="19.7109375" bestFit="1" customWidth="1"/>
    <col min="5" max="5" width="15.7109375" bestFit="1" customWidth="1"/>
    <col min="6" max="6" width="10" bestFit="1" customWidth="1"/>
    <col min="7" max="7" width="9" bestFit="1" customWidth="1"/>
    <col min="14" max="14" width="5.28515625" customWidth="1"/>
    <col min="15" max="15" width="4.5703125" bestFit="1" customWidth="1"/>
    <col min="17" max="17" width="8" bestFit="1" customWidth="1"/>
    <col min="19" max="19" width="5.42578125" customWidth="1"/>
    <col min="20" max="20" width="5.5703125" bestFit="1" customWidth="1"/>
  </cols>
  <sheetData>
    <row r="1" spans="1:20" x14ac:dyDescent="0.25">
      <c r="A1" s="33"/>
      <c r="B1" s="33" t="s">
        <v>48</v>
      </c>
      <c r="C1" s="33" t="s">
        <v>51</v>
      </c>
    </row>
    <row r="2" spans="1:20" x14ac:dyDescent="0.25">
      <c r="A2" s="34" t="s">
        <v>49</v>
      </c>
      <c r="B2" s="25" t="s">
        <v>64</v>
      </c>
      <c r="C2" s="36" t="s">
        <v>65</v>
      </c>
      <c r="E2" s="34" t="s">
        <v>49</v>
      </c>
      <c r="F2" s="28">
        <v>382191</v>
      </c>
      <c r="G2" s="29">
        <v>1000000</v>
      </c>
    </row>
    <row r="3" spans="1:20" x14ac:dyDescent="0.25">
      <c r="A3" s="34" t="s">
        <v>50</v>
      </c>
      <c r="B3" s="28" t="s">
        <v>66</v>
      </c>
      <c r="C3" s="28" t="s">
        <v>67</v>
      </c>
      <c r="E3" s="34" t="s">
        <v>50</v>
      </c>
      <c r="F3" s="28">
        <v>224568814</v>
      </c>
      <c r="G3" s="28">
        <v>64895840</v>
      </c>
    </row>
    <row r="4" spans="1:20" x14ac:dyDescent="0.25">
      <c r="A4" s="34" t="s">
        <v>52</v>
      </c>
      <c r="B4" s="35" t="s">
        <v>54</v>
      </c>
      <c r="C4" s="35" t="s">
        <v>55</v>
      </c>
      <c r="E4" t="s">
        <v>52</v>
      </c>
      <c r="F4" s="27">
        <v>587.58268509724201</v>
      </c>
      <c r="G4" s="27">
        <v>64.895840000000007</v>
      </c>
    </row>
    <row r="5" spans="1:20" x14ac:dyDescent="0.25">
      <c r="A5" s="34" t="s">
        <v>56</v>
      </c>
      <c r="B5" s="36" t="s">
        <v>61</v>
      </c>
      <c r="C5" s="36" t="s">
        <v>62</v>
      </c>
      <c r="E5" t="s">
        <v>53</v>
      </c>
      <c r="F5" s="27">
        <v>1857.5711929632</v>
      </c>
      <c r="G5" s="26">
        <v>36.025093569543898</v>
      </c>
    </row>
    <row r="6" spans="1:20" x14ac:dyDescent="0.25">
      <c r="A6" s="34" t="s">
        <v>63</v>
      </c>
      <c r="B6" s="36" t="s">
        <v>69</v>
      </c>
      <c r="C6" s="36" t="s">
        <v>68</v>
      </c>
    </row>
    <row r="7" spans="1:20" x14ac:dyDescent="0.25">
      <c r="B7" s="24"/>
      <c r="C7" s="24"/>
    </row>
    <row r="8" spans="1:20" x14ac:dyDescent="0.25">
      <c r="B8" s="24"/>
      <c r="C8" s="24"/>
    </row>
    <row r="9" spans="1:20" x14ac:dyDescent="0.25">
      <c r="B9" s="24"/>
      <c r="C9" s="24"/>
    </row>
    <row r="10" spans="1:20" x14ac:dyDescent="0.25">
      <c r="B10" s="24"/>
      <c r="C10" s="24"/>
    </row>
    <row r="11" spans="1:20" x14ac:dyDescent="0.25">
      <c r="B11" s="24"/>
      <c r="C11" s="24"/>
    </row>
    <row r="12" spans="1:20" x14ac:dyDescent="0.25">
      <c r="B12" s="24"/>
      <c r="C12" s="24"/>
    </row>
    <row r="13" spans="1:20" x14ac:dyDescent="0.25">
      <c r="B13" s="24"/>
      <c r="C13" s="24"/>
    </row>
    <row r="14" spans="1:20" x14ac:dyDescent="0.25">
      <c r="B14" s="24"/>
      <c r="C14" s="24"/>
    </row>
    <row r="15" spans="1:20" x14ac:dyDescent="0.25">
      <c r="B15" s="24"/>
      <c r="C15" s="24"/>
      <c r="N15" s="32">
        <v>45.5</v>
      </c>
      <c r="O15" s="32">
        <v>9.0399999999999991</v>
      </c>
      <c r="P15" s="183" t="s">
        <v>59</v>
      </c>
      <c r="Q15" s="184"/>
      <c r="R15" s="185"/>
      <c r="S15" s="32">
        <v>45.5</v>
      </c>
      <c r="T15" s="32">
        <v>9.2750000000000004</v>
      </c>
    </row>
    <row r="16" spans="1:20" x14ac:dyDescent="0.25">
      <c r="N16" s="177" t="s">
        <v>58</v>
      </c>
      <c r="O16" s="178"/>
      <c r="P16" s="186" t="s">
        <v>60</v>
      </c>
      <c r="Q16" s="186"/>
      <c r="R16" s="186"/>
      <c r="S16" s="177" t="s">
        <v>58</v>
      </c>
      <c r="T16" s="178"/>
    </row>
    <row r="17" spans="14:20" x14ac:dyDescent="0.25">
      <c r="N17" s="179"/>
      <c r="O17" s="180"/>
      <c r="P17" s="186"/>
      <c r="Q17" s="186"/>
      <c r="R17" s="186"/>
      <c r="S17" s="179"/>
      <c r="T17" s="180"/>
    </row>
    <row r="18" spans="14:20" x14ac:dyDescent="0.25">
      <c r="N18" s="181"/>
      <c r="O18" s="182"/>
      <c r="P18" s="186"/>
      <c r="Q18" s="186"/>
      <c r="R18" s="186"/>
      <c r="S18" s="181"/>
      <c r="T18" s="182"/>
    </row>
    <row r="19" spans="14:20" x14ac:dyDescent="0.25">
      <c r="N19" s="32">
        <v>45.4</v>
      </c>
      <c r="O19" s="32">
        <v>9.0399999999999991</v>
      </c>
      <c r="P19" s="183" t="s">
        <v>57</v>
      </c>
      <c r="Q19" s="184"/>
      <c r="R19" s="185"/>
      <c r="S19" s="32">
        <v>45.4</v>
      </c>
      <c r="T19" s="32">
        <v>9.2750000000000004</v>
      </c>
    </row>
    <row r="21" spans="14:20" x14ac:dyDescent="0.25">
      <c r="Q21">
        <f>18.35*11.12</f>
        <v>204.05199999999999</v>
      </c>
    </row>
  </sheetData>
  <mergeCells count="5">
    <mergeCell ref="N16:O18"/>
    <mergeCell ref="P19:R19"/>
    <mergeCell ref="S16:T18"/>
    <mergeCell ref="P15:R15"/>
    <mergeCell ref="P16:R1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1252-1942-46E6-82B9-1F955257F7FB}">
  <dimension ref="A2:Y95"/>
  <sheetViews>
    <sheetView workbookViewId="0">
      <selection activeCell="L3" sqref="L3"/>
    </sheetView>
  </sheetViews>
  <sheetFormatPr defaultColWidth="12" defaultRowHeight="15" x14ac:dyDescent="0.25"/>
  <cols>
    <col min="1" max="1" width="15.85546875" customWidth="1"/>
    <col min="2" max="2" width="8" bestFit="1" customWidth="1"/>
    <col min="3" max="3" width="7.85546875" bestFit="1" customWidth="1"/>
    <col min="4" max="4" width="7.42578125" customWidth="1"/>
    <col min="5" max="5" width="5.7109375" customWidth="1"/>
    <col min="6" max="6" width="4.5703125" bestFit="1" customWidth="1"/>
    <col min="7" max="7" width="9.5703125" bestFit="1" customWidth="1"/>
    <col min="8" max="9" width="7.42578125" bestFit="1" customWidth="1"/>
    <col min="10" max="10" width="10.42578125" bestFit="1" customWidth="1"/>
    <col min="11" max="11" width="8.42578125" bestFit="1" customWidth="1"/>
    <col min="12" max="12" width="15.85546875" customWidth="1"/>
    <col min="22" max="22" width="3" customWidth="1"/>
  </cols>
  <sheetData>
    <row r="2" spans="1:14" x14ac:dyDescent="0.25">
      <c r="A2" s="4" t="s">
        <v>9</v>
      </c>
      <c r="B2" s="4" t="s">
        <v>4</v>
      </c>
      <c r="C2" s="4" t="s">
        <v>3</v>
      </c>
      <c r="D2" s="4" t="s">
        <v>8</v>
      </c>
      <c r="E2" s="4" t="s">
        <v>11</v>
      </c>
      <c r="F2" s="4" t="s">
        <v>12</v>
      </c>
      <c r="G2" s="4" t="s">
        <v>13</v>
      </c>
      <c r="H2" s="4" t="s">
        <v>88</v>
      </c>
      <c r="I2" s="4" t="s">
        <v>89</v>
      </c>
      <c r="J2" s="5" t="s">
        <v>6</v>
      </c>
      <c r="K2" s="5" t="s">
        <v>5</v>
      </c>
      <c r="L2" s="62" t="s">
        <v>20</v>
      </c>
      <c r="M2" s="5"/>
      <c r="N2" s="5" t="s">
        <v>21</v>
      </c>
    </row>
    <row r="3" spans="1:14" x14ac:dyDescent="0.25">
      <c r="A3" s="2" t="s">
        <v>15</v>
      </c>
      <c r="B3" s="2">
        <v>1000000</v>
      </c>
      <c r="C3" s="2">
        <v>100</v>
      </c>
      <c r="D3" s="2">
        <v>22</v>
      </c>
      <c r="E3" s="2">
        <v>16</v>
      </c>
      <c r="F3" s="2">
        <v>1</v>
      </c>
      <c r="G3" s="2" t="s">
        <v>16</v>
      </c>
      <c r="H3" t="s">
        <v>90</v>
      </c>
      <c r="I3" t="s">
        <v>90</v>
      </c>
      <c r="J3" s="37"/>
      <c r="K3" s="37"/>
      <c r="L3" s="48" t="e">
        <f>_xlfn.CONCAT(#REF!," --limit=",B3," --minsize=",C3," --minsup=",D3," --tbl=trajectory.",A3," --timescale=",G3," --bins=",E3," --bint=",F3, " --epst=", H3, " --epss=", I3)</f>
        <v>#REF!</v>
      </c>
      <c r="M3" s="37" t="s">
        <v>22</v>
      </c>
      <c r="N3" s="37"/>
    </row>
    <row r="4" spans="1:14" x14ac:dyDescent="0.25">
      <c r="A4" s="2" t="s">
        <v>15</v>
      </c>
      <c r="B4" s="2">
        <v>1000000</v>
      </c>
      <c r="C4" s="2">
        <v>100</v>
      </c>
      <c r="D4" s="2">
        <v>22</v>
      </c>
      <c r="E4" s="2">
        <v>16</v>
      </c>
      <c r="F4" s="2">
        <v>4</v>
      </c>
      <c r="G4" s="2" t="s">
        <v>17</v>
      </c>
      <c r="H4" t="s">
        <v>90</v>
      </c>
      <c r="I4" t="s">
        <v>90</v>
      </c>
      <c r="J4" s="37"/>
      <c r="K4" s="37"/>
      <c r="L4" s="48" t="e">
        <f>_xlfn.CONCAT(#REF!," --limit=",B4," --minsize=",C4," --minsup=",D4," --tbl=trajectory.",A4," --timescale=",G4," --bins=",E4," --bint=",F4, " --epst=", H4, " --epss=", I4)</f>
        <v>#REF!</v>
      </c>
      <c r="M4" s="37" t="s">
        <v>22</v>
      </c>
      <c r="N4" s="37"/>
    </row>
    <row r="5" spans="1:14" x14ac:dyDescent="0.25">
      <c r="A5" s="2" t="s">
        <v>15</v>
      </c>
      <c r="B5" s="2">
        <v>1000000</v>
      </c>
      <c r="C5" s="2">
        <v>100</v>
      </c>
      <c r="D5" s="2">
        <v>22</v>
      </c>
      <c r="E5" s="2">
        <v>16</v>
      </c>
      <c r="F5" s="2">
        <v>6</v>
      </c>
      <c r="G5" s="2" t="s">
        <v>18</v>
      </c>
      <c r="H5" t="s">
        <v>90</v>
      </c>
      <c r="I5" t="s">
        <v>90</v>
      </c>
      <c r="J5" s="37"/>
      <c r="K5" s="37"/>
      <c r="L5" s="48" t="e">
        <f>_xlfn.CONCAT(#REF!," --limit=",B5," --minsize=",C5," --minsup=",D5," --tbl=trajectory.",A5," --timescale=",G5," --bins=",E5," --bint=",F5, " --epst=", H5, " --epss=", I5)</f>
        <v>#REF!</v>
      </c>
      <c r="M5" s="37" t="s">
        <v>22</v>
      </c>
      <c r="N5" s="37"/>
    </row>
    <row r="6" spans="1:14" x14ac:dyDescent="0.25">
      <c r="A6" s="2" t="s">
        <v>15</v>
      </c>
      <c r="B6" s="2">
        <v>1000000</v>
      </c>
      <c r="C6" s="2">
        <v>100</v>
      </c>
      <c r="D6" s="2">
        <v>20</v>
      </c>
      <c r="E6" s="2">
        <v>16</v>
      </c>
      <c r="F6" s="2">
        <v>1</v>
      </c>
      <c r="G6" s="2" t="s">
        <v>16</v>
      </c>
      <c r="H6" t="s">
        <v>90</v>
      </c>
      <c r="I6" t="s">
        <v>90</v>
      </c>
      <c r="J6" s="37"/>
      <c r="K6" s="37"/>
      <c r="L6" s="48" t="e">
        <f>_xlfn.CONCAT(#REF!," --limit=",B6," --minsize=",C6," --minsup=",D6," --tbl=trajectory.",A6," --timescale=",G6," --bins=",E6," --bint=",F6, " --epst=", H6, " --epss=", I6)</f>
        <v>#REF!</v>
      </c>
      <c r="M6" s="37" t="s">
        <v>22</v>
      </c>
      <c r="N6" s="37"/>
    </row>
    <row r="7" spans="1:14" x14ac:dyDescent="0.25">
      <c r="A7" s="2" t="s">
        <v>15</v>
      </c>
      <c r="B7" s="2">
        <v>1000000</v>
      </c>
      <c r="C7" s="2">
        <v>100</v>
      </c>
      <c r="D7" s="2">
        <v>20</v>
      </c>
      <c r="E7" s="2">
        <v>16</v>
      </c>
      <c r="F7" s="2">
        <v>4</v>
      </c>
      <c r="G7" s="2" t="s">
        <v>17</v>
      </c>
      <c r="H7" t="s">
        <v>90</v>
      </c>
      <c r="I7" t="s">
        <v>90</v>
      </c>
      <c r="J7" s="37"/>
      <c r="K7" s="37"/>
      <c r="L7" s="48" t="e">
        <f>_xlfn.CONCAT(#REF!," --limit=",B7," --minsize=",C7," --minsup=",D7," --tbl=trajectory.",A7," --timescale=",G7," --bins=",E7," --bint=",F7, " --epst=", H7, " --epss=", I7)</f>
        <v>#REF!</v>
      </c>
      <c r="M7" s="37" t="s">
        <v>22</v>
      </c>
      <c r="N7" s="37"/>
    </row>
    <row r="8" spans="1:14" x14ac:dyDescent="0.25">
      <c r="A8" s="2" t="s">
        <v>15</v>
      </c>
      <c r="B8" s="2">
        <v>1000000</v>
      </c>
      <c r="C8" s="2">
        <v>100</v>
      </c>
      <c r="D8" s="2">
        <v>20</v>
      </c>
      <c r="E8" s="2">
        <v>16</v>
      </c>
      <c r="F8" s="2">
        <v>6</v>
      </c>
      <c r="G8" s="2" t="s">
        <v>18</v>
      </c>
      <c r="H8" t="s">
        <v>90</v>
      </c>
      <c r="I8" t="s">
        <v>90</v>
      </c>
      <c r="J8" s="37"/>
      <c r="K8" s="37"/>
      <c r="L8" s="48" t="e">
        <f>_xlfn.CONCAT(#REF!," --limit=",B8," --minsize=",C8," --minsup=",D8," --tbl=trajectory.",A8," --timescale=",G8," --bins=",E8," --bint=",F8, " --epst=", H8, " --epss=", I8)</f>
        <v>#REF!</v>
      </c>
      <c r="M8" s="37" t="s">
        <v>22</v>
      </c>
      <c r="N8" s="37"/>
    </row>
    <row r="9" spans="1:14" x14ac:dyDescent="0.25">
      <c r="A9" s="2" t="s">
        <v>15</v>
      </c>
      <c r="B9" s="2">
        <v>1000000</v>
      </c>
      <c r="C9" s="2">
        <v>100</v>
      </c>
      <c r="D9" s="2">
        <v>18</v>
      </c>
      <c r="E9" s="2">
        <v>16</v>
      </c>
      <c r="F9" s="2">
        <v>1</v>
      </c>
      <c r="G9" s="2" t="s">
        <v>16</v>
      </c>
      <c r="H9" t="s">
        <v>90</v>
      </c>
      <c r="I9" t="s">
        <v>90</v>
      </c>
      <c r="J9" s="37"/>
      <c r="K9" s="37"/>
      <c r="L9" s="48" t="e">
        <f>_xlfn.CONCAT(#REF!," --limit=",B9," --minsize=",C9," --minsup=",D9," --tbl=trajectory.",A9," --timescale=",G9," --bins=",E9," --bint=",F9, " --epst=", H9, " --epss=", I9)</f>
        <v>#REF!</v>
      </c>
      <c r="M9" s="37" t="s">
        <v>22</v>
      </c>
      <c r="N9" s="37"/>
    </row>
    <row r="10" spans="1:14" x14ac:dyDescent="0.25">
      <c r="A10" s="2" t="s">
        <v>15</v>
      </c>
      <c r="B10" s="2">
        <v>1000000</v>
      </c>
      <c r="C10" s="2">
        <v>100</v>
      </c>
      <c r="D10" s="2">
        <v>18</v>
      </c>
      <c r="E10" s="2">
        <v>16</v>
      </c>
      <c r="F10" s="2">
        <v>4</v>
      </c>
      <c r="G10" s="2" t="s">
        <v>17</v>
      </c>
      <c r="H10" t="s">
        <v>90</v>
      </c>
      <c r="I10" t="s">
        <v>90</v>
      </c>
      <c r="J10" s="37"/>
      <c r="K10" s="37"/>
      <c r="L10" s="48" t="e">
        <f>_xlfn.CONCAT(#REF!," --limit=",B10," --minsize=",C10," --minsup=",D10," --tbl=trajectory.",A10," --timescale=",G10," --bins=",E10," --bint=",F10, " --epst=", H10, " --epss=", I10)</f>
        <v>#REF!</v>
      </c>
      <c r="M10" s="37" t="s">
        <v>22</v>
      </c>
      <c r="N10" s="37"/>
    </row>
    <row r="11" spans="1:14" x14ac:dyDescent="0.25">
      <c r="A11" s="2" t="s">
        <v>15</v>
      </c>
      <c r="B11" s="2">
        <v>1000000</v>
      </c>
      <c r="C11" s="2">
        <v>100</v>
      </c>
      <c r="D11" s="2">
        <v>18</v>
      </c>
      <c r="E11" s="2">
        <v>16</v>
      </c>
      <c r="F11" s="2">
        <v>6</v>
      </c>
      <c r="G11" s="2" t="s">
        <v>18</v>
      </c>
      <c r="H11" t="s">
        <v>90</v>
      </c>
      <c r="I11" t="s">
        <v>90</v>
      </c>
      <c r="J11" s="37"/>
      <c r="K11" s="37"/>
      <c r="L11" s="48" t="e">
        <f>_xlfn.CONCAT(#REF!," --limit=",B11," --minsize=",C11," --minsup=",D11," --tbl=trajectory.",A11," --timescale=",G11," --bins=",E11," --bint=",F11, " --epst=", H11, " --epss=", I11)</f>
        <v>#REF!</v>
      </c>
      <c r="M11" s="37" t="s">
        <v>22</v>
      </c>
      <c r="N11" s="37"/>
    </row>
    <row r="12" spans="1:14" x14ac:dyDescent="0.25">
      <c r="A12" s="2" t="s">
        <v>15</v>
      </c>
      <c r="B12" s="2">
        <v>1000000</v>
      </c>
      <c r="C12" s="2">
        <v>100</v>
      </c>
      <c r="D12" s="2">
        <v>16</v>
      </c>
      <c r="E12" s="2">
        <v>16</v>
      </c>
      <c r="F12" s="2">
        <v>1</v>
      </c>
      <c r="G12" s="2" t="s">
        <v>16</v>
      </c>
      <c r="H12" t="s">
        <v>90</v>
      </c>
      <c r="I12" t="s">
        <v>90</v>
      </c>
      <c r="J12" s="37"/>
      <c r="K12" s="37"/>
      <c r="L12" s="48" t="e">
        <f>_xlfn.CONCAT(#REF!," --limit=",B12," --minsize=",C12," --minsup=",D12," --tbl=trajectory.",A12," --timescale=",G12," --bins=",E12," --bint=",F12, " --epst=", H12, " --epss=", I12)</f>
        <v>#REF!</v>
      </c>
      <c r="M12" s="37" t="s">
        <v>22</v>
      </c>
      <c r="N12" s="37"/>
    </row>
    <row r="13" spans="1:14" x14ac:dyDescent="0.25">
      <c r="A13" s="2" t="s">
        <v>15</v>
      </c>
      <c r="B13" s="2">
        <v>1000000</v>
      </c>
      <c r="C13" s="2">
        <v>100</v>
      </c>
      <c r="D13" s="2">
        <v>16</v>
      </c>
      <c r="E13" s="2">
        <v>16</v>
      </c>
      <c r="F13" s="2">
        <v>4</v>
      </c>
      <c r="G13" s="2" t="s">
        <v>17</v>
      </c>
      <c r="H13" t="s">
        <v>90</v>
      </c>
      <c r="I13" t="s">
        <v>90</v>
      </c>
      <c r="J13" s="37"/>
      <c r="K13" s="37"/>
      <c r="L13" s="48" t="e">
        <f>_xlfn.CONCAT(#REF!," --limit=",B13," --minsize=",C13," --minsup=",D13," --tbl=trajectory.",A13," --timescale=",G13," --bins=",E13," --bint=",F13, " --epst=", H13, " --epss=", I13)</f>
        <v>#REF!</v>
      </c>
      <c r="M13" s="37" t="s">
        <v>22</v>
      </c>
      <c r="N13" s="37"/>
    </row>
    <row r="14" spans="1:14" x14ac:dyDescent="0.25">
      <c r="A14" s="2" t="s">
        <v>15</v>
      </c>
      <c r="B14" s="2">
        <v>1000000</v>
      </c>
      <c r="C14" s="2">
        <v>100</v>
      </c>
      <c r="D14" s="2">
        <v>16</v>
      </c>
      <c r="E14" s="2">
        <v>16</v>
      </c>
      <c r="F14" s="2">
        <v>6</v>
      </c>
      <c r="G14" s="2" t="s">
        <v>18</v>
      </c>
      <c r="H14" t="s">
        <v>90</v>
      </c>
      <c r="I14" t="s">
        <v>90</v>
      </c>
      <c r="J14" s="37"/>
      <c r="K14" s="37"/>
      <c r="L14" s="48" t="e">
        <f>_xlfn.CONCAT(#REF!," --limit=",B14," --minsize=",C14," --minsup=",D14," --tbl=trajectory.",A14," --timescale=",G14," --bins=",E14," --bint=",F14, " --epst=", H14, " --epss=", I14)</f>
        <v>#REF!</v>
      </c>
      <c r="M14" s="37" t="s">
        <v>22</v>
      </c>
      <c r="N14" s="37"/>
    </row>
    <row r="15" spans="1:14" x14ac:dyDescent="0.25">
      <c r="A15" s="2" t="s">
        <v>15</v>
      </c>
      <c r="B15" s="2">
        <v>1000000</v>
      </c>
      <c r="C15" s="2">
        <v>100</v>
      </c>
      <c r="D15" s="2">
        <v>14</v>
      </c>
      <c r="E15" s="2">
        <v>16</v>
      </c>
      <c r="F15" s="2">
        <v>1</v>
      </c>
      <c r="G15" s="2" t="s">
        <v>16</v>
      </c>
      <c r="H15" t="s">
        <v>90</v>
      </c>
      <c r="I15" t="s">
        <v>90</v>
      </c>
      <c r="J15" s="37" t="s">
        <v>22</v>
      </c>
      <c r="K15" s="37" t="s">
        <v>22</v>
      </c>
      <c r="L15" s="48" t="e">
        <f>_xlfn.CONCAT(#REF!," --limit=",B15," --minsize=",C15," --minsup=",D15," --tbl=trajectory.",A15," --timescale=",G15," --bins=",E15," --bint=",F15, " --epst=", H15, " --epss=", I15)</f>
        <v>#REF!</v>
      </c>
      <c r="M15" s="37" t="s">
        <v>22</v>
      </c>
      <c r="N15" s="37" t="s">
        <v>22</v>
      </c>
    </row>
    <row r="16" spans="1:14" x14ac:dyDescent="0.25">
      <c r="A16" s="2" t="s">
        <v>15</v>
      </c>
      <c r="B16" s="2">
        <v>1000000</v>
      </c>
      <c r="C16" s="2">
        <v>100</v>
      </c>
      <c r="D16" s="2">
        <v>14</v>
      </c>
      <c r="E16" s="2">
        <v>16</v>
      </c>
      <c r="F16" s="2">
        <v>4</v>
      </c>
      <c r="G16" s="2" t="s">
        <v>17</v>
      </c>
      <c r="H16" t="s">
        <v>90</v>
      </c>
      <c r="I16" t="s">
        <v>90</v>
      </c>
      <c r="J16" s="37" t="s">
        <v>22</v>
      </c>
      <c r="K16" s="37" t="s">
        <v>22</v>
      </c>
      <c r="L16" s="48" t="e">
        <f>_xlfn.CONCAT(#REF!," --limit=",B16," --minsize=",C16," --minsup=",D16," --tbl=trajectory.",A16," --timescale=",G16," --bins=",E16," --bint=",F16, " --epst=", H16, " --epss=", I16)</f>
        <v>#REF!</v>
      </c>
      <c r="M16" s="37" t="s">
        <v>22</v>
      </c>
      <c r="N16" s="37" t="s">
        <v>22</v>
      </c>
    </row>
    <row r="17" spans="1:25" x14ac:dyDescent="0.25">
      <c r="A17" s="2" t="s">
        <v>15</v>
      </c>
      <c r="B17" s="2">
        <v>1000000</v>
      </c>
      <c r="C17" s="2">
        <v>100</v>
      </c>
      <c r="D17" s="2">
        <v>14</v>
      </c>
      <c r="E17" s="2">
        <v>16</v>
      </c>
      <c r="F17" s="2">
        <v>6</v>
      </c>
      <c r="G17" s="2" t="s">
        <v>18</v>
      </c>
      <c r="H17" t="s">
        <v>90</v>
      </c>
      <c r="I17" t="s">
        <v>90</v>
      </c>
      <c r="J17" s="37" t="s">
        <v>22</v>
      </c>
      <c r="K17" s="37" t="s">
        <v>22</v>
      </c>
      <c r="L17" s="48" t="e">
        <f>_xlfn.CONCAT(#REF!," --limit=",B17," --minsize=",C17," --minsup=",D17," --tbl=trajectory.",A17," --timescale=",G17," --bins=",E17," --bint=",F17, " --epst=", H17, " --epss=", I17)</f>
        <v>#REF!</v>
      </c>
      <c r="M17" s="37" t="s">
        <v>22</v>
      </c>
      <c r="N17" s="37" t="s">
        <v>22</v>
      </c>
    </row>
    <row r="18" spans="1:25" x14ac:dyDescent="0.25">
      <c r="A18" s="2" t="s">
        <v>15</v>
      </c>
      <c r="B18" s="2">
        <v>1000000</v>
      </c>
      <c r="C18" s="2">
        <v>100</v>
      </c>
      <c r="D18" s="2">
        <v>12</v>
      </c>
      <c r="E18" s="2">
        <v>16</v>
      </c>
      <c r="F18" s="2">
        <v>1</v>
      </c>
      <c r="G18" s="2" t="s">
        <v>16</v>
      </c>
      <c r="H18" t="s">
        <v>90</v>
      </c>
      <c r="I18" t="s">
        <v>90</v>
      </c>
      <c r="J18" s="37"/>
      <c r="K18" s="37"/>
      <c r="L18" s="48" t="e">
        <f>_xlfn.CONCAT(#REF!," --limit=",B18," --minsize=",C18," --minsup=",D18," --tbl=trajectory.",A18," --timescale=",G18," --bins=",E18," --bint=",F18, " --epst=", H18, " --epss=", I18)</f>
        <v>#REF!</v>
      </c>
      <c r="M18" s="37" t="s">
        <v>22</v>
      </c>
      <c r="N18" s="37"/>
    </row>
    <row r="19" spans="1:25" x14ac:dyDescent="0.25">
      <c r="A19" s="2" t="s">
        <v>15</v>
      </c>
      <c r="B19" s="2">
        <v>1000000</v>
      </c>
      <c r="C19" s="2">
        <v>100</v>
      </c>
      <c r="D19" s="2">
        <v>12</v>
      </c>
      <c r="E19" s="2">
        <v>16</v>
      </c>
      <c r="F19" s="2">
        <v>4</v>
      </c>
      <c r="G19" s="2" t="s">
        <v>17</v>
      </c>
      <c r="H19" t="s">
        <v>90</v>
      </c>
      <c r="I19" t="s">
        <v>90</v>
      </c>
      <c r="J19" s="37"/>
      <c r="K19" s="37"/>
      <c r="L19" s="48" t="e">
        <f>_xlfn.CONCAT(#REF!," --limit=",B19," --minsize=",C19," --minsup=",D19," --tbl=trajectory.",A19," --timescale=",G19," --bins=",E19," --bint=",F19, " --epst=", H19, " --epss=", I19)</f>
        <v>#REF!</v>
      </c>
      <c r="M19" s="37" t="s">
        <v>22</v>
      </c>
      <c r="N19" s="37"/>
    </row>
    <row r="20" spans="1:25" x14ac:dyDescent="0.25">
      <c r="A20" s="2" t="s">
        <v>15</v>
      </c>
      <c r="B20" s="2">
        <v>1000000</v>
      </c>
      <c r="C20" s="2">
        <v>100</v>
      </c>
      <c r="D20" s="2">
        <v>12</v>
      </c>
      <c r="E20" s="2">
        <v>16</v>
      </c>
      <c r="F20" s="2">
        <v>6</v>
      </c>
      <c r="G20" s="2" t="s">
        <v>18</v>
      </c>
      <c r="H20" t="s">
        <v>90</v>
      </c>
      <c r="I20" t="s">
        <v>90</v>
      </c>
      <c r="J20" s="37"/>
      <c r="K20" s="37"/>
      <c r="L20" s="48" t="e">
        <f>_xlfn.CONCAT(#REF!," --limit=",B20," --minsize=",C20," --minsup=",D20," --tbl=trajectory.",A20," --timescale=",G20," --bins=",E20," --bint=",F20, " --epst=", H20, " --epss=", I20)</f>
        <v>#REF!</v>
      </c>
      <c r="M20" s="37" t="s">
        <v>22</v>
      </c>
      <c r="N20" s="37"/>
    </row>
    <row r="21" spans="1:25" x14ac:dyDescent="0.25">
      <c r="A21" s="2" t="s">
        <v>15</v>
      </c>
      <c r="B21" s="2">
        <v>1000000</v>
      </c>
      <c r="C21" s="2">
        <v>100</v>
      </c>
      <c r="D21" s="2">
        <v>10</v>
      </c>
      <c r="E21" s="2">
        <v>16</v>
      </c>
      <c r="F21" s="2">
        <v>1</v>
      </c>
      <c r="G21" s="2" t="s">
        <v>16</v>
      </c>
      <c r="H21" t="s">
        <v>90</v>
      </c>
      <c r="I21" t="s">
        <v>90</v>
      </c>
      <c r="L21" s="48" t="e">
        <f>_xlfn.CONCAT(#REF!," --limit=",B21," --minsize=",C21," --minsup=",D21," --tbl=trajectory.",A21," --timescale=",G21," --bins=",E21," --bint=",F21, " --epst=", H21, " --epss=", I21)</f>
        <v>#REF!</v>
      </c>
      <c r="M21" s="37" t="s">
        <v>22</v>
      </c>
      <c r="N21" s="37"/>
    </row>
    <row r="22" spans="1:25" x14ac:dyDescent="0.25">
      <c r="A22" s="2" t="s">
        <v>15</v>
      </c>
      <c r="B22" s="2">
        <v>1000000</v>
      </c>
      <c r="C22" s="2">
        <v>100</v>
      </c>
      <c r="D22" s="2">
        <v>10</v>
      </c>
      <c r="E22" s="2">
        <v>16</v>
      </c>
      <c r="F22" s="2">
        <v>4</v>
      </c>
      <c r="G22" s="2" t="s">
        <v>17</v>
      </c>
      <c r="H22" t="s">
        <v>90</v>
      </c>
      <c r="I22" t="s">
        <v>90</v>
      </c>
      <c r="L22" s="48" t="e">
        <f>_xlfn.CONCAT(#REF!," --limit=",B22," --minsize=",C22," --minsup=",D22," --tbl=trajectory.",A22," --timescale=",G22," --bins=",E22," --bint=",F22, " --epst=", H22, " --epss=", I22)</f>
        <v>#REF!</v>
      </c>
      <c r="M22" s="37" t="s">
        <v>22</v>
      </c>
      <c r="N22" s="37"/>
    </row>
    <row r="23" spans="1:25" x14ac:dyDescent="0.25">
      <c r="A23" s="2" t="s">
        <v>15</v>
      </c>
      <c r="B23" s="2">
        <v>1000000</v>
      </c>
      <c r="C23" s="2">
        <v>100</v>
      </c>
      <c r="D23" s="2">
        <v>10</v>
      </c>
      <c r="E23" s="2">
        <v>16</v>
      </c>
      <c r="F23" s="2">
        <v>6</v>
      </c>
      <c r="G23" s="2" t="s">
        <v>18</v>
      </c>
      <c r="H23" t="s">
        <v>90</v>
      </c>
      <c r="I23" t="s">
        <v>90</v>
      </c>
      <c r="L23" s="48" t="e">
        <f>_xlfn.CONCAT(#REF!," --limit=",B23," --minsize=",C23," --minsup=",D23," --tbl=trajectory.",A23," --timescale=",G23," --bins=",E23," --bint=",F23, " --epst=", H23, " --epss=", I23)</f>
        <v>#REF!</v>
      </c>
      <c r="M23" s="37" t="s">
        <v>22</v>
      </c>
      <c r="N23" s="37"/>
    </row>
    <row r="24" spans="1:25" x14ac:dyDescent="0.25">
      <c r="A24" s="2" t="s">
        <v>15</v>
      </c>
      <c r="B24" s="2">
        <v>1000000</v>
      </c>
      <c r="C24" s="2">
        <v>100</v>
      </c>
      <c r="D24" s="2">
        <v>12</v>
      </c>
      <c r="E24" s="2">
        <v>18</v>
      </c>
      <c r="F24" s="2">
        <v>1</v>
      </c>
      <c r="G24" s="2" t="s">
        <v>16</v>
      </c>
      <c r="H24" t="s">
        <v>90</v>
      </c>
      <c r="I24" t="s">
        <v>90</v>
      </c>
      <c r="J24" s="37"/>
      <c r="K24" s="37"/>
      <c r="L24" s="48" t="e">
        <f>_xlfn.CONCAT(#REF!," --limit=",B24," --minsize=",C24," --minsup=",D24," --tbl=trajectory.",A24," --timescale=",G24," --bins=",E24," --bint=",F24, " --epst=", H24, " --epss=", I24)</f>
        <v>#REF!</v>
      </c>
      <c r="M24" s="7" t="s">
        <v>22</v>
      </c>
      <c r="N24" s="37"/>
      <c r="S24" s="31"/>
      <c r="T24" s="31"/>
      <c r="U24" s="31"/>
      <c r="V24" s="31"/>
      <c r="W24" s="31"/>
      <c r="X24" s="31"/>
      <c r="Y24" s="31"/>
    </row>
    <row r="25" spans="1:25" x14ac:dyDescent="0.25">
      <c r="A25" s="2" t="s">
        <v>15</v>
      </c>
      <c r="B25" s="2">
        <v>1000000</v>
      </c>
      <c r="C25" s="2">
        <v>100</v>
      </c>
      <c r="D25" s="2">
        <v>12</v>
      </c>
      <c r="E25" s="2">
        <v>18</v>
      </c>
      <c r="F25" s="2">
        <v>4</v>
      </c>
      <c r="G25" s="2" t="s">
        <v>17</v>
      </c>
      <c r="H25" t="s">
        <v>90</v>
      </c>
      <c r="I25" t="s">
        <v>90</v>
      </c>
      <c r="J25" s="37"/>
      <c r="K25" s="37"/>
      <c r="L25" s="48" t="e">
        <f>_xlfn.CONCAT(#REF!," --limit=",B25," --minsize=",C25," --minsup=",D25," --tbl=trajectory.",A25," --timescale=",G25," --bins=",E25," --bint=",F25, " --epst=", H25, " --epss=", I25)</f>
        <v>#REF!</v>
      </c>
      <c r="M25" s="7" t="s">
        <v>22</v>
      </c>
      <c r="N25" s="37"/>
    </row>
    <row r="26" spans="1:25" x14ac:dyDescent="0.25">
      <c r="A26" s="2" t="s">
        <v>15</v>
      </c>
      <c r="B26" s="2">
        <v>1000000</v>
      </c>
      <c r="C26" s="2">
        <v>100</v>
      </c>
      <c r="D26" s="2">
        <v>12</v>
      </c>
      <c r="E26" s="2">
        <v>18</v>
      </c>
      <c r="F26" s="2">
        <v>6</v>
      </c>
      <c r="G26" s="2" t="s">
        <v>18</v>
      </c>
      <c r="H26" t="s">
        <v>90</v>
      </c>
      <c r="I26" t="s">
        <v>90</v>
      </c>
      <c r="J26" s="37"/>
      <c r="K26" s="37"/>
      <c r="L26" s="48" t="e">
        <f>_xlfn.CONCAT(#REF!," --limit=",B26," --minsize=",C26," --minsup=",D26," --tbl=trajectory.",A26," --timescale=",G26," --bins=",E26," --bint=",F26, " --epst=", H26, " --epss=", I26)</f>
        <v>#REF!</v>
      </c>
      <c r="M26" s="7" t="s">
        <v>22</v>
      </c>
      <c r="N26" s="37"/>
    </row>
    <row r="27" spans="1:25" x14ac:dyDescent="0.25">
      <c r="A27" s="2" t="s">
        <v>15</v>
      </c>
      <c r="B27" s="2">
        <v>1000000</v>
      </c>
      <c r="C27" s="2">
        <v>100</v>
      </c>
      <c r="D27" s="2">
        <v>12</v>
      </c>
      <c r="E27" s="2">
        <v>20</v>
      </c>
      <c r="F27" s="2">
        <v>1</v>
      </c>
      <c r="G27" s="2" t="s">
        <v>16</v>
      </c>
      <c r="H27" t="s">
        <v>90</v>
      </c>
      <c r="I27" t="s">
        <v>90</v>
      </c>
      <c r="J27" s="7">
        <v>1</v>
      </c>
      <c r="K27" s="7">
        <v>10386</v>
      </c>
      <c r="L27" s="48" t="e">
        <f>_xlfn.CONCAT(#REF!," --limit=",B27," --minsize=",C27," --minsup=",D27," --tbl=trajectory.",A27," --timescale=",G27," --bins=",E27," --bint=",F27, " --epst=", H27, " --epss=", I27)</f>
        <v>#REF!</v>
      </c>
      <c r="M27" s="7" t="s">
        <v>22</v>
      </c>
      <c r="N27" s="37"/>
    </row>
    <row r="28" spans="1:25" x14ac:dyDescent="0.25">
      <c r="A28" s="2" t="s">
        <v>15</v>
      </c>
      <c r="B28" s="2">
        <v>1000000</v>
      </c>
      <c r="C28" s="2">
        <v>100</v>
      </c>
      <c r="D28" s="2">
        <v>12</v>
      </c>
      <c r="E28" s="2">
        <v>20</v>
      </c>
      <c r="F28" s="2">
        <v>4</v>
      </c>
      <c r="G28" s="2" t="s">
        <v>17</v>
      </c>
      <c r="H28" t="s">
        <v>90</v>
      </c>
      <c r="I28" t="s">
        <v>90</v>
      </c>
      <c r="J28" s="7">
        <v>3</v>
      </c>
      <c r="K28" s="7">
        <v>12845</v>
      </c>
      <c r="L28" s="48" t="e">
        <f>_xlfn.CONCAT(#REF!," --limit=",B28," --minsize=",C28," --minsup=",D28," --tbl=trajectory.",A28," --timescale=",G28," --bins=",E28," --bint=",F28, " --epst=", H28, " --epss=", I28)</f>
        <v>#REF!</v>
      </c>
      <c r="M28" s="7" t="s">
        <v>22</v>
      </c>
      <c r="N28" s="37" t="s">
        <v>22</v>
      </c>
    </row>
    <row r="29" spans="1:25" x14ac:dyDescent="0.25">
      <c r="A29" s="2" t="s">
        <v>15</v>
      </c>
      <c r="B29" s="2">
        <v>1000000</v>
      </c>
      <c r="C29" s="2">
        <v>100</v>
      </c>
      <c r="D29" s="2">
        <v>12</v>
      </c>
      <c r="E29" s="2">
        <v>20</v>
      </c>
      <c r="F29" s="2">
        <v>6</v>
      </c>
      <c r="G29" s="2" t="s">
        <v>18</v>
      </c>
      <c r="H29" t="s">
        <v>90</v>
      </c>
      <c r="I29" t="s">
        <v>90</v>
      </c>
      <c r="J29" s="7">
        <v>1</v>
      </c>
      <c r="K29" s="7">
        <v>4204</v>
      </c>
      <c r="L29" s="48" t="e">
        <f>_xlfn.CONCAT(#REF!," --limit=",B29," --minsize=",C29," --minsup=",D29," --tbl=trajectory.",A29," --timescale=",G29," --bins=",E29," --bint=",F29, " --epst=", H29, " --epss=", I29)</f>
        <v>#REF!</v>
      </c>
      <c r="M29" s="7" t="s">
        <v>22</v>
      </c>
      <c r="N29" s="37" t="s">
        <v>22</v>
      </c>
    </row>
    <row r="30" spans="1:25" x14ac:dyDescent="0.25">
      <c r="A30" s="43" t="s">
        <v>15</v>
      </c>
      <c r="B30" s="43">
        <v>1000000</v>
      </c>
      <c r="C30" s="43">
        <v>20</v>
      </c>
      <c r="D30" s="43">
        <v>22</v>
      </c>
      <c r="E30" s="43">
        <v>16</v>
      </c>
      <c r="F30" s="43">
        <v>1</v>
      </c>
      <c r="G30" s="43" t="s">
        <v>14</v>
      </c>
      <c r="H30" s="44">
        <v>1</v>
      </c>
      <c r="I30" s="44" t="s">
        <v>90</v>
      </c>
      <c r="J30" s="45"/>
      <c r="K30" s="45"/>
      <c r="L30" s="48" t="e">
        <f>_xlfn.CONCAT(#REF!," --limit=",B30," --minsize=",C30," --minsup=",D30," --tbl=trajectory.",A30," --timescale=",G30," --bins=",E30," --bint=",F30, " --epst=", H30, " --epss=", I30)</f>
        <v>#REF!</v>
      </c>
      <c r="M30" s="37" t="s">
        <v>22</v>
      </c>
    </row>
    <row r="31" spans="1:25" x14ac:dyDescent="0.25">
      <c r="A31" s="2" t="s">
        <v>15</v>
      </c>
      <c r="B31" s="2">
        <v>1000000</v>
      </c>
      <c r="C31" s="43">
        <v>20</v>
      </c>
      <c r="D31" s="2">
        <v>22</v>
      </c>
      <c r="E31" s="2">
        <v>16</v>
      </c>
      <c r="F31" s="2">
        <v>2</v>
      </c>
      <c r="G31" s="2" t="s">
        <v>14</v>
      </c>
      <c r="H31" s="46">
        <v>1</v>
      </c>
      <c r="I31" t="s">
        <v>90</v>
      </c>
      <c r="J31" s="37"/>
      <c r="K31" s="37"/>
      <c r="L31" s="48" t="e">
        <f>_xlfn.CONCAT(#REF!," --limit=",B31," --minsize=",C31," --minsup=",D31," --tbl=trajectory.",A31," --timescale=",G31," --bins=",E31," --bint=",F31, " --epst=", H31, " --epss=", I31)</f>
        <v>#REF!</v>
      </c>
      <c r="M31" s="37" t="s">
        <v>22</v>
      </c>
    </row>
    <row r="32" spans="1:25" x14ac:dyDescent="0.25">
      <c r="A32" s="2" t="s">
        <v>15</v>
      </c>
      <c r="B32" s="2">
        <v>1000000</v>
      </c>
      <c r="C32" s="43">
        <v>20</v>
      </c>
      <c r="D32" s="2">
        <v>20</v>
      </c>
      <c r="E32" s="2">
        <v>16</v>
      </c>
      <c r="F32" s="2">
        <v>1</v>
      </c>
      <c r="G32" s="2" t="s">
        <v>14</v>
      </c>
      <c r="H32" s="46">
        <v>1</v>
      </c>
      <c r="I32" t="s">
        <v>90</v>
      </c>
      <c r="J32" s="37"/>
      <c r="K32" s="37"/>
      <c r="L32" s="48" t="e">
        <f>_xlfn.CONCAT(#REF!," --limit=",B32," --minsize=",C32," --minsup=",D32," --tbl=trajectory.",A32," --timescale=",G32," --bins=",E32," --bint=",F32, " --epst=", H32, " --epss=", I32)</f>
        <v>#REF!</v>
      </c>
      <c r="M32" s="37" t="s">
        <v>22</v>
      </c>
    </row>
    <row r="33" spans="1:13" x14ac:dyDescent="0.25">
      <c r="A33" s="2" t="s">
        <v>15</v>
      </c>
      <c r="B33" s="2">
        <v>1000000</v>
      </c>
      <c r="C33" s="43">
        <v>20</v>
      </c>
      <c r="D33" s="2">
        <v>20</v>
      </c>
      <c r="E33" s="2">
        <v>16</v>
      </c>
      <c r="F33" s="2">
        <v>2</v>
      </c>
      <c r="G33" s="2" t="s">
        <v>14</v>
      </c>
      <c r="H33" s="46">
        <v>1</v>
      </c>
      <c r="I33" t="s">
        <v>90</v>
      </c>
      <c r="J33" s="37"/>
      <c r="K33" s="37"/>
      <c r="L33" s="48" t="e">
        <f>_xlfn.CONCAT(#REF!," --limit=",B33," --minsize=",C33," --minsup=",D33," --tbl=trajectory.",A33," --timescale=",G33," --bins=",E33," --bint=",F33, " --epst=", H33, " --epss=", I33)</f>
        <v>#REF!</v>
      </c>
      <c r="M33" s="37" t="s">
        <v>22</v>
      </c>
    </row>
    <row r="34" spans="1:13" x14ac:dyDescent="0.25">
      <c r="A34" s="2" t="s">
        <v>15</v>
      </c>
      <c r="B34" s="2">
        <v>1000000</v>
      </c>
      <c r="C34" s="43">
        <v>20</v>
      </c>
      <c r="D34" s="2">
        <v>18</v>
      </c>
      <c r="E34" s="2">
        <v>16</v>
      </c>
      <c r="F34" s="2">
        <v>1</v>
      </c>
      <c r="G34" s="2" t="s">
        <v>14</v>
      </c>
      <c r="H34" s="46">
        <v>1</v>
      </c>
      <c r="I34" t="s">
        <v>90</v>
      </c>
      <c r="J34" s="37"/>
      <c r="K34" s="37"/>
      <c r="L34" s="48" t="e">
        <f>_xlfn.CONCAT(#REF!," --limit=",B34," --minsize=",C34," --minsup=",D34," --tbl=trajectory.",A34," --timescale=",G34," --bins=",E34," --bint=",F34, " --epst=", H34, " --epss=", I34)</f>
        <v>#REF!</v>
      </c>
      <c r="M34" s="37" t="s">
        <v>22</v>
      </c>
    </row>
    <row r="35" spans="1:13" x14ac:dyDescent="0.25">
      <c r="A35" s="2" t="s">
        <v>15</v>
      </c>
      <c r="B35" s="2">
        <v>1000000</v>
      </c>
      <c r="C35" s="43">
        <v>20</v>
      </c>
      <c r="D35" s="2">
        <v>18</v>
      </c>
      <c r="E35" s="2">
        <v>16</v>
      </c>
      <c r="F35" s="2">
        <v>2</v>
      </c>
      <c r="G35" s="2" t="s">
        <v>14</v>
      </c>
      <c r="H35" s="46">
        <v>1</v>
      </c>
      <c r="I35" t="s">
        <v>90</v>
      </c>
      <c r="J35" s="37"/>
      <c r="K35" s="37"/>
      <c r="L35" s="48" t="e">
        <f>_xlfn.CONCAT(#REF!," --limit=",B35," --minsize=",C35," --minsup=",D35," --tbl=trajectory.",A35," --timescale=",G35," --bins=",E35," --bint=",F35, " --epst=", H35, " --epss=", I35)</f>
        <v>#REF!</v>
      </c>
      <c r="M35" s="37" t="s">
        <v>22</v>
      </c>
    </row>
    <row r="36" spans="1:13" x14ac:dyDescent="0.25">
      <c r="A36" s="2" t="s">
        <v>15</v>
      </c>
      <c r="B36" s="2">
        <v>1000000</v>
      </c>
      <c r="C36" s="43">
        <v>20</v>
      </c>
      <c r="D36" s="2">
        <v>16</v>
      </c>
      <c r="E36" s="2">
        <v>16</v>
      </c>
      <c r="F36" s="2">
        <v>1</v>
      </c>
      <c r="G36" s="2" t="s">
        <v>14</v>
      </c>
      <c r="H36" s="46">
        <v>1</v>
      </c>
      <c r="I36" t="s">
        <v>90</v>
      </c>
      <c r="J36" s="37"/>
      <c r="K36" s="37"/>
      <c r="L36" s="48" t="e">
        <f>_xlfn.CONCAT(#REF!," --limit=",B36," --minsize=",C36," --minsup=",D36," --tbl=trajectory.",A36," --timescale=",G36," --bins=",E36," --bint=",F36, " --epst=", H36, " --epss=", I36)</f>
        <v>#REF!</v>
      </c>
      <c r="M36" s="37" t="s">
        <v>22</v>
      </c>
    </row>
    <row r="37" spans="1:13" x14ac:dyDescent="0.25">
      <c r="A37" s="2" t="s">
        <v>15</v>
      </c>
      <c r="B37" s="2">
        <v>1000000</v>
      </c>
      <c r="C37" s="43">
        <v>20</v>
      </c>
      <c r="D37" s="2">
        <v>16</v>
      </c>
      <c r="E37" s="2">
        <v>16</v>
      </c>
      <c r="F37" s="2">
        <v>2</v>
      </c>
      <c r="G37" s="2" t="s">
        <v>14</v>
      </c>
      <c r="H37" s="46">
        <v>1</v>
      </c>
      <c r="I37" t="s">
        <v>90</v>
      </c>
      <c r="J37" s="37"/>
      <c r="K37" s="37"/>
      <c r="L37" s="48" t="e">
        <f>_xlfn.CONCAT(#REF!," --limit=",B37," --minsize=",C37," --minsup=",D37," --tbl=trajectory.",A37," --timescale=",G37," --bins=",E37," --bint=",F37, " --epst=", H37, " --epss=", I37)</f>
        <v>#REF!</v>
      </c>
      <c r="M37" s="37" t="s">
        <v>22</v>
      </c>
    </row>
    <row r="38" spans="1:13" x14ac:dyDescent="0.25">
      <c r="A38" s="2" t="s">
        <v>15</v>
      </c>
      <c r="B38" s="2">
        <v>1000000</v>
      </c>
      <c r="C38" s="43">
        <v>20</v>
      </c>
      <c r="D38" s="2">
        <v>14</v>
      </c>
      <c r="E38" s="2">
        <v>16</v>
      </c>
      <c r="F38" s="2">
        <v>1</v>
      </c>
      <c r="G38" s="2" t="s">
        <v>14</v>
      </c>
      <c r="H38" s="46">
        <v>1</v>
      </c>
      <c r="I38" t="s">
        <v>90</v>
      </c>
      <c r="J38" s="37" t="s">
        <v>22</v>
      </c>
      <c r="K38" s="37" t="s">
        <v>22</v>
      </c>
      <c r="L38" s="48" t="e">
        <f>_xlfn.CONCAT(#REF!," --limit=",B38," --minsize=",C38," --minsup=",D38," --tbl=trajectory.",A38," --timescale=",G38," --bins=",E38," --bint=",F38, " --epst=", H38, " --epss=", I38)</f>
        <v>#REF!</v>
      </c>
      <c r="M38" s="37" t="s">
        <v>22</v>
      </c>
    </row>
    <row r="39" spans="1:13" x14ac:dyDescent="0.25">
      <c r="A39" s="2" t="s">
        <v>15</v>
      </c>
      <c r="B39" s="2">
        <v>1000000</v>
      </c>
      <c r="C39" s="43">
        <v>20</v>
      </c>
      <c r="D39" s="2">
        <v>14</v>
      </c>
      <c r="E39" s="2">
        <v>16</v>
      </c>
      <c r="F39" s="2">
        <v>2</v>
      </c>
      <c r="G39" s="2" t="s">
        <v>14</v>
      </c>
      <c r="H39" s="46">
        <v>1</v>
      </c>
      <c r="I39" t="s">
        <v>90</v>
      </c>
      <c r="J39" s="37" t="s">
        <v>22</v>
      </c>
      <c r="K39" s="37" t="s">
        <v>22</v>
      </c>
      <c r="L39" s="48" t="e">
        <f>_xlfn.CONCAT(#REF!," --limit=",B39," --minsize=",C39," --minsup=",D39," --tbl=trajectory.",A39," --timescale=",G39," --bins=",E39," --bint=",F39, " --epst=", H39, " --epss=", I39)</f>
        <v>#REF!</v>
      </c>
      <c r="M39" s="37" t="s">
        <v>22</v>
      </c>
    </row>
    <row r="40" spans="1:13" x14ac:dyDescent="0.25">
      <c r="A40" s="2" t="s">
        <v>15</v>
      </c>
      <c r="B40" s="2">
        <v>1000000</v>
      </c>
      <c r="C40" s="43">
        <v>20</v>
      </c>
      <c r="D40" s="2">
        <v>12</v>
      </c>
      <c r="E40" s="2">
        <v>16</v>
      </c>
      <c r="F40" s="2">
        <v>1</v>
      </c>
      <c r="G40" s="2" t="s">
        <v>14</v>
      </c>
      <c r="H40" s="46">
        <v>1</v>
      </c>
      <c r="I40" t="s">
        <v>90</v>
      </c>
      <c r="J40" s="37"/>
      <c r="K40" s="37"/>
      <c r="L40" s="48" t="e">
        <f>_xlfn.CONCAT(#REF!," --limit=",B40," --minsize=",C40," --minsup=",D40," --tbl=trajectory.",A40," --timescale=",G40," --bins=",E40," --bint=",F40, " --epst=", H40, " --epss=", I40)</f>
        <v>#REF!</v>
      </c>
      <c r="M40" s="37" t="s">
        <v>22</v>
      </c>
    </row>
    <row r="41" spans="1:13" x14ac:dyDescent="0.25">
      <c r="A41" s="2" t="s">
        <v>15</v>
      </c>
      <c r="B41" s="2">
        <v>1000000</v>
      </c>
      <c r="C41" s="43">
        <v>20</v>
      </c>
      <c r="D41" s="2">
        <v>12</v>
      </c>
      <c r="E41" s="2">
        <v>16</v>
      </c>
      <c r="F41" s="2">
        <v>2</v>
      </c>
      <c r="G41" s="2" t="s">
        <v>14</v>
      </c>
      <c r="H41" s="46">
        <v>1</v>
      </c>
      <c r="I41" t="s">
        <v>90</v>
      </c>
      <c r="J41" s="37"/>
      <c r="K41" s="37"/>
      <c r="L41" s="48" t="e">
        <f>_xlfn.CONCAT(#REF!," --limit=",B41," --minsize=",C41," --minsup=",D41," --tbl=trajectory.",A41," --timescale=",G41," --bins=",E41," --bint=",F41, " --epst=", H41, " --epss=", I41)</f>
        <v>#REF!</v>
      </c>
      <c r="M41" s="37" t="s">
        <v>22</v>
      </c>
    </row>
    <row r="42" spans="1:13" x14ac:dyDescent="0.25">
      <c r="A42" s="2" t="s">
        <v>15</v>
      </c>
      <c r="B42" s="2">
        <v>1000000</v>
      </c>
      <c r="C42" s="43">
        <v>20</v>
      </c>
      <c r="D42" s="2">
        <v>10</v>
      </c>
      <c r="E42" s="2">
        <v>16</v>
      </c>
      <c r="F42" s="2">
        <v>1</v>
      </c>
      <c r="G42" s="2" t="s">
        <v>14</v>
      </c>
      <c r="H42" s="46">
        <v>1</v>
      </c>
      <c r="I42" t="s">
        <v>90</v>
      </c>
      <c r="L42" s="48" t="e">
        <f>_xlfn.CONCAT(#REF!," --limit=",B42," --minsize=",C42," --minsup=",D42," --tbl=trajectory.",A42," --timescale=",G42," --bins=",E42," --bint=",F42, " --epst=", H42, " --epss=", I42)</f>
        <v>#REF!</v>
      </c>
      <c r="M42" s="37" t="s">
        <v>22</v>
      </c>
    </row>
    <row r="43" spans="1:13" x14ac:dyDescent="0.25">
      <c r="A43" s="2" t="s">
        <v>15</v>
      </c>
      <c r="B43" s="2">
        <v>1000000</v>
      </c>
      <c r="C43" s="43">
        <v>20</v>
      </c>
      <c r="D43" s="2">
        <v>10</v>
      </c>
      <c r="E43" s="2">
        <v>16</v>
      </c>
      <c r="F43" s="2">
        <v>2</v>
      </c>
      <c r="G43" s="2" t="s">
        <v>14</v>
      </c>
      <c r="H43" s="46">
        <v>1</v>
      </c>
      <c r="I43" t="s">
        <v>90</v>
      </c>
      <c r="L43" s="48" t="e">
        <f>_xlfn.CONCAT(#REF!," --limit=",B43," --minsize=",C43," --minsup=",D43," --tbl=trajectory.",A43," --timescale=",G43," --bins=",E43," --bint=",F43, " --epst=", H43, " --epss=", I43)</f>
        <v>#REF!</v>
      </c>
      <c r="M43" s="37" t="s">
        <v>22</v>
      </c>
    </row>
    <row r="44" spans="1:13" x14ac:dyDescent="0.25">
      <c r="A44" s="2" t="s">
        <v>15</v>
      </c>
      <c r="B44" s="2">
        <v>1000000</v>
      </c>
      <c r="C44" s="43">
        <v>20</v>
      </c>
      <c r="D44" s="2">
        <v>12</v>
      </c>
      <c r="E44" s="2">
        <v>18</v>
      </c>
      <c r="F44" s="2">
        <v>1</v>
      </c>
      <c r="G44" s="2" t="s">
        <v>14</v>
      </c>
      <c r="H44" s="46">
        <v>1</v>
      </c>
      <c r="I44" t="s">
        <v>90</v>
      </c>
      <c r="J44" s="37"/>
      <c r="K44" s="37"/>
      <c r="L44" s="48" t="e">
        <f>_xlfn.CONCAT(#REF!," --limit=",B44," --minsize=",C44," --minsup=",D44," --tbl=trajectory.",A44," --timescale=",G44," --bins=",E44," --bint=",F44, " --epst=", H44, " --epss=", I44)</f>
        <v>#REF!</v>
      </c>
      <c r="M44" s="7" t="s">
        <v>22</v>
      </c>
    </row>
    <row r="45" spans="1:13" x14ac:dyDescent="0.25">
      <c r="A45" s="2" t="s">
        <v>15</v>
      </c>
      <c r="B45" s="2">
        <v>1000000</v>
      </c>
      <c r="C45" s="43">
        <v>20</v>
      </c>
      <c r="D45" s="2">
        <v>12</v>
      </c>
      <c r="E45" s="2">
        <v>18</v>
      </c>
      <c r="F45" s="2">
        <v>2</v>
      </c>
      <c r="G45" s="2" t="s">
        <v>14</v>
      </c>
      <c r="H45" s="46">
        <v>1</v>
      </c>
      <c r="I45" t="s">
        <v>90</v>
      </c>
      <c r="J45" s="37"/>
      <c r="K45" s="37"/>
      <c r="L45" s="48" t="e">
        <f>_xlfn.CONCAT(#REF!," --limit=",B45," --minsize=",C45," --minsup=",D45," --tbl=trajectory.",A45," --timescale=",G45," --bins=",E45," --bint=",F45, " --epst=", H45, " --epss=", I45)</f>
        <v>#REF!</v>
      </c>
      <c r="M45" s="7" t="s">
        <v>22</v>
      </c>
    </row>
    <row r="46" spans="1:13" x14ac:dyDescent="0.25">
      <c r="A46" s="2" t="s">
        <v>15</v>
      </c>
      <c r="B46" s="2">
        <v>1000000</v>
      </c>
      <c r="C46" s="43">
        <v>20</v>
      </c>
      <c r="D46" s="2">
        <v>12</v>
      </c>
      <c r="E46" s="2">
        <v>20</v>
      </c>
      <c r="F46" s="2">
        <v>1</v>
      </c>
      <c r="G46" s="2" t="s">
        <v>14</v>
      </c>
      <c r="H46" s="46">
        <v>1</v>
      </c>
      <c r="I46" t="s">
        <v>90</v>
      </c>
      <c r="J46" s="7"/>
      <c r="K46" s="7"/>
      <c r="L46" s="48" t="e">
        <f>_xlfn.CONCAT(#REF!," --limit=",B46," --minsize=",C46," --minsup=",D46," --tbl=trajectory.",A46," --timescale=",G46," --bins=",E46," --bint=",F46, " --epst=", H46, " --epss=", I46)</f>
        <v>#REF!</v>
      </c>
      <c r="M46" s="7" t="s">
        <v>22</v>
      </c>
    </row>
    <row r="47" spans="1:13" x14ac:dyDescent="0.25">
      <c r="A47" s="47" t="s">
        <v>15</v>
      </c>
      <c r="B47" s="47">
        <v>1000000</v>
      </c>
      <c r="C47" s="43">
        <v>20</v>
      </c>
      <c r="D47" s="47">
        <v>12</v>
      </c>
      <c r="E47" s="47">
        <v>20</v>
      </c>
      <c r="F47" s="47">
        <v>2</v>
      </c>
      <c r="G47" s="47" t="s">
        <v>14</v>
      </c>
      <c r="H47" s="46">
        <v>1</v>
      </c>
      <c r="I47" s="46" t="s">
        <v>90</v>
      </c>
      <c r="J47" s="48"/>
      <c r="K47" s="48"/>
      <c r="L47" s="48" t="e">
        <f>_xlfn.CONCAT(#REF!," --limit=",B47," --minsize=",C47," --minsup=",D47," --tbl=trajectory.",A47," --timescale=",G47," --bins=",E47," --bint=",F47, " --epst=", H47, " --epss=", I47)</f>
        <v>#REF!</v>
      </c>
      <c r="M47" s="7" t="s">
        <v>22</v>
      </c>
    </row>
    <row r="48" spans="1:13" x14ac:dyDescent="0.25">
      <c r="A48" s="47" t="s">
        <v>15</v>
      </c>
      <c r="B48" s="47">
        <v>1000000</v>
      </c>
      <c r="C48" s="47">
        <v>10</v>
      </c>
      <c r="D48" s="47">
        <v>22</v>
      </c>
      <c r="E48" s="47">
        <v>16</v>
      </c>
      <c r="F48" s="47">
        <v>1</v>
      </c>
      <c r="G48" s="47" t="s">
        <v>14</v>
      </c>
      <c r="H48" s="46">
        <v>1</v>
      </c>
      <c r="I48" s="46" t="s">
        <v>90</v>
      </c>
      <c r="J48" s="37"/>
      <c r="K48" s="37"/>
      <c r="L48" s="48" t="e">
        <f>_xlfn.CONCAT(#REF!," --limit=",B48," --minsize=",C48," --minsup=",D48," --tbl=trajectory.",A48," --timescale=",G48," --bins=",E48," --bint=",F48, " --epst=", H48, " --epss=", I48)</f>
        <v>#REF!</v>
      </c>
      <c r="M48" s="37" t="s">
        <v>22</v>
      </c>
    </row>
    <row r="49" spans="1:13" x14ac:dyDescent="0.25">
      <c r="A49" s="2" t="s">
        <v>15</v>
      </c>
      <c r="B49" s="2">
        <v>1000000</v>
      </c>
      <c r="C49" s="47">
        <v>10</v>
      </c>
      <c r="D49" s="2">
        <v>22</v>
      </c>
      <c r="E49" s="2">
        <v>16</v>
      </c>
      <c r="F49" s="2">
        <v>2</v>
      </c>
      <c r="G49" s="2" t="s">
        <v>14</v>
      </c>
      <c r="H49" s="46">
        <v>1</v>
      </c>
      <c r="I49" t="s">
        <v>90</v>
      </c>
      <c r="J49" s="37"/>
      <c r="K49" s="37"/>
      <c r="L49" s="48" t="e">
        <f>_xlfn.CONCAT(#REF!," --limit=",B49," --minsize=",C49," --minsup=",D49," --tbl=trajectory.",A49," --timescale=",G49," --bins=",E49," --bint=",F49, " --epst=", H49, " --epss=", I49)</f>
        <v>#REF!</v>
      </c>
      <c r="M49" s="37" t="s">
        <v>22</v>
      </c>
    </row>
    <row r="50" spans="1:13" x14ac:dyDescent="0.25">
      <c r="A50" s="2" t="s">
        <v>15</v>
      </c>
      <c r="B50" s="2">
        <v>1000000</v>
      </c>
      <c r="C50" s="47">
        <v>10</v>
      </c>
      <c r="D50" s="2">
        <v>20</v>
      </c>
      <c r="E50" s="2">
        <v>16</v>
      </c>
      <c r="F50" s="2">
        <v>1</v>
      </c>
      <c r="G50" s="2" t="s">
        <v>14</v>
      </c>
      <c r="H50" s="46">
        <v>1</v>
      </c>
      <c r="I50" t="s">
        <v>90</v>
      </c>
      <c r="J50" s="37"/>
      <c r="K50" s="37"/>
      <c r="L50" s="48" t="e">
        <f>_xlfn.CONCAT(#REF!," --limit=",B50," --minsize=",C50," --minsup=",D50," --tbl=trajectory.",A50," --timescale=",G50," --bins=",E50," --bint=",F50, " --epst=", H50, " --epss=", I50)</f>
        <v>#REF!</v>
      </c>
      <c r="M50" s="37" t="s">
        <v>22</v>
      </c>
    </row>
    <row r="51" spans="1:13" x14ac:dyDescent="0.25">
      <c r="A51" s="2" t="s">
        <v>15</v>
      </c>
      <c r="B51" s="2">
        <v>1000000</v>
      </c>
      <c r="C51" s="47">
        <v>10</v>
      </c>
      <c r="D51" s="2">
        <v>20</v>
      </c>
      <c r="E51" s="2">
        <v>16</v>
      </c>
      <c r="F51" s="2">
        <v>2</v>
      </c>
      <c r="G51" s="2" t="s">
        <v>14</v>
      </c>
      <c r="H51" s="46">
        <v>1</v>
      </c>
      <c r="I51" t="s">
        <v>90</v>
      </c>
      <c r="J51" s="37"/>
      <c r="K51" s="37"/>
      <c r="L51" s="48" t="e">
        <f>_xlfn.CONCAT(#REF!," --limit=",B51," --minsize=",C51," --minsup=",D51," --tbl=trajectory.",A51," --timescale=",G51," --bins=",E51," --bint=",F51, " --epst=", H51, " --epss=", I51)</f>
        <v>#REF!</v>
      </c>
      <c r="M51" s="37" t="s">
        <v>22</v>
      </c>
    </row>
    <row r="52" spans="1:13" x14ac:dyDescent="0.25">
      <c r="A52" s="2" t="s">
        <v>15</v>
      </c>
      <c r="B52" s="2">
        <v>1000000</v>
      </c>
      <c r="C52" s="47">
        <v>10</v>
      </c>
      <c r="D52" s="2">
        <v>18</v>
      </c>
      <c r="E52" s="2">
        <v>16</v>
      </c>
      <c r="F52" s="2">
        <v>1</v>
      </c>
      <c r="G52" s="2" t="s">
        <v>14</v>
      </c>
      <c r="H52" s="46">
        <v>1</v>
      </c>
      <c r="I52" t="s">
        <v>90</v>
      </c>
      <c r="J52" s="37"/>
      <c r="K52" s="37"/>
      <c r="L52" s="48" t="e">
        <f>_xlfn.CONCAT(#REF!," --limit=",B52," --minsize=",C52," --minsup=",D52," --tbl=trajectory.",A52," --timescale=",G52," --bins=",E52," --bint=",F52, " --epst=", H52, " --epss=", I52)</f>
        <v>#REF!</v>
      </c>
      <c r="M52" s="37" t="s">
        <v>22</v>
      </c>
    </row>
    <row r="53" spans="1:13" x14ac:dyDescent="0.25">
      <c r="A53" s="2" t="s">
        <v>15</v>
      </c>
      <c r="B53" s="2">
        <v>1000000</v>
      </c>
      <c r="C53" s="47">
        <v>10</v>
      </c>
      <c r="D53" s="2">
        <v>18</v>
      </c>
      <c r="E53" s="2">
        <v>16</v>
      </c>
      <c r="F53" s="2">
        <v>2</v>
      </c>
      <c r="G53" s="2" t="s">
        <v>14</v>
      </c>
      <c r="H53" s="46">
        <v>1</v>
      </c>
      <c r="I53" t="s">
        <v>90</v>
      </c>
      <c r="J53" s="37"/>
      <c r="K53" s="37"/>
      <c r="L53" s="48" t="e">
        <f>_xlfn.CONCAT(#REF!," --limit=",B53," --minsize=",C53," --minsup=",D53," --tbl=trajectory.",A53," --timescale=",G53," --bins=",E53," --bint=",F53, " --epst=", H53, " --epss=", I53)</f>
        <v>#REF!</v>
      </c>
      <c r="M53" s="37" t="s">
        <v>22</v>
      </c>
    </row>
    <row r="54" spans="1:13" x14ac:dyDescent="0.25">
      <c r="A54" s="2" t="s">
        <v>15</v>
      </c>
      <c r="B54" s="2">
        <v>1000000</v>
      </c>
      <c r="C54" s="47">
        <v>10</v>
      </c>
      <c r="D54" s="2">
        <v>16</v>
      </c>
      <c r="E54" s="2">
        <v>16</v>
      </c>
      <c r="F54" s="2">
        <v>1</v>
      </c>
      <c r="G54" s="2" t="s">
        <v>14</v>
      </c>
      <c r="H54" s="46">
        <v>1</v>
      </c>
      <c r="I54" t="s">
        <v>90</v>
      </c>
      <c r="J54" s="37"/>
      <c r="K54" s="37"/>
      <c r="L54" s="48" t="e">
        <f>_xlfn.CONCAT(#REF!," --limit=",B54," --minsize=",C54," --minsup=",D54," --tbl=trajectory.",A54," --timescale=",G54," --bins=",E54," --bint=",F54, " --epst=", H54, " --epss=", I54)</f>
        <v>#REF!</v>
      </c>
      <c r="M54" s="37" t="s">
        <v>22</v>
      </c>
    </row>
    <row r="55" spans="1:13" x14ac:dyDescent="0.25">
      <c r="A55" s="2" t="s">
        <v>15</v>
      </c>
      <c r="B55" s="2">
        <v>1000000</v>
      </c>
      <c r="C55" s="47">
        <v>10</v>
      </c>
      <c r="D55" s="2">
        <v>16</v>
      </c>
      <c r="E55" s="2">
        <v>16</v>
      </c>
      <c r="F55" s="2">
        <v>2</v>
      </c>
      <c r="G55" s="2" t="s">
        <v>14</v>
      </c>
      <c r="H55" s="46">
        <v>1</v>
      </c>
      <c r="I55" t="s">
        <v>90</v>
      </c>
      <c r="J55" s="37"/>
      <c r="K55" s="37"/>
      <c r="L55" s="48" t="e">
        <f>_xlfn.CONCAT(#REF!," --limit=",B55," --minsize=",C55," --minsup=",D55," --tbl=trajectory.",A55," --timescale=",G55," --bins=",E55," --bint=",F55, " --epst=", H55, " --epss=", I55)</f>
        <v>#REF!</v>
      </c>
      <c r="M55" s="37" t="s">
        <v>22</v>
      </c>
    </row>
    <row r="56" spans="1:13" x14ac:dyDescent="0.25">
      <c r="A56" s="2" t="s">
        <v>15</v>
      </c>
      <c r="B56" s="2">
        <v>1000000</v>
      </c>
      <c r="C56" s="47">
        <v>10</v>
      </c>
      <c r="D56" s="2">
        <v>14</v>
      </c>
      <c r="E56" s="2">
        <v>16</v>
      </c>
      <c r="F56" s="2">
        <v>1</v>
      </c>
      <c r="G56" s="2" t="s">
        <v>14</v>
      </c>
      <c r="H56" s="46">
        <v>1</v>
      </c>
      <c r="I56" t="s">
        <v>90</v>
      </c>
      <c r="J56" s="37" t="s">
        <v>22</v>
      </c>
      <c r="K56" s="37" t="s">
        <v>22</v>
      </c>
      <c r="L56" s="48" t="e">
        <f>_xlfn.CONCAT(#REF!," --limit=",B56," --minsize=",C56," --minsup=",D56," --tbl=trajectory.",A56," --timescale=",G56," --bins=",E56," --bint=",F56, " --epst=", H56, " --epss=", I56)</f>
        <v>#REF!</v>
      </c>
      <c r="M56" s="37" t="s">
        <v>22</v>
      </c>
    </row>
    <row r="57" spans="1:13" x14ac:dyDescent="0.25">
      <c r="A57" s="2" t="s">
        <v>15</v>
      </c>
      <c r="B57" s="2">
        <v>1000000</v>
      </c>
      <c r="C57" s="47">
        <v>10</v>
      </c>
      <c r="D57" s="2">
        <v>14</v>
      </c>
      <c r="E57" s="2">
        <v>16</v>
      </c>
      <c r="F57" s="2">
        <v>2</v>
      </c>
      <c r="G57" s="2" t="s">
        <v>14</v>
      </c>
      <c r="H57" s="46">
        <v>1</v>
      </c>
      <c r="I57" t="s">
        <v>90</v>
      </c>
      <c r="J57" s="37" t="s">
        <v>22</v>
      </c>
      <c r="K57" s="37" t="s">
        <v>22</v>
      </c>
      <c r="L57" s="48" t="e">
        <f>_xlfn.CONCAT(#REF!," --limit=",B57," --minsize=",C57," --minsup=",D57," --tbl=trajectory.",A57," --timescale=",G57," --bins=",E57," --bint=",F57, " --epst=", H57, " --epss=", I57)</f>
        <v>#REF!</v>
      </c>
      <c r="M57" s="37" t="s">
        <v>22</v>
      </c>
    </row>
    <row r="58" spans="1:13" x14ac:dyDescent="0.25">
      <c r="A58" s="2" t="s">
        <v>15</v>
      </c>
      <c r="B58" s="2">
        <v>1000000</v>
      </c>
      <c r="C58" s="47">
        <v>10</v>
      </c>
      <c r="D58" s="2">
        <v>12</v>
      </c>
      <c r="E58" s="2">
        <v>16</v>
      </c>
      <c r="F58" s="2">
        <v>1</v>
      </c>
      <c r="G58" s="2" t="s">
        <v>14</v>
      </c>
      <c r="H58" s="46">
        <v>1</v>
      </c>
      <c r="I58" t="s">
        <v>90</v>
      </c>
      <c r="J58" s="37"/>
      <c r="K58" s="37"/>
      <c r="L58" s="48" t="e">
        <f>_xlfn.CONCAT(#REF!," --limit=",B58," --minsize=",C58," --minsup=",D58," --tbl=trajectory.",A58," --timescale=",G58," --bins=",E58," --bint=",F58, " --epst=", H58, " --epss=", I58)</f>
        <v>#REF!</v>
      </c>
      <c r="M58" s="37" t="s">
        <v>22</v>
      </c>
    </row>
    <row r="59" spans="1:13" x14ac:dyDescent="0.25">
      <c r="A59" s="2" t="s">
        <v>15</v>
      </c>
      <c r="B59" s="2">
        <v>1000000</v>
      </c>
      <c r="C59" s="47">
        <v>10</v>
      </c>
      <c r="D59" s="2">
        <v>12</v>
      </c>
      <c r="E59" s="2">
        <v>16</v>
      </c>
      <c r="F59" s="2">
        <v>2</v>
      </c>
      <c r="G59" s="2" t="s">
        <v>14</v>
      </c>
      <c r="H59" s="46">
        <v>1</v>
      </c>
      <c r="I59" t="s">
        <v>90</v>
      </c>
      <c r="J59" s="37"/>
      <c r="K59" s="37"/>
      <c r="L59" s="48" t="e">
        <f>_xlfn.CONCAT(#REF!," --limit=",B59," --minsize=",C59," --minsup=",D59," --tbl=trajectory.",A59," --timescale=",G59," --bins=",E59," --bint=",F59, " --epst=", H59, " --epss=", I59)</f>
        <v>#REF!</v>
      </c>
      <c r="M59" s="37" t="s">
        <v>22</v>
      </c>
    </row>
    <row r="60" spans="1:13" x14ac:dyDescent="0.25">
      <c r="A60" s="2" t="s">
        <v>15</v>
      </c>
      <c r="B60" s="2">
        <v>1000000</v>
      </c>
      <c r="C60" s="47">
        <v>10</v>
      </c>
      <c r="D60" s="2">
        <v>10</v>
      </c>
      <c r="E60" s="2">
        <v>16</v>
      </c>
      <c r="F60" s="2">
        <v>1</v>
      </c>
      <c r="G60" s="2" t="s">
        <v>14</v>
      </c>
      <c r="H60" s="46">
        <v>1</v>
      </c>
      <c r="I60" t="s">
        <v>90</v>
      </c>
      <c r="L60" s="48" t="e">
        <f>_xlfn.CONCAT(#REF!," --limit=",B60," --minsize=",C60," --minsup=",D60," --tbl=trajectory.",A60," --timescale=",G60," --bins=",E60," --bint=",F60, " --epst=", H60, " --epss=", I60)</f>
        <v>#REF!</v>
      </c>
      <c r="M60" s="37" t="s">
        <v>22</v>
      </c>
    </row>
    <row r="61" spans="1:13" x14ac:dyDescent="0.25">
      <c r="A61" s="2" t="s">
        <v>15</v>
      </c>
      <c r="B61" s="2">
        <v>1000000</v>
      </c>
      <c r="C61" s="47">
        <v>10</v>
      </c>
      <c r="D61" s="2">
        <v>10</v>
      </c>
      <c r="E61" s="2">
        <v>16</v>
      </c>
      <c r="F61" s="2">
        <v>2</v>
      </c>
      <c r="G61" s="2" t="s">
        <v>14</v>
      </c>
      <c r="H61" s="46">
        <v>1</v>
      </c>
      <c r="I61" t="s">
        <v>90</v>
      </c>
      <c r="L61" s="48" t="e">
        <f>_xlfn.CONCAT(#REF!," --limit=",B61," --minsize=",C61," --minsup=",D61," --tbl=trajectory.",A61," --timescale=",G61," --bins=",E61," --bint=",F61, " --epst=", H61, " --epss=", I61)</f>
        <v>#REF!</v>
      </c>
      <c r="M61" s="37" t="s">
        <v>22</v>
      </c>
    </row>
    <row r="62" spans="1:13" x14ac:dyDescent="0.25">
      <c r="A62" s="2" t="s">
        <v>15</v>
      </c>
      <c r="B62" s="2">
        <v>1000000</v>
      </c>
      <c r="C62" s="47">
        <v>10</v>
      </c>
      <c r="D62" s="2">
        <v>12</v>
      </c>
      <c r="E62" s="2">
        <v>18</v>
      </c>
      <c r="F62" s="2">
        <v>1</v>
      </c>
      <c r="G62" s="2" t="s">
        <v>14</v>
      </c>
      <c r="H62" s="46">
        <v>1</v>
      </c>
      <c r="I62" t="s">
        <v>90</v>
      </c>
      <c r="J62" s="37"/>
      <c r="K62" s="37"/>
      <c r="L62" s="48" t="e">
        <f>_xlfn.CONCAT(#REF!," --limit=",B62," --minsize=",C62," --minsup=",D62," --tbl=trajectory.",A62," --timescale=",G62," --bins=",E62," --bint=",F62, " --epst=", H62, " --epss=", I62)</f>
        <v>#REF!</v>
      </c>
      <c r="M62" s="7" t="s">
        <v>22</v>
      </c>
    </row>
    <row r="63" spans="1:13" x14ac:dyDescent="0.25">
      <c r="A63" s="2" t="s">
        <v>15</v>
      </c>
      <c r="B63" s="2">
        <v>1000000</v>
      </c>
      <c r="C63" s="47">
        <v>10</v>
      </c>
      <c r="D63" s="2">
        <v>12</v>
      </c>
      <c r="E63" s="2">
        <v>18</v>
      </c>
      <c r="F63" s="2">
        <v>2</v>
      </c>
      <c r="G63" s="2" t="s">
        <v>14</v>
      </c>
      <c r="H63" s="46">
        <v>1</v>
      </c>
      <c r="I63" t="s">
        <v>90</v>
      </c>
      <c r="J63" s="37"/>
      <c r="K63" s="37"/>
      <c r="L63" s="48" t="e">
        <f>_xlfn.CONCAT(#REF!," --limit=",B63," --minsize=",C63," --minsup=",D63," --tbl=trajectory.",A63," --timescale=",G63," --bins=",E63," --bint=",F63, " --epst=", H63, " --epss=", I63)</f>
        <v>#REF!</v>
      </c>
      <c r="M63" s="7" t="s">
        <v>22</v>
      </c>
    </row>
    <row r="64" spans="1:13" x14ac:dyDescent="0.25">
      <c r="A64" s="2" t="s">
        <v>15</v>
      </c>
      <c r="B64" s="2">
        <v>1000000</v>
      </c>
      <c r="C64" s="47">
        <v>10</v>
      </c>
      <c r="D64" s="2">
        <v>12</v>
      </c>
      <c r="E64" s="2">
        <v>20</v>
      </c>
      <c r="F64" s="2">
        <v>1</v>
      </c>
      <c r="G64" s="2" t="s">
        <v>14</v>
      </c>
      <c r="H64" s="46">
        <v>1</v>
      </c>
      <c r="I64" t="s">
        <v>90</v>
      </c>
      <c r="J64" s="7"/>
      <c r="K64" s="7"/>
      <c r="L64" s="48" t="e">
        <f>_xlfn.CONCAT(#REF!," --limit=",B64," --minsize=",C64," --minsup=",D64," --tbl=trajectory.",A64," --timescale=",G64," --bins=",E64," --bint=",F64, " --epst=", H64, " --epss=", I64)</f>
        <v>#REF!</v>
      </c>
      <c r="M64" s="7" t="s">
        <v>22</v>
      </c>
    </row>
    <row r="65" spans="1:13" x14ac:dyDescent="0.25">
      <c r="A65" s="2" t="s">
        <v>15</v>
      </c>
      <c r="B65" s="2">
        <v>1000000</v>
      </c>
      <c r="C65" s="47">
        <v>10</v>
      </c>
      <c r="D65" s="2">
        <v>12</v>
      </c>
      <c r="E65" s="2">
        <v>20</v>
      </c>
      <c r="F65" s="2">
        <v>2</v>
      </c>
      <c r="G65" s="2" t="s">
        <v>14</v>
      </c>
      <c r="H65" s="46">
        <v>1</v>
      </c>
      <c r="I65" t="s">
        <v>90</v>
      </c>
      <c r="J65" s="7"/>
      <c r="K65" s="7"/>
      <c r="L65" s="48" t="e">
        <f>_xlfn.CONCAT(#REF!," --limit=",B65," --minsize=",C65," --minsup=",D65," --tbl=trajectory.",A65," --timescale=",G65," --bins=",E65," --bint=",F65, " --epst=", H65, " --epss=", I65)</f>
        <v>#REF!</v>
      </c>
      <c r="M65" s="7" t="s">
        <v>22</v>
      </c>
    </row>
    <row r="66" spans="1:13" x14ac:dyDescent="0.25">
      <c r="A66" s="47" t="s">
        <v>15</v>
      </c>
      <c r="B66" s="47">
        <v>1000000</v>
      </c>
      <c r="C66" s="47">
        <v>5</v>
      </c>
      <c r="D66" s="47">
        <v>22</v>
      </c>
      <c r="E66" s="47">
        <v>16</v>
      </c>
      <c r="F66" s="47">
        <v>1</v>
      </c>
      <c r="G66" s="47" t="s">
        <v>14</v>
      </c>
      <c r="H66" s="46">
        <v>1</v>
      </c>
      <c r="I66" s="46" t="s">
        <v>90</v>
      </c>
      <c r="J66" s="37"/>
      <c r="K66" s="37"/>
      <c r="L66" s="48" t="e">
        <f>_xlfn.CONCAT(#REF!," --limit=",B66," --minsize=",C66," --minsup=",D66," --tbl=trajectory.",A66," --timescale=",G66," --bins=",E66," --bint=",F66, " --epst=", H66, " --epss=", I66)</f>
        <v>#REF!</v>
      </c>
    </row>
    <row r="67" spans="1:13" x14ac:dyDescent="0.25">
      <c r="A67" s="2" t="s">
        <v>15</v>
      </c>
      <c r="B67" s="2">
        <v>1000000</v>
      </c>
      <c r="C67" s="47">
        <v>5</v>
      </c>
      <c r="D67" s="2">
        <v>22</v>
      </c>
      <c r="E67" s="2">
        <v>16</v>
      </c>
      <c r="F67" s="2">
        <v>2</v>
      </c>
      <c r="G67" s="2" t="s">
        <v>14</v>
      </c>
      <c r="H67" s="46">
        <v>1</v>
      </c>
      <c r="I67" t="s">
        <v>90</v>
      </c>
      <c r="J67" s="37"/>
      <c r="K67" s="37"/>
      <c r="L67" s="48" t="e">
        <f>_xlfn.CONCAT(#REF!," --limit=",B67," --minsize=",C67," --minsup=",D67," --tbl=trajectory.",A67," --timescale=",G67," --bins=",E67," --bint=",F67, " --epst=", H67, " --epss=", I67)</f>
        <v>#REF!</v>
      </c>
    </row>
    <row r="68" spans="1:13" x14ac:dyDescent="0.25">
      <c r="A68" s="2" t="s">
        <v>15</v>
      </c>
      <c r="B68" s="2">
        <v>1000000</v>
      </c>
      <c r="C68" s="47">
        <v>5</v>
      </c>
      <c r="D68" s="2">
        <v>20</v>
      </c>
      <c r="E68" s="2">
        <v>16</v>
      </c>
      <c r="F68" s="2">
        <v>1</v>
      </c>
      <c r="G68" s="2" t="s">
        <v>14</v>
      </c>
      <c r="H68" s="46">
        <v>1</v>
      </c>
      <c r="I68" t="s">
        <v>90</v>
      </c>
      <c r="J68" s="37"/>
      <c r="K68" s="37"/>
      <c r="L68" s="48" t="e">
        <f>_xlfn.CONCAT(#REF!," --limit=",B68," --minsize=",C68," --minsup=",D68," --tbl=trajectory.",A68," --timescale=",G68," --bins=",E68," --bint=",F68, " --epst=", H68, " --epss=", I68)</f>
        <v>#REF!</v>
      </c>
    </row>
    <row r="69" spans="1:13" x14ac:dyDescent="0.25">
      <c r="A69" s="2" t="s">
        <v>15</v>
      </c>
      <c r="B69" s="2">
        <v>1000000</v>
      </c>
      <c r="C69" s="47">
        <v>5</v>
      </c>
      <c r="D69" s="2">
        <v>20</v>
      </c>
      <c r="E69" s="2">
        <v>16</v>
      </c>
      <c r="F69" s="2">
        <v>2</v>
      </c>
      <c r="G69" s="2" t="s">
        <v>14</v>
      </c>
      <c r="H69" s="46">
        <v>1</v>
      </c>
      <c r="I69" t="s">
        <v>90</v>
      </c>
      <c r="J69" s="37"/>
      <c r="K69" s="37"/>
      <c r="L69" s="48" t="e">
        <f>_xlfn.CONCAT(#REF!," --limit=",B69," --minsize=",C69," --minsup=",D69," --tbl=trajectory.",A69," --timescale=",G69," --bins=",E69," --bint=",F69, " --epst=", H69, " --epss=", I69)</f>
        <v>#REF!</v>
      </c>
    </row>
    <row r="70" spans="1:13" x14ac:dyDescent="0.25">
      <c r="A70" s="2" t="s">
        <v>15</v>
      </c>
      <c r="B70" s="2">
        <v>1000000</v>
      </c>
      <c r="C70" s="47">
        <v>5</v>
      </c>
      <c r="D70" s="2">
        <v>18</v>
      </c>
      <c r="E70" s="2">
        <v>16</v>
      </c>
      <c r="F70" s="2">
        <v>1</v>
      </c>
      <c r="G70" s="2" t="s">
        <v>14</v>
      </c>
      <c r="H70" s="46">
        <v>1</v>
      </c>
      <c r="I70" t="s">
        <v>90</v>
      </c>
      <c r="J70" s="37"/>
      <c r="K70" s="37"/>
      <c r="L70" s="48" t="e">
        <f>_xlfn.CONCAT(#REF!," --limit=",B70," --minsize=",C70," --minsup=",D70," --tbl=trajectory.",A70," --timescale=",G70," --bins=",E70," --bint=",F70, " --epst=", H70, " --epss=", I70)</f>
        <v>#REF!</v>
      </c>
    </row>
    <row r="71" spans="1:13" x14ac:dyDescent="0.25">
      <c r="A71" s="2" t="s">
        <v>15</v>
      </c>
      <c r="B71" s="2">
        <v>1000000</v>
      </c>
      <c r="C71" s="47">
        <v>5</v>
      </c>
      <c r="D71" s="2">
        <v>18</v>
      </c>
      <c r="E71" s="2">
        <v>16</v>
      </c>
      <c r="F71" s="2">
        <v>2</v>
      </c>
      <c r="G71" s="2" t="s">
        <v>14</v>
      </c>
      <c r="H71" s="46">
        <v>1</v>
      </c>
      <c r="I71" t="s">
        <v>90</v>
      </c>
      <c r="J71" s="37"/>
      <c r="K71" s="37"/>
      <c r="L71" s="48" t="e">
        <f>_xlfn.CONCAT(#REF!," --limit=",B71," --minsize=",C71," --minsup=",D71," --tbl=trajectory.",A71," --timescale=",G71," --bins=",E71," --bint=",F71, " --epst=", H71, " --epss=", I71)</f>
        <v>#REF!</v>
      </c>
    </row>
    <row r="72" spans="1:13" x14ac:dyDescent="0.25">
      <c r="A72" s="2" t="s">
        <v>15</v>
      </c>
      <c r="B72" s="2">
        <v>1000000</v>
      </c>
      <c r="C72" s="47">
        <v>5</v>
      </c>
      <c r="D72" s="2">
        <v>16</v>
      </c>
      <c r="E72" s="2">
        <v>16</v>
      </c>
      <c r="F72" s="2">
        <v>1</v>
      </c>
      <c r="G72" s="2" t="s">
        <v>14</v>
      </c>
      <c r="H72" s="46">
        <v>1</v>
      </c>
      <c r="I72" t="s">
        <v>90</v>
      </c>
      <c r="J72" s="37"/>
      <c r="K72" s="37"/>
      <c r="L72" s="48" t="e">
        <f>_xlfn.CONCAT(#REF!," --limit=",B72," --minsize=",C72," --minsup=",D72," --tbl=trajectory.",A72," --timescale=",G72," --bins=",E72," --bint=",F72, " --epst=", H72, " --epss=", I72)</f>
        <v>#REF!</v>
      </c>
    </row>
    <row r="73" spans="1:13" x14ac:dyDescent="0.25">
      <c r="A73" s="2" t="s">
        <v>15</v>
      </c>
      <c r="B73" s="2">
        <v>1000000</v>
      </c>
      <c r="C73" s="47">
        <v>5</v>
      </c>
      <c r="D73" s="2">
        <v>16</v>
      </c>
      <c r="E73" s="2">
        <v>16</v>
      </c>
      <c r="F73" s="2">
        <v>2</v>
      </c>
      <c r="G73" s="2" t="s">
        <v>14</v>
      </c>
      <c r="H73" s="46">
        <v>1</v>
      </c>
      <c r="I73" t="s">
        <v>90</v>
      </c>
      <c r="J73" s="37"/>
      <c r="K73" s="37"/>
      <c r="L73" s="48" t="e">
        <f>_xlfn.CONCAT(#REF!," --limit=",B73," --minsize=",C73," --minsup=",D73," --tbl=trajectory.",A73," --timescale=",G73," --bins=",E73," --bint=",F73, " --epst=", H73, " --epss=", I73)</f>
        <v>#REF!</v>
      </c>
    </row>
    <row r="74" spans="1:13" x14ac:dyDescent="0.25">
      <c r="A74" s="2" t="s">
        <v>15</v>
      </c>
      <c r="B74" s="2">
        <v>1000000</v>
      </c>
      <c r="C74" s="47">
        <v>5</v>
      </c>
      <c r="D74" s="2">
        <v>14</v>
      </c>
      <c r="E74" s="2">
        <v>16</v>
      </c>
      <c r="F74" s="2">
        <v>1</v>
      </c>
      <c r="G74" s="2" t="s">
        <v>14</v>
      </c>
      <c r="H74" s="46">
        <v>1</v>
      </c>
      <c r="I74" t="s">
        <v>90</v>
      </c>
      <c r="J74" s="37" t="s">
        <v>22</v>
      </c>
      <c r="K74" s="37" t="s">
        <v>22</v>
      </c>
      <c r="L74" s="48" t="e">
        <f>_xlfn.CONCAT(#REF!," --limit=",B74," --minsize=",C74," --minsup=",D74," --tbl=trajectory.",A74," --timescale=",G74," --bins=",E74," --bint=",F74, " --epst=", H74, " --epss=", I74)</f>
        <v>#REF!</v>
      </c>
    </row>
    <row r="75" spans="1:13" x14ac:dyDescent="0.25">
      <c r="A75" s="2" t="s">
        <v>15</v>
      </c>
      <c r="B75" s="2">
        <v>1000000</v>
      </c>
      <c r="C75" s="47">
        <v>5</v>
      </c>
      <c r="D75" s="2">
        <v>14</v>
      </c>
      <c r="E75" s="2">
        <v>16</v>
      </c>
      <c r="F75" s="2">
        <v>2</v>
      </c>
      <c r="G75" s="2" t="s">
        <v>14</v>
      </c>
      <c r="H75" s="46">
        <v>1</v>
      </c>
      <c r="I75" t="s">
        <v>90</v>
      </c>
      <c r="J75" s="37" t="s">
        <v>22</v>
      </c>
      <c r="K75" s="37" t="s">
        <v>22</v>
      </c>
      <c r="L75" s="48" t="e">
        <f>_xlfn.CONCAT(#REF!," --limit=",B75," --minsize=",C75," --minsup=",D75," --tbl=trajectory.",A75," --timescale=",G75," --bins=",E75," --bint=",F75, " --epst=", H75, " --epss=", I75)</f>
        <v>#REF!</v>
      </c>
    </row>
    <row r="76" spans="1:13" x14ac:dyDescent="0.25">
      <c r="A76" s="2" t="s">
        <v>15</v>
      </c>
      <c r="B76" s="2">
        <v>1000000</v>
      </c>
      <c r="C76" s="47">
        <v>5</v>
      </c>
      <c r="D76" s="2">
        <v>12</v>
      </c>
      <c r="E76" s="2">
        <v>16</v>
      </c>
      <c r="F76" s="2">
        <v>1</v>
      </c>
      <c r="G76" s="2" t="s">
        <v>14</v>
      </c>
      <c r="H76" s="46">
        <v>1</v>
      </c>
      <c r="I76" t="s">
        <v>90</v>
      </c>
      <c r="J76" s="37"/>
      <c r="K76" s="37"/>
      <c r="L76" s="48" t="e">
        <f>_xlfn.CONCAT(#REF!," --limit=",B76," --minsize=",C76," --minsup=",D76," --tbl=trajectory.",A76," --timescale=",G76," --bins=",E76," --bint=",F76, " --epst=", H76, " --epss=", I76)</f>
        <v>#REF!</v>
      </c>
    </row>
    <row r="77" spans="1:13" x14ac:dyDescent="0.25">
      <c r="A77" s="2" t="s">
        <v>15</v>
      </c>
      <c r="B77" s="2">
        <v>1000000</v>
      </c>
      <c r="C77" s="47">
        <v>5</v>
      </c>
      <c r="D77" s="2">
        <v>12</v>
      </c>
      <c r="E77" s="2">
        <v>16</v>
      </c>
      <c r="F77" s="2">
        <v>2</v>
      </c>
      <c r="G77" s="2" t="s">
        <v>14</v>
      </c>
      <c r="H77" s="46">
        <v>1</v>
      </c>
      <c r="I77" t="s">
        <v>90</v>
      </c>
      <c r="J77" s="37"/>
      <c r="K77" s="37"/>
      <c r="L77" s="48" t="e">
        <f>_xlfn.CONCAT(#REF!," --limit=",B77," --minsize=",C77," --minsup=",D77," --tbl=trajectory.",A77," --timescale=",G77," --bins=",E77," --bint=",F77, " --epst=", H77, " --epss=", I77)</f>
        <v>#REF!</v>
      </c>
    </row>
    <row r="78" spans="1:13" x14ac:dyDescent="0.25">
      <c r="A78" s="2" t="s">
        <v>15</v>
      </c>
      <c r="B78" s="2">
        <v>1000000</v>
      </c>
      <c r="C78" s="47">
        <v>5</v>
      </c>
      <c r="D78" s="2">
        <v>10</v>
      </c>
      <c r="E78" s="2">
        <v>16</v>
      </c>
      <c r="F78" s="2">
        <v>1</v>
      </c>
      <c r="G78" s="2" t="s">
        <v>14</v>
      </c>
      <c r="H78" s="46">
        <v>1</v>
      </c>
      <c r="I78" t="s">
        <v>90</v>
      </c>
      <c r="L78" s="48" t="e">
        <f>_xlfn.CONCAT(#REF!," --limit=",B78," --minsize=",C78," --minsup=",D78," --tbl=trajectory.",A78," --timescale=",G78," --bins=",E78," --bint=",F78, " --epst=", H78, " --epss=", I78)</f>
        <v>#REF!</v>
      </c>
    </row>
    <row r="79" spans="1:13" x14ac:dyDescent="0.25">
      <c r="A79" s="2" t="s">
        <v>15</v>
      </c>
      <c r="B79" s="2">
        <v>1000000</v>
      </c>
      <c r="C79" s="47">
        <v>5</v>
      </c>
      <c r="D79" s="2">
        <v>10</v>
      </c>
      <c r="E79" s="2">
        <v>16</v>
      </c>
      <c r="F79" s="2">
        <v>2</v>
      </c>
      <c r="G79" s="2" t="s">
        <v>14</v>
      </c>
      <c r="H79" s="46">
        <v>1</v>
      </c>
      <c r="I79" t="s">
        <v>90</v>
      </c>
      <c r="L79" s="48" t="e">
        <f>_xlfn.CONCAT(#REF!," --limit=",B79," --minsize=",C79," --minsup=",D79," --tbl=trajectory.",A79," --timescale=",G79," --bins=",E79," --bint=",F79, " --epst=", H79, " --epss=", I79)</f>
        <v>#REF!</v>
      </c>
    </row>
    <row r="80" spans="1:13" x14ac:dyDescent="0.25">
      <c r="A80" s="2" t="s">
        <v>15</v>
      </c>
      <c r="B80" s="2">
        <v>1000000</v>
      </c>
      <c r="C80" s="47">
        <v>5</v>
      </c>
      <c r="D80" s="2">
        <v>12</v>
      </c>
      <c r="E80" s="2">
        <v>18</v>
      </c>
      <c r="F80" s="2">
        <v>1</v>
      </c>
      <c r="G80" s="2" t="s">
        <v>14</v>
      </c>
      <c r="H80" s="46">
        <v>1</v>
      </c>
      <c r="I80" t="s">
        <v>90</v>
      </c>
      <c r="J80" s="37"/>
      <c r="K80" s="37"/>
      <c r="L80" s="48" t="e">
        <f>_xlfn.CONCAT(#REF!," --limit=",B80," --minsize=",C80," --minsup=",D80," --tbl=trajectory.",A80," --timescale=",G80," --bins=",E80," --bint=",F80, " --epst=", H80, " --epss=", I80)</f>
        <v>#REF!</v>
      </c>
    </row>
    <row r="81" spans="1:12" x14ac:dyDescent="0.25">
      <c r="A81" s="2" t="s">
        <v>15</v>
      </c>
      <c r="B81" s="2">
        <v>1000000</v>
      </c>
      <c r="C81" s="47">
        <v>5</v>
      </c>
      <c r="D81" s="2">
        <v>12</v>
      </c>
      <c r="E81" s="2">
        <v>18</v>
      </c>
      <c r="F81" s="2">
        <v>2</v>
      </c>
      <c r="G81" s="2" t="s">
        <v>14</v>
      </c>
      <c r="H81" s="46">
        <v>1</v>
      </c>
      <c r="I81" t="s">
        <v>90</v>
      </c>
      <c r="J81" s="37"/>
      <c r="K81" s="37"/>
      <c r="L81" s="48" t="e">
        <f>_xlfn.CONCAT(#REF!," --limit=",B81," --minsize=",C81," --minsup=",D81," --tbl=trajectory.",A81," --timescale=",G81," --bins=",E81," --bint=",F81, " --epst=", H81, " --epss=", I81)</f>
        <v>#REF!</v>
      </c>
    </row>
    <row r="82" spans="1:12" x14ac:dyDescent="0.25">
      <c r="A82" s="2" t="s">
        <v>15</v>
      </c>
      <c r="B82" s="2">
        <v>1000000</v>
      </c>
      <c r="C82" s="47">
        <v>5</v>
      </c>
      <c r="D82" s="2">
        <v>12</v>
      </c>
      <c r="E82" s="2">
        <v>20</v>
      </c>
      <c r="F82" s="2">
        <v>1</v>
      </c>
      <c r="G82" s="2" t="s">
        <v>14</v>
      </c>
      <c r="H82" s="46">
        <v>1</v>
      </c>
      <c r="I82" t="s">
        <v>90</v>
      </c>
      <c r="J82" s="7"/>
      <c r="K82" s="7"/>
      <c r="L82" s="48" t="e">
        <f>_xlfn.CONCAT(#REF!," --limit=",B82," --minsize=",C82," --minsup=",D82," --tbl=trajectory.",A82," --timescale=",G82," --bins=",E82," --bint=",F82, " --epst=", H82, " --epss=", I82)</f>
        <v>#REF!</v>
      </c>
    </row>
    <row r="83" spans="1:12" x14ac:dyDescent="0.25">
      <c r="A83" s="2" t="s">
        <v>15</v>
      </c>
      <c r="B83" s="2">
        <v>1000000</v>
      </c>
      <c r="C83" s="47">
        <v>5</v>
      </c>
      <c r="D83" s="2">
        <v>12</v>
      </c>
      <c r="E83" s="2">
        <v>20</v>
      </c>
      <c r="F83" s="2">
        <v>2</v>
      </c>
      <c r="G83" s="2" t="s">
        <v>14</v>
      </c>
      <c r="H83" s="46">
        <v>1</v>
      </c>
      <c r="I83" t="s">
        <v>90</v>
      </c>
      <c r="J83" s="7"/>
      <c r="K83" s="7"/>
      <c r="L83" s="48" t="e">
        <f>_xlfn.CONCAT(#REF!," --limit=",B83," --minsize=",C83," --minsup=",D83," --tbl=trajectory.",A83," --timescale=",G83," --bins=",E83," --bint=",F83, " --epst=", H83, " --epss=", I83)</f>
        <v>#REF!</v>
      </c>
    </row>
    <row r="84" spans="1:12" x14ac:dyDescent="0.25">
      <c r="A84" s="2" t="s">
        <v>15</v>
      </c>
      <c r="B84" s="2">
        <v>1000000</v>
      </c>
      <c r="C84" s="47">
        <v>20</v>
      </c>
      <c r="D84" s="2">
        <v>5</v>
      </c>
      <c r="E84" s="2">
        <v>16</v>
      </c>
      <c r="F84" s="2">
        <v>2</v>
      </c>
      <c r="G84" s="18" t="s">
        <v>14</v>
      </c>
      <c r="H84" s="46">
        <v>1</v>
      </c>
      <c r="I84" t="s">
        <v>90</v>
      </c>
      <c r="J84" s="37"/>
      <c r="K84" s="37"/>
      <c r="L84" s="48" t="e">
        <f>_xlfn.CONCAT(#REF!," --limit=",B84," --minsize=",C84," --minsup=",D84," --tbl=trajectory.",A84," --timescale=",G84," --bins=",E84," --bint=",F84, " --epst=", H84, " --epss=", I84)</f>
        <v>#REF!</v>
      </c>
    </row>
    <row r="85" spans="1:12" x14ac:dyDescent="0.25">
      <c r="A85" s="2" t="s">
        <v>15</v>
      </c>
      <c r="B85" s="2">
        <v>1000000</v>
      </c>
      <c r="C85" s="47">
        <v>20</v>
      </c>
      <c r="D85" s="2">
        <v>5</v>
      </c>
      <c r="E85" s="2">
        <v>18</v>
      </c>
      <c r="F85" s="2">
        <v>1</v>
      </c>
      <c r="G85" s="18" t="s">
        <v>14</v>
      </c>
      <c r="H85" s="46">
        <v>1</v>
      </c>
      <c r="I85" t="s">
        <v>90</v>
      </c>
      <c r="J85" s="7"/>
      <c r="K85" s="7"/>
      <c r="L85" s="48" t="e">
        <f>_xlfn.CONCAT(#REF!," --limit=",B85," --minsize=",C85," --minsup=",D85," --tbl=trajectory.",A85," --timescale=",G85," --bins=",E85," --bint=",F85, " --epst=", H85, " --epss=", I85)</f>
        <v>#REF!</v>
      </c>
    </row>
    <row r="86" spans="1:12" x14ac:dyDescent="0.25">
      <c r="A86" s="2" t="s">
        <v>15</v>
      </c>
      <c r="B86" s="2">
        <v>1000000</v>
      </c>
      <c r="C86" s="47">
        <v>20</v>
      </c>
      <c r="D86" s="2">
        <v>5</v>
      </c>
      <c r="E86" s="2">
        <v>20</v>
      </c>
      <c r="F86" s="2">
        <v>2</v>
      </c>
      <c r="G86" s="18" t="s">
        <v>14</v>
      </c>
      <c r="H86" s="46">
        <v>1</v>
      </c>
      <c r="I86" t="s">
        <v>90</v>
      </c>
      <c r="J86" s="7"/>
      <c r="K86" s="7"/>
      <c r="L86" s="48" t="e">
        <f>_xlfn.CONCAT(#REF!," --limit=",B86," --minsize=",C86," --minsup=",D86," --tbl=trajectory.",A86," --timescale=",G86," --bins=",E86," --bint=",F86, " --epst=", H86, " --epss=", I86)</f>
        <v>#REF!</v>
      </c>
    </row>
    <row r="87" spans="1:12" x14ac:dyDescent="0.25">
      <c r="A87" s="2" t="s">
        <v>15</v>
      </c>
      <c r="B87" s="2">
        <v>1000000</v>
      </c>
      <c r="C87" s="47">
        <v>20</v>
      </c>
      <c r="D87" s="2">
        <v>5</v>
      </c>
      <c r="E87" s="2">
        <v>14</v>
      </c>
      <c r="F87" s="2">
        <v>2</v>
      </c>
      <c r="G87" s="18" t="s">
        <v>14</v>
      </c>
      <c r="H87" s="46">
        <v>1</v>
      </c>
      <c r="I87" t="s">
        <v>90</v>
      </c>
      <c r="J87" s="37"/>
      <c r="K87" s="37"/>
      <c r="L87" s="48" t="e">
        <f>_xlfn.CONCAT(#REF!," --limit=",B87," --minsize=",C87," --minsup=",D87," --tbl=trajectory.",A87," --timescale=",G87," --bins=",E87," --bint=",F87, " --epst=", H87, " --epss=", I87)</f>
        <v>#REF!</v>
      </c>
    </row>
    <row r="88" spans="1:12" x14ac:dyDescent="0.25">
      <c r="A88" s="2" t="s">
        <v>15</v>
      </c>
      <c r="B88" s="2">
        <v>1000000</v>
      </c>
      <c r="C88" s="47">
        <v>20</v>
      </c>
      <c r="D88" s="2">
        <v>5</v>
      </c>
      <c r="E88" s="2">
        <v>12</v>
      </c>
      <c r="F88" s="2">
        <v>1</v>
      </c>
      <c r="G88" s="18" t="s">
        <v>14</v>
      </c>
      <c r="H88" s="46">
        <v>1</v>
      </c>
      <c r="I88" t="s">
        <v>90</v>
      </c>
      <c r="J88" s="7"/>
      <c r="K88" s="7"/>
      <c r="L88" s="48" t="e">
        <f>_xlfn.CONCAT(#REF!," --limit=",B88," --minsize=",C88," --minsup=",D88," --tbl=trajectory.",A88," --timescale=",G88," --bins=",E88," --bint=",F88, " --epst=", H88, " --epss=", I88)</f>
        <v>#REF!</v>
      </c>
    </row>
    <row r="89" spans="1:12" x14ac:dyDescent="0.25">
      <c r="A89" s="2" t="s">
        <v>15</v>
      </c>
      <c r="B89" s="2">
        <v>1000000</v>
      </c>
      <c r="C89" s="47">
        <v>20</v>
      </c>
      <c r="D89" s="2">
        <v>5</v>
      </c>
      <c r="E89" s="2">
        <v>10</v>
      </c>
      <c r="F89" s="2">
        <v>2</v>
      </c>
      <c r="G89" s="18" t="s">
        <v>14</v>
      </c>
      <c r="H89" s="46">
        <v>1</v>
      </c>
      <c r="I89" t="s">
        <v>90</v>
      </c>
      <c r="J89" s="7" t="s">
        <v>121</v>
      </c>
      <c r="K89" s="7"/>
      <c r="L89" s="48" t="e">
        <f>_xlfn.CONCAT(#REF!," --limit=",B89," --minsize=",C89," --minsup=",D89," --tbl=trajectory.",A89," --timescale=",G89," --bins=",E89," --bint=",F89, " --epst=", H89, " --epss=", I89)</f>
        <v>#REF!</v>
      </c>
    </row>
    <row r="90" spans="1:12" x14ac:dyDescent="0.25">
      <c r="A90" s="2" t="s">
        <v>15</v>
      </c>
      <c r="B90" s="2">
        <v>1000000</v>
      </c>
      <c r="C90" s="47">
        <v>15</v>
      </c>
      <c r="D90" s="2">
        <v>5</v>
      </c>
      <c r="E90" s="2">
        <v>10</v>
      </c>
      <c r="F90" s="2">
        <v>2</v>
      </c>
      <c r="G90" s="18" t="s">
        <v>14</v>
      </c>
      <c r="H90" s="46">
        <v>1</v>
      </c>
      <c r="I90" t="s">
        <v>90</v>
      </c>
      <c r="J90" s="7" t="s">
        <v>121</v>
      </c>
      <c r="K90" s="7"/>
      <c r="L90" s="48" t="e">
        <f>_xlfn.CONCAT(#REF!," --limit=",B90," --minsize=",C90," --minsup=",D90," --tbl=trajectory.",A90," --timescale=",G90," --bins=",E90," --bint=",F90, " --epst=", H90, " --epss=", I90)</f>
        <v>#REF!</v>
      </c>
    </row>
    <row r="91" spans="1:12" x14ac:dyDescent="0.25">
      <c r="A91" s="2" t="s">
        <v>15</v>
      </c>
      <c r="B91" s="2">
        <v>1000000</v>
      </c>
      <c r="C91" s="47">
        <v>10</v>
      </c>
      <c r="D91" s="2">
        <v>5</v>
      </c>
      <c r="E91" s="2">
        <v>10</v>
      </c>
      <c r="F91" s="2">
        <v>2</v>
      </c>
      <c r="G91" s="18" t="s">
        <v>14</v>
      </c>
      <c r="H91" s="46">
        <v>1</v>
      </c>
      <c r="I91" t="s">
        <v>90</v>
      </c>
      <c r="L91" s="48" t="e">
        <f>_xlfn.CONCAT(#REF!," --limit=",B91," --minsize=",C91," --minsup=",D91," --tbl=trajectory.",A91," --timescale=",G91," --bins=",E91," --bint=",F91, " --epst=", H91, " --epss=", I91)</f>
        <v>#REF!</v>
      </c>
    </row>
    <row r="92" spans="1:12" x14ac:dyDescent="0.25">
      <c r="A92" s="2" t="s">
        <v>15</v>
      </c>
      <c r="B92" s="2">
        <v>1000000</v>
      </c>
      <c r="C92" s="47">
        <v>10</v>
      </c>
      <c r="D92" s="2">
        <v>5</v>
      </c>
      <c r="E92" s="2">
        <v>5</v>
      </c>
      <c r="F92" s="2">
        <v>2</v>
      </c>
      <c r="G92" s="18" t="s">
        <v>14</v>
      </c>
      <c r="H92" s="46">
        <v>1</v>
      </c>
      <c r="I92" t="s">
        <v>90</v>
      </c>
      <c r="L92" s="48" t="e">
        <f>_xlfn.CONCAT(#REF!," --limit=",B92," --minsize=",C92," --minsup=",D92," --tbl=trajectory.",A92," --timescale=",G92," --bins=",E92," --bint=",F92, " --epst=", H92, " --epss=", I92)</f>
        <v>#REF!</v>
      </c>
    </row>
    <row r="93" spans="1:12" x14ac:dyDescent="0.25">
      <c r="A93" s="2" t="s">
        <v>15</v>
      </c>
      <c r="B93" s="2">
        <v>1000000</v>
      </c>
      <c r="C93" s="47">
        <v>100</v>
      </c>
      <c r="D93" s="2">
        <v>16</v>
      </c>
      <c r="E93" s="2">
        <v>12</v>
      </c>
      <c r="F93" s="2">
        <v>1</v>
      </c>
      <c r="G93" s="18" t="s">
        <v>17</v>
      </c>
      <c r="H93" s="46">
        <v>1</v>
      </c>
      <c r="I93" t="s">
        <v>90</v>
      </c>
      <c r="L93" s="48" t="e">
        <f>_xlfn.CONCAT(#REF!," --limit=",B93," --minsize=",C93," --minsup=",D93," --tbl=trajectory.",A93," --timescale=",G93," --bins=",E93," --bint=",F93, " --epst=", H93, " --epss=", I93)</f>
        <v>#REF!</v>
      </c>
    </row>
    <row r="94" spans="1:12" x14ac:dyDescent="0.25">
      <c r="A94" s="2" t="s">
        <v>15</v>
      </c>
      <c r="B94" s="2">
        <v>1000000</v>
      </c>
      <c r="C94" s="47">
        <v>200</v>
      </c>
      <c r="D94" s="2">
        <v>20</v>
      </c>
      <c r="E94" s="2">
        <v>20</v>
      </c>
      <c r="F94" s="2">
        <v>1</v>
      </c>
      <c r="G94" s="18" t="s">
        <v>17</v>
      </c>
      <c r="H94" s="46">
        <v>1</v>
      </c>
      <c r="I94" t="s">
        <v>90</v>
      </c>
      <c r="L94" s="48" t="e">
        <f>_xlfn.CONCAT(#REF!," --limit=",B94," --minsize=",C94," --minsup=",D94," --tbl=trajectory.",A94," --timescale=",G94," --bins=",E94," --bint=",F94, " --epst=", H94, " --epss=", I94)</f>
        <v>#REF!</v>
      </c>
    </row>
    <row r="95" spans="1:12" x14ac:dyDescent="0.25">
      <c r="A95" s="2" t="s">
        <v>15</v>
      </c>
      <c r="B95" s="2">
        <v>1000000</v>
      </c>
      <c r="C95" s="47">
        <v>100</v>
      </c>
      <c r="D95" s="2">
        <v>20</v>
      </c>
      <c r="E95" s="2">
        <v>10</v>
      </c>
      <c r="F95" s="2">
        <v>1</v>
      </c>
      <c r="G95" s="18" t="s">
        <v>16</v>
      </c>
      <c r="H95" t="s">
        <v>90</v>
      </c>
      <c r="I95">
        <v>1</v>
      </c>
      <c r="L95" s="48" t="e">
        <f>_xlfn.CONCAT(#REF!," --limit=",B95," --minsize=",C95," --minsup=",D95," --tbl=trajectory.",A95," --timescale=",G95," --bins=",E95," --bint=",F95, " --epst=", H95, " --epss=", I95)</f>
        <v>#REF!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E638-A257-4EB1-86F8-C0B40DFC1FA5}">
  <dimension ref="A1:J180"/>
  <sheetViews>
    <sheetView topLeftCell="A43" workbookViewId="0">
      <selection activeCell="C6" sqref="C6"/>
    </sheetView>
  </sheetViews>
  <sheetFormatPr defaultRowHeight="15" x14ac:dyDescent="0.25"/>
  <sheetData>
    <row r="1" spans="1:10" x14ac:dyDescent="0.25">
      <c r="A1" s="2" t="s">
        <v>23</v>
      </c>
      <c r="B1" s="2">
        <v>1000</v>
      </c>
      <c r="C1" s="2">
        <v>25</v>
      </c>
      <c r="D1" s="2">
        <v>120</v>
      </c>
      <c r="E1" s="2">
        <v>20</v>
      </c>
      <c r="F1" s="2">
        <v>1200</v>
      </c>
      <c r="G1" s="2" t="s">
        <v>14</v>
      </c>
      <c r="H1" s="7"/>
      <c r="I1" s="7"/>
      <c r="J1" t="e">
        <f>_xlfn.CONCAT(MIlan!#REF!, " --limit=", B1, " --minsize=", C1, " --minsup=", D1, " --tbl=trajectory.", A1, " --timescale=", G1, " --bins=", E1, " --bint=", F1)</f>
        <v>#REF!</v>
      </c>
    </row>
    <row r="2" spans="1:10" x14ac:dyDescent="0.25">
      <c r="A2" s="2" t="s">
        <v>23</v>
      </c>
      <c r="B2" s="2">
        <v>100000</v>
      </c>
      <c r="C2" s="2">
        <v>25</v>
      </c>
      <c r="D2" s="2">
        <v>120</v>
      </c>
      <c r="E2" s="2">
        <v>20</v>
      </c>
      <c r="F2" s="2">
        <v>1200</v>
      </c>
      <c r="G2" s="2" t="s">
        <v>14</v>
      </c>
      <c r="H2" s="7"/>
      <c r="I2" s="7"/>
      <c r="J2" t="e">
        <f>_xlfn.CONCAT(MIlan!#REF!, " --limit=", B2, " --minsize=", C2, " --minsup=", D2, " --tbl=trajectory.", A2, " --timescale=", G2, " --bins=", E2, " --bint=", F2)</f>
        <v>#REF!</v>
      </c>
    </row>
    <row r="3" spans="1:10" x14ac:dyDescent="0.25">
      <c r="A3" s="2" t="s">
        <v>23</v>
      </c>
      <c r="B3" s="2">
        <v>1000000</v>
      </c>
      <c r="C3" s="2">
        <v>25</v>
      </c>
      <c r="D3" s="2">
        <v>120</v>
      </c>
      <c r="E3" s="2">
        <v>20</v>
      </c>
      <c r="F3" s="2">
        <v>1200</v>
      </c>
      <c r="G3" s="2" t="s">
        <v>14</v>
      </c>
      <c r="H3" s="7"/>
      <c r="I3" s="7"/>
      <c r="J3" t="e">
        <f>_xlfn.CONCAT(MIlan!#REF!, " --limit=", B3, " --minsize=", C3, " --minsup=", D3, " --tbl=trajectory.", A3, " --timescale=", G3, " --bins=", E3, " --bint=", F3)</f>
        <v>#REF!</v>
      </c>
    </row>
    <row r="4" spans="1:10" x14ac:dyDescent="0.25">
      <c r="A4" s="2" t="s">
        <v>23</v>
      </c>
      <c r="B4" s="2">
        <v>1000</v>
      </c>
      <c r="C4" s="2">
        <v>25</v>
      </c>
      <c r="D4" s="2">
        <v>100</v>
      </c>
      <c r="E4" s="2">
        <v>20</v>
      </c>
      <c r="F4" s="2">
        <v>1200</v>
      </c>
      <c r="G4" s="2" t="s">
        <v>14</v>
      </c>
      <c r="H4" s="7"/>
      <c r="I4" s="7"/>
      <c r="J4" t="e">
        <f>_xlfn.CONCAT(MIlan!#REF!, " --limit=", B4, " --minsize=", C4, " --minsup=", D4, " --tbl=trajectory.", A4, " --timescale=", G4, " --bins=", E4, " --bint=", F4)</f>
        <v>#REF!</v>
      </c>
    </row>
    <row r="5" spans="1:10" x14ac:dyDescent="0.25">
      <c r="A5" s="2" t="s">
        <v>23</v>
      </c>
      <c r="B5" s="2">
        <v>100000</v>
      </c>
      <c r="C5" s="2">
        <v>25</v>
      </c>
      <c r="D5" s="2">
        <v>100</v>
      </c>
      <c r="E5" s="2">
        <v>20</v>
      </c>
      <c r="F5" s="2">
        <v>1200</v>
      </c>
      <c r="G5" s="2" t="s">
        <v>14</v>
      </c>
      <c r="H5" s="7"/>
      <c r="I5" s="7"/>
      <c r="J5" t="e">
        <f>_xlfn.CONCAT(MIlan!#REF!, " --limit=", B5, " --minsize=", C5, " --minsup=", D5, " --tbl=trajectory.", A5, " --timescale=", G5, " --bins=", E5, " --bint=", F5)</f>
        <v>#REF!</v>
      </c>
    </row>
    <row r="6" spans="1:10" x14ac:dyDescent="0.25">
      <c r="A6" s="2" t="s">
        <v>23</v>
      </c>
      <c r="B6" s="2">
        <v>1000000</v>
      </c>
      <c r="C6" s="2">
        <v>25</v>
      </c>
      <c r="D6" s="2">
        <v>100</v>
      </c>
      <c r="E6" s="2">
        <v>20</v>
      </c>
      <c r="F6" s="2">
        <v>1200</v>
      </c>
      <c r="G6" s="2" t="s">
        <v>14</v>
      </c>
      <c r="H6" s="7"/>
      <c r="I6" s="7"/>
      <c r="J6" t="e">
        <f>_xlfn.CONCAT(MIlan!#REF!, " --limit=", B6, " --minsize=", C6, " --minsup=", D6, " --tbl=trajectory.", A6, " --timescale=", G6, " --bins=", E6, " --bint=", F6)</f>
        <v>#REF!</v>
      </c>
    </row>
    <row r="7" spans="1:10" x14ac:dyDescent="0.25">
      <c r="A7" s="2" t="s">
        <v>23</v>
      </c>
      <c r="B7" s="2">
        <v>1000</v>
      </c>
      <c r="C7" s="2">
        <v>25</v>
      </c>
      <c r="D7" s="2">
        <v>80</v>
      </c>
      <c r="E7" s="2">
        <v>20</v>
      </c>
      <c r="F7" s="2">
        <v>1200</v>
      </c>
      <c r="G7" s="2" t="s">
        <v>14</v>
      </c>
      <c r="H7" s="7"/>
      <c r="I7" s="7"/>
      <c r="J7" t="e">
        <f>_xlfn.CONCAT(MIlan!#REF!, " --limit=", B7, " --minsize=", C7, " --minsup=", D7, " --tbl=trajectory.", A7, " --timescale=", G7, " --bins=", E7, " --bint=", F7)</f>
        <v>#REF!</v>
      </c>
    </row>
    <row r="8" spans="1:10" x14ac:dyDescent="0.25">
      <c r="A8" s="2" t="s">
        <v>23</v>
      </c>
      <c r="B8" s="2">
        <v>100000</v>
      </c>
      <c r="C8" s="2">
        <v>25</v>
      </c>
      <c r="D8" s="2">
        <v>80</v>
      </c>
      <c r="E8" s="2">
        <v>20</v>
      </c>
      <c r="F8" s="2">
        <v>1200</v>
      </c>
      <c r="G8" s="2" t="s">
        <v>14</v>
      </c>
      <c r="H8" s="7"/>
      <c r="I8" s="7"/>
      <c r="J8" t="e">
        <f>_xlfn.CONCAT(MIlan!#REF!, " --limit=", B8, " --minsize=", C8, " --minsup=", D8, " --tbl=trajectory.", A8, " --timescale=", G8, " --bins=", E8, " --bint=", F8)</f>
        <v>#REF!</v>
      </c>
    </row>
    <row r="9" spans="1:10" x14ac:dyDescent="0.25">
      <c r="A9" s="2" t="s">
        <v>23</v>
      </c>
      <c r="B9" s="2">
        <v>1000000</v>
      </c>
      <c r="C9" s="2">
        <v>25</v>
      </c>
      <c r="D9" s="2">
        <v>80</v>
      </c>
      <c r="E9" s="2">
        <v>20</v>
      </c>
      <c r="F9" s="2">
        <v>1200</v>
      </c>
      <c r="G9" s="2" t="s">
        <v>14</v>
      </c>
      <c r="H9" s="7"/>
      <c r="I9" s="7"/>
      <c r="J9" t="e">
        <f>_xlfn.CONCAT(MIlan!#REF!, " --limit=", B9, " --minsize=", C9, " --minsup=", D9, " --tbl=trajectory.", A9, " --timescale=", G9, " --bins=", E9, " --bint=", F9)</f>
        <v>#REF!</v>
      </c>
    </row>
    <row r="10" spans="1:10" x14ac:dyDescent="0.25">
      <c r="A10" s="2" t="s">
        <v>23</v>
      </c>
      <c r="B10" s="2">
        <v>1000</v>
      </c>
      <c r="C10" s="2">
        <v>15</v>
      </c>
      <c r="D10" s="2">
        <v>60</v>
      </c>
      <c r="E10" s="2">
        <v>20</v>
      </c>
      <c r="F10" s="2">
        <v>1200</v>
      </c>
      <c r="G10" s="2" t="s">
        <v>14</v>
      </c>
      <c r="H10" s="7"/>
      <c r="I10" s="7"/>
      <c r="J10" t="e">
        <f>_xlfn.CONCAT(MIlan!#REF!, " --limit=", B10, " --minsize=", C10, " --minsup=", D10, " --tbl=trajectory.", A10, " --timescale=", G10, " --bins=", E10, " --bint=", F10)</f>
        <v>#REF!</v>
      </c>
    </row>
    <row r="11" spans="1:10" x14ac:dyDescent="0.25">
      <c r="A11" s="2" t="s">
        <v>23</v>
      </c>
      <c r="B11" s="2">
        <v>100000</v>
      </c>
      <c r="C11" s="2">
        <v>15</v>
      </c>
      <c r="D11" s="2">
        <v>60</v>
      </c>
      <c r="E11" s="2">
        <v>20</v>
      </c>
      <c r="F11" s="2">
        <v>1200</v>
      </c>
      <c r="G11" s="2" t="s">
        <v>14</v>
      </c>
      <c r="H11" s="7"/>
      <c r="I11" s="7"/>
      <c r="J11" t="e">
        <f>_xlfn.CONCAT(MIlan!#REF!, " --limit=", B11, " --minsize=", C11, " --minsup=", D11, " --tbl=trajectory.", A11, " --timescale=", G11, " --bins=", E11, " --bint=", F11)</f>
        <v>#REF!</v>
      </c>
    </row>
    <row r="12" spans="1:10" x14ac:dyDescent="0.25">
      <c r="A12" s="2" t="s">
        <v>23</v>
      </c>
      <c r="B12" s="2">
        <v>1000000</v>
      </c>
      <c r="C12" s="2">
        <v>15</v>
      </c>
      <c r="D12" s="2">
        <v>60</v>
      </c>
      <c r="E12" s="2">
        <v>20</v>
      </c>
      <c r="F12" s="2">
        <v>1200</v>
      </c>
      <c r="G12" s="2" t="s">
        <v>14</v>
      </c>
      <c r="H12" s="7"/>
      <c r="I12" s="7"/>
      <c r="J12" t="e">
        <f>_xlfn.CONCAT(MIlan!#REF!, " --limit=", B12, " --minsize=", C12, " --minsup=", D12, " --tbl=trajectory.", A12, " --timescale=", G12, " --bins=", E12, " --bint=", F12)</f>
        <v>#REF!</v>
      </c>
    </row>
    <row r="13" spans="1:10" x14ac:dyDescent="0.25">
      <c r="A13" s="2" t="s">
        <v>23</v>
      </c>
      <c r="B13" s="2">
        <v>1000</v>
      </c>
      <c r="C13" s="2">
        <v>15</v>
      </c>
      <c r="D13" s="2">
        <v>40</v>
      </c>
      <c r="E13" s="2">
        <v>20</v>
      </c>
      <c r="F13" s="2">
        <v>1200</v>
      </c>
      <c r="G13" s="2" t="s">
        <v>14</v>
      </c>
      <c r="H13" s="7"/>
      <c r="I13" s="7"/>
      <c r="J13" t="e">
        <f>_xlfn.CONCAT(MIlan!#REF!, " --limit=", B13, " --minsize=", C13, " --minsup=", D13, " --tbl=trajectory.", A13, " --timescale=", G13, " --bins=", E13, " --bint=", F13)</f>
        <v>#REF!</v>
      </c>
    </row>
    <row r="14" spans="1:10" x14ac:dyDescent="0.25">
      <c r="A14" s="2" t="s">
        <v>23</v>
      </c>
      <c r="B14" s="2">
        <v>100000</v>
      </c>
      <c r="C14" s="2">
        <v>15</v>
      </c>
      <c r="D14" s="2">
        <v>40</v>
      </c>
      <c r="E14" s="2">
        <v>20</v>
      </c>
      <c r="F14" s="2">
        <v>1200</v>
      </c>
      <c r="G14" s="2" t="s">
        <v>14</v>
      </c>
      <c r="H14" s="7"/>
      <c r="I14" s="7"/>
      <c r="J14" t="e">
        <f>_xlfn.CONCAT(MIlan!#REF!, " --limit=", B14, " --minsize=", C14, " --minsup=", D14, " --tbl=trajectory.", A14, " --timescale=", G14, " --bins=", E14, " --bint=", F14)</f>
        <v>#REF!</v>
      </c>
    </row>
    <row r="15" spans="1:10" x14ac:dyDescent="0.25">
      <c r="A15" s="2" t="s">
        <v>23</v>
      </c>
      <c r="B15" s="2">
        <v>1000000</v>
      </c>
      <c r="C15" s="2">
        <v>15</v>
      </c>
      <c r="D15" s="2">
        <v>40</v>
      </c>
      <c r="E15" s="2">
        <v>20</v>
      </c>
      <c r="F15" s="2">
        <v>1200</v>
      </c>
      <c r="G15" s="2" t="s">
        <v>14</v>
      </c>
      <c r="H15" s="7"/>
      <c r="I15" s="7"/>
      <c r="J15" t="e">
        <f>_xlfn.CONCAT(MIlan!#REF!, " --limit=", B15, " --minsize=", C15, " --minsup=", D15, " --tbl=trajectory.", A15, " --timescale=", G15, " --bins=", E15, " --bint=", F15)</f>
        <v>#REF!</v>
      </c>
    </row>
    <row r="16" spans="1:10" x14ac:dyDescent="0.25">
      <c r="A16" s="2" t="s">
        <v>23</v>
      </c>
      <c r="B16" s="2">
        <v>1000</v>
      </c>
      <c r="C16" s="2">
        <v>15</v>
      </c>
      <c r="D16" s="2">
        <v>20</v>
      </c>
      <c r="E16" s="2">
        <v>20</v>
      </c>
      <c r="F16" s="2">
        <v>1200</v>
      </c>
      <c r="G16" s="2" t="s">
        <v>14</v>
      </c>
      <c r="H16" s="7"/>
      <c r="I16" s="7"/>
      <c r="J16" t="e">
        <f>_xlfn.CONCAT(MIlan!#REF!, " --limit=", B16, " --minsize=", C16, " --minsup=", D16, " --tbl=trajectory.", A16, " --timescale=", G16, " --bins=", E16, " --bint=", F16)</f>
        <v>#REF!</v>
      </c>
    </row>
    <row r="17" spans="1:10" x14ac:dyDescent="0.25">
      <c r="A17" s="2" t="s">
        <v>23</v>
      </c>
      <c r="B17" s="2">
        <v>100000</v>
      </c>
      <c r="C17" s="2">
        <v>15</v>
      </c>
      <c r="D17" s="2">
        <v>20</v>
      </c>
      <c r="E17" s="2">
        <v>20</v>
      </c>
      <c r="F17" s="2">
        <v>1200</v>
      </c>
      <c r="G17" s="2" t="s">
        <v>14</v>
      </c>
      <c r="H17" s="7"/>
      <c r="I17" s="7"/>
      <c r="J17" t="e">
        <f>_xlfn.CONCAT(MIlan!#REF!, " --limit=", B17, " --minsize=", C17, " --minsup=", D17, " --tbl=trajectory.", A17, " --timescale=", G17, " --bins=", E17, " --bint=", F17)</f>
        <v>#REF!</v>
      </c>
    </row>
    <row r="18" spans="1:10" x14ac:dyDescent="0.25">
      <c r="A18" s="2" t="s">
        <v>23</v>
      </c>
      <c r="B18" s="2">
        <v>1000000</v>
      </c>
      <c r="C18" s="2">
        <v>15</v>
      </c>
      <c r="D18" s="2">
        <v>20</v>
      </c>
      <c r="E18" s="2">
        <v>20</v>
      </c>
      <c r="F18" s="2">
        <v>1200</v>
      </c>
      <c r="G18" s="2" t="s">
        <v>14</v>
      </c>
      <c r="H18" s="7"/>
      <c r="I18" s="7"/>
      <c r="J18" t="e">
        <f>_xlfn.CONCAT(MIlan!#REF!, " --limit=", B18, " --minsize=", C18, " --minsup=", D18, " --tbl=trajectory.", A18, " --timescale=", G18, " --bins=", E18, " --bint=", F18)</f>
        <v>#REF!</v>
      </c>
    </row>
    <row r="19" spans="1:10" x14ac:dyDescent="0.25">
      <c r="A19" s="13" t="s">
        <v>23</v>
      </c>
      <c r="B19" s="13">
        <v>1000</v>
      </c>
      <c r="C19" s="13">
        <v>15</v>
      </c>
      <c r="D19" s="13">
        <v>120</v>
      </c>
      <c r="E19" s="13">
        <v>20</v>
      </c>
      <c r="F19" s="2">
        <v>1200</v>
      </c>
      <c r="G19" s="13" t="s">
        <v>14</v>
      </c>
      <c r="H19" s="7"/>
      <c r="I19" s="7"/>
      <c r="J19" t="e">
        <f>_xlfn.CONCAT(MIlan!#REF!, " --limit=", B19, " --minsize=", C19, " --minsup=", D19, " --tbl=trajectory.", A19, " --timescale=", G19, " --bins=", E19, " --bint=", F19)</f>
        <v>#REF!</v>
      </c>
    </row>
    <row r="20" spans="1:10" x14ac:dyDescent="0.25">
      <c r="A20" s="13" t="s">
        <v>23</v>
      </c>
      <c r="B20" s="13">
        <v>100000</v>
      </c>
      <c r="C20" s="13">
        <v>15</v>
      </c>
      <c r="D20" s="13">
        <v>120</v>
      </c>
      <c r="E20" s="13">
        <v>20</v>
      </c>
      <c r="F20" s="2">
        <v>1200</v>
      </c>
      <c r="G20" s="13" t="s">
        <v>14</v>
      </c>
      <c r="H20" s="7"/>
      <c r="I20" s="7"/>
      <c r="J20" t="e">
        <f>_xlfn.CONCAT(MIlan!#REF!, " --limit=", B20, " --minsize=", C20, " --minsup=", D20, " --tbl=trajectory.", A20, " --timescale=", G20, " --bins=", E20, " --bint=", F20)</f>
        <v>#REF!</v>
      </c>
    </row>
    <row r="21" spans="1:10" x14ac:dyDescent="0.25">
      <c r="A21" s="13" t="s">
        <v>23</v>
      </c>
      <c r="B21" s="13">
        <v>1000000</v>
      </c>
      <c r="C21" s="13">
        <v>15</v>
      </c>
      <c r="D21" s="13">
        <v>120</v>
      </c>
      <c r="E21" s="13">
        <v>20</v>
      </c>
      <c r="F21" s="2">
        <v>1200</v>
      </c>
      <c r="G21" s="13" t="s">
        <v>14</v>
      </c>
      <c r="H21" s="7"/>
      <c r="I21" s="7"/>
      <c r="J21" t="e">
        <f>_xlfn.CONCAT(MIlan!#REF!, " --limit=", B21, " --minsize=", C21, " --minsup=", D21, " --tbl=trajectory.", A21, " --timescale=", G21, " --bins=", E21, " --bint=", F21)</f>
        <v>#REF!</v>
      </c>
    </row>
    <row r="22" spans="1:10" x14ac:dyDescent="0.25">
      <c r="A22" s="13" t="s">
        <v>23</v>
      </c>
      <c r="B22" s="13">
        <v>1000</v>
      </c>
      <c r="C22" s="13">
        <v>15</v>
      </c>
      <c r="D22" s="13">
        <v>100</v>
      </c>
      <c r="E22" s="13">
        <v>20</v>
      </c>
      <c r="F22" s="2">
        <v>1200</v>
      </c>
      <c r="G22" s="13" t="s">
        <v>14</v>
      </c>
      <c r="H22" s="7"/>
      <c r="I22" s="7"/>
      <c r="J22" t="e">
        <f>_xlfn.CONCAT(MIlan!#REF!, " --limit=", B22, " --minsize=", C22, " --minsup=", D22, " --tbl=trajectory.", A22, " --timescale=", G22, " --bins=", E22, " --bint=", F22)</f>
        <v>#REF!</v>
      </c>
    </row>
    <row r="23" spans="1:10" x14ac:dyDescent="0.25">
      <c r="A23" s="13" t="s">
        <v>23</v>
      </c>
      <c r="B23" s="13">
        <v>100000</v>
      </c>
      <c r="C23" s="13">
        <v>15</v>
      </c>
      <c r="D23" s="13">
        <v>100</v>
      </c>
      <c r="E23" s="13">
        <v>20</v>
      </c>
      <c r="F23" s="2">
        <v>1200</v>
      </c>
      <c r="G23" s="13" t="s">
        <v>14</v>
      </c>
      <c r="H23" s="7"/>
      <c r="I23" s="7"/>
      <c r="J23" t="e">
        <f>_xlfn.CONCAT(MIlan!#REF!, " --limit=", B23, " --minsize=", C23, " --minsup=", D23, " --tbl=trajectory.", A23, " --timescale=", G23, " --bins=", E23, " --bint=", F23)</f>
        <v>#REF!</v>
      </c>
    </row>
    <row r="24" spans="1:10" x14ac:dyDescent="0.25">
      <c r="A24" s="13" t="s">
        <v>23</v>
      </c>
      <c r="B24" s="13">
        <v>1000000</v>
      </c>
      <c r="C24" s="13">
        <v>15</v>
      </c>
      <c r="D24" s="13">
        <v>100</v>
      </c>
      <c r="E24" s="13">
        <v>20</v>
      </c>
      <c r="F24" s="2">
        <v>1200</v>
      </c>
      <c r="G24" s="13" t="s">
        <v>14</v>
      </c>
      <c r="H24" s="7"/>
      <c r="I24" s="7"/>
      <c r="J24" t="e">
        <f>_xlfn.CONCAT(MIlan!#REF!, " --limit=", B24, " --minsize=", C24, " --minsup=", D24, " --tbl=trajectory.", A24, " --timescale=", G24, " --bins=", E24, " --bint=", F24)</f>
        <v>#REF!</v>
      </c>
    </row>
    <row r="25" spans="1:10" x14ac:dyDescent="0.25">
      <c r="A25" s="13" t="s">
        <v>23</v>
      </c>
      <c r="B25" s="13">
        <v>1000</v>
      </c>
      <c r="C25" s="13">
        <v>15</v>
      </c>
      <c r="D25" s="13">
        <v>80</v>
      </c>
      <c r="E25" s="13">
        <v>20</v>
      </c>
      <c r="F25" s="2">
        <v>1200</v>
      </c>
      <c r="G25" s="13" t="s">
        <v>14</v>
      </c>
      <c r="H25" s="7"/>
      <c r="I25" s="7"/>
      <c r="J25" t="e">
        <f>_xlfn.CONCAT(MIlan!#REF!, " --limit=", B25, " --minsize=", C25, " --minsup=", D25, " --tbl=trajectory.", A25, " --timescale=", G25, " --bins=", E25, " --bint=", F25)</f>
        <v>#REF!</v>
      </c>
    </row>
    <row r="26" spans="1:10" x14ac:dyDescent="0.25">
      <c r="A26" s="13" t="s">
        <v>23</v>
      </c>
      <c r="B26" s="13">
        <v>100000</v>
      </c>
      <c r="C26" s="13">
        <v>15</v>
      </c>
      <c r="D26" s="13">
        <v>80</v>
      </c>
      <c r="E26" s="13">
        <v>20</v>
      </c>
      <c r="F26" s="2">
        <v>1200</v>
      </c>
      <c r="G26" s="13" t="s">
        <v>14</v>
      </c>
      <c r="H26" s="7"/>
      <c r="I26" s="7"/>
      <c r="J26" t="e">
        <f>_xlfn.CONCAT(MIlan!#REF!, " --limit=", B26, " --minsize=", C26, " --minsup=", D26, " --tbl=trajectory.", A26, " --timescale=", G26, " --bins=", E26, " --bint=", F26)</f>
        <v>#REF!</v>
      </c>
    </row>
    <row r="27" spans="1:10" x14ac:dyDescent="0.25">
      <c r="A27" s="13" t="s">
        <v>23</v>
      </c>
      <c r="B27" s="13">
        <v>1000000</v>
      </c>
      <c r="C27" s="13">
        <v>15</v>
      </c>
      <c r="D27" s="13">
        <v>80</v>
      </c>
      <c r="E27" s="13">
        <v>20</v>
      </c>
      <c r="F27" s="2">
        <v>1200</v>
      </c>
      <c r="G27" s="13" t="s">
        <v>14</v>
      </c>
      <c r="H27" s="7"/>
      <c r="I27" s="7"/>
      <c r="J27" t="e">
        <f>_xlfn.CONCAT(MIlan!#REF!, " --limit=", B27, " --minsize=", C27, " --minsup=", D27, " --tbl=trajectory.", A27, " --timescale=", G27, " --bins=", E27, " --bint=", F27)</f>
        <v>#REF!</v>
      </c>
    </row>
    <row r="28" spans="1:10" x14ac:dyDescent="0.25">
      <c r="A28" s="13" t="s">
        <v>23</v>
      </c>
      <c r="B28" s="13">
        <v>1000</v>
      </c>
      <c r="C28" s="13">
        <v>15</v>
      </c>
      <c r="D28" s="13">
        <v>60</v>
      </c>
      <c r="E28" s="13">
        <v>20</v>
      </c>
      <c r="F28" s="2">
        <v>1200</v>
      </c>
      <c r="G28" s="13" t="s">
        <v>14</v>
      </c>
      <c r="H28" s="7"/>
      <c r="I28" s="7"/>
      <c r="J28" t="e">
        <f>_xlfn.CONCAT(MIlan!#REF!, " --limit=", B28, " --minsize=", C28, " --minsup=", D28, " --tbl=trajectory.", A28, " --timescale=", G28, " --bins=", E28, " --bint=", F28)</f>
        <v>#REF!</v>
      </c>
    </row>
    <row r="29" spans="1:10" x14ac:dyDescent="0.25">
      <c r="A29" s="13" t="s">
        <v>23</v>
      </c>
      <c r="B29" s="13">
        <v>100000</v>
      </c>
      <c r="C29" s="13">
        <v>15</v>
      </c>
      <c r="D29" s="13">
        <v>60</v>
      </c>
      <c r="E29" s="13">
        <v>20</v>
      </c>
      <c r="F29" s="2">
        <v>1200</v>
      </c>
      <c r="G29" s="13" t="s">
        <v>14</v>
      </c>
      <c r="H29" s="7"/>
      <c r="I29" s="7"/>
      <c r="J29" t="e">
        <f>_xlfn.CONCAT(MIlan!#REF!, " --limit=", B29, " --minsize=", C29, " --minsup=", D29, " --tbl=trajectory.", A29, " --timescale=", G29, " --bins=", E29, " --bint=", F29)</f>
        <v>#REF!</v>
      </c>
    </row>
    <row r="30" spans="1:10" x14ac:dyDescent="0.25">
      <c r="A30" s="13" t="s">
        <v>23</v>
      </c>
      <c r="B30" s="13">
        <v>1000000</v>
      </c>
      <c r="C30" s="13">
        <v>15</v>
      </c>
      <c r="D30" s="13">
        <v>60</v>
      </c>
      <c r="E30" s="13">
        <v>20</v>
      </c>
      <c r="F30" s="2">
        <v>1200</v>
      </c>
      <c r="G30" s="13" t="s">
        <v>14</v>
      </c>
      <c r="H30" s="7"/>
      <c r="I30" s="7"/>
      <c r="J30" t="e">
        <f>_xlfn.CONCAT(MIlan!#REF!, " --limit=", B30, " --minsize=", C30, " --minsup=", D30, " --tbl=trajectory.", A30, " --timescale=", G30, " --bins=", E30, " --bint=", F30)</f>
        <v>#REF!</v>
      </c>
    </row>
    <row r="31" spans="1:10" x14ac:dyDescent="0.25">
      <c r="A31" s="13" t="s">
        <v>23</v>
      </c>
      <c r="B31" s="13">
        <v>1000</v>
      </c>
      <c r="C31" s="13">
        <v>15</v>
      </c>
      <c r="D31" s="13">
        <v>40</v>
      </c>
      <c r="E31" s="13">
        <v>20</v>
      </c>
      <c r="F31" s="2">
        <v>1200</v>
      </c>
      <c r="G31" s="13" t="s">
        <v>14</v>
      </c>
      <c r="H31" s="7"/>
      <c r="I31" s="7"/>
      <c r="J31" t="e">
        <f>_xlfn.CONCAT(MIlan!#REF!, " --limit=", B31, " --minsize=", C31, " --minsup=", D31, " --tbl=trajectory.", A31, " --timescale=", G31, " --bins=", E31, " --bint=", F31)</f>
        <v>#REF!</v>
      </c>
    </row>
    <row r="32" spans="1:10" x14ac:dyDescent="0.25">
      <c r="A32" s="13" t="s">
        <v>23</v>
      </c>
      <c r="B32" s="13">
        <v>100000</v>
      </c>
      <c r="C32" s="13">
        <v>15</v>
      </c>
      <c r="D32" s="13">
        <v>40</v>
      </c>
      <c r="E32" s="13">
        <v>20</v>
      </c>
      <c r="F32" s="2">
        <v>1200</v>
      </c>
      <c r="G32" s="13" t="s">
        <v>14</v>
      </c>
      <c r="H32" s="7"/>
      <c r="I32" s="7"/>
      <c r="J32" t="e">
        <f>_xlfn.CONCAT(MIlan!#REF!, " --limit=", B32, " --minsize=", C32, " --minsup=", D32, " --tbl=trajectory.", A32, " --timescale=", G32, " --bins=", E32, " --bint=", F32)</f>
        <v>#REF!</v>
      </c>
    </row>
    <row r="33" spans="1:10" x14ac:dyDescent="0.25">
      <c r="A33" s="13" t="s">
        <v>23</v>
      </c>
      <c r="B33" s="13">
        <v>1000000</v>
      </c>
      <c r="C33" s="13">
        <v>15</v>
      </c>
      <c r="D33" s="13">
        <v>40</v>
      </c>
      <c r="E33" s="13">
        <v>20</v>
      </c>
      <c r="F33" s="2">
        <v>1200</v>
      </c>
      <c r="G33" s="13" t="s">
        <v>14</v>
      </c>
      <c r="H33" s="7"/>
      <c r="I33" s="7"/>
      <c r="J33" t="e">
        <f>_xlfn.CONCAT(MIlan!#REF!, " --limit=", B33, " --minsize=", C33, " --minsup=", D33, " --tbl=trajectory.", A33, " --timescale=", G33, " --bins=", E33, " --bint=", F33)</f>
        <v>#REF!</v>
      </c>
    </row>
    <row r="34" spans="1:10" x14ac:dyDescent="0.25">
      <c r="A34" s="13" t="s">
        <v>23</v>
      </c>
      <c r="B34" s="13">
        <v>1000</v>
      </c>
      <c r="C34" s="13">
        <v>15</v>
      </c>
      <c r="D34" s="13">
        <v>20</v>
      </c>
      <c r="E34" s="13">
        <v>20</v>
      </c>
      <c r="F34" s="2">
        <v>1200</v>
      </c>
      <c r="G34" s="13" t="s">
        <v>14</v>
      </c>
      <c r="H34" s="7"/>
      <c r="I34" s="7"/>
      <c r="J34" t="e">
        <f>_xlfn.CONCAT(MIlan!#REF!, " --limit=", B34, " --minsize=", C34, " --minsup=", D34, " --tbl=trajectory.", A34, " --timescale=", G34, " --bins=", E34, " --bint=", F34)</f>
        <v>#REF!</v>
      </c>
    </row>
    <row r="35" spans="1:10" x14ac:dyDescent="0.25">
      <c r="A35" s="13" t="s">
        <v>23</v>
      </c>
      <c r="B35" s="13">
        <v>100000</v>
      </c>
      <c r="C35" s="13">
        <v>15</v>
      </c>
      <c r="D35" s="13">
        <v>20</v>
      </c>
      <c r="E35" s="13">
        <v>20</v>
      </c>
      <c r="F35" s="2">
        <v>1200</v>
      </c>
      <c r="G35" s="13" t="s">
        <v>14</v>
      </c>
      <c r="H35" s="7"/>
      <c r="I35" s="7"/>
      <c r="J35" t="e">
        <f>_xlfn.CONCAT(MIlan!#REF!, " --limit=", B35, " --minsize=", C35, " --minsup=", D35, " --tbl=trajectory.", A35, " --timescale=", G35, " --bins=", E35, " --bint=", F35)</f>
        <v>#REF!</v>
      </c>
    </row>
    <row r="36" spans="1:10" x14ac:dyDescent="0.25">
      <c r="A36" s="13" t="s">
        <v>23</v>
      </c>
      <c r="B36" s="13">
        <v>1000000</v>
      </c>
      <c r="C36" s="13">
        <v>15</v>
      </c>
      <c r="D36" s="13">
        <v>20</v>
      </c>
      <c r="E36" s="13">
        <v>20</v>
      </c>
      <c r="F36" s="2">
        <v>1200</v>
      </c>
      <c r="G36" s="13" t="s">
        <v>14</v>
      </c>
      <c r="H36" s="7"/>
      <c r="I36" s="7"/>
      <c r="J36" t="e">
        <f>_xlfn.CONCAT(MIlan!#REF!, " --limit=", B36, " --minsize=", C36, " --minsup=", D36, " --tbl=trajectory.", A36, " --timescale=", G36, " --bins=", E36, " --bint=", F36)</f>
        <v>#REF!</v>
      </c>
    </row>
    <row r="37" spans="1:10" x14ac:dyDescent="0.25">
      <c r="A37" s="12" t="s">
        <v>23</v>
      </c>
      <c r="B37" s="12">
        <v>1000</v>
      </c>
      <c r="C37" s="12">
        <v>15</v>
      </c>
      <c r="D37" s="12">
        <v>120</v>
      </c>
      <c r="E37" s="12">
        <v>10</v>
      </c>
      <c r="F37" s="2">
        <v>1200</v>
      </c>
      <c r="G37" s="12" t="s">
        <v>14</v>
      </c>
      <c r="J37" t="e">
        <f>_xlfn.CONCAT(MIlan!#REF!, " --limit=", B37, " --minsize=", C37, " --minsup=", D37, " --tbl=trajectory.", A37, " --timescale=", G37, " --bins=", E37, " --bint=", F37)</f>
        <v>#REF!</v>
      </c>
    </row>
    <row r="38" spans="1:10" x14ac:dyDescent="0.25">
      <c r="A38" s="12" t="s">
        <v>23</v>
      </c>
      <c r="B38" s="12">
        <v>100000</v>
      </c>
      <c r="C38" s="12">
        <v>15</v>
      </c>
      <c r="D38" s="12">
        <v>120</v>
      </c>
      <c r="E38" s="12">
        <v>10</v>
      </c>
      <c r="F38" s="2">
        <v>1200</v>
      </c>
      <c r="G38" s="12" t="s">
        <v>14</v>
      </c>
      <c r="J38" t="e">
        <f>_xlfn.CONCAT(MIlan!#REF!, " --limit=", B38, " --minsize=", C38, " --minsup=", D38, " --tbl=trajectory.", A38, " --timescale=", G38, " --bins=", E38, " --bint=", F38)</f>
        <v>#REF!</v>
      </c>
    </row>
    <row r="39" spans="1:10" x14ac:dyDescent="0.25">
      <c r="A39" s="12" t="s">
        <v>23</v>
      </c>
      <c r="B39" s="12">
        <v>1000000</v>
      </c>
      <c r="C39" s="12">
        <v>15</v>
      </c>
      <c r="D39" s="12">
        <v>120</v>
      </c>
      <c r="E39" s="12">
        <v>10</v>
      </c>
      <c r="F39" s="2">
        <v>1200</v>
      </c>
      <c r="G39" s="12" t="s">
        <v>14</v>
      </c>
      <c r="J39" t="e">
        <f>_xlfn.CONCAT(MIlan!#REF!, " --limit=", B39, " --minsize=", C39, " --minsup=", D39, " --tbl=trajectory.", A39, " --timescale=", G39, " --bins=", E39, " --bint=", F39)</f>
        <v>#REF!</v>
      </c>
    </row>
    <row r="40" spans="1:10" x14ac:dyDescent="0.25">
      <c r="A40" s="12" t="s">
        <v>23</v>
      </c>
      <c r="B40" s="12">
        <v>1000</v>
      </c>
      <c r="C40" s="12">
        <v>15</v>
      </c>
      <c r="D40" s="12">
        <v>100</v>
      </c>
      <c r="E40" s="12">
        <v>10</v>
      </c>
      <c r="F40" s="2">
        <v>1200</v>
      </c>
      <c r="G40" s="12" t="s">
        <v>14</v>
      </c>
      <c r="J40" t="e">
        <f>_xlfn.CONCAT(MIlan!#REF!, " --limit=", B40, " --minsize=", C40, " --minsup=", D40, " --tbl=trajectory.", A40, " --timescale=", G40, " --bins=", E40, " --bint=", F40)</f>
        <v>#REF!</v>
      </c>
    </row>
    <row r="41" spans="1:10" x14ac:dyDescent="0.25">
      <c r="A41" s="12" t="s">
        <v>23</v>
      </c>
      <c r="B41" s="12">
        <v>100000</v>
      </c>
      <c r="C41" s="12">
        <v>15</v>
      </c>
      <c r="D41" s="12">
        <v>100</v>
      </c>
      <c r="E41" s="12">
        <v>10</v>
      </c>
      <c r="F41" s="2">
        <v>1200</v>
      </c>
      <c r="G41" s="12" t="s">
        <v>14</v>
      </c>
      <c r="J41" t="e">
        <f>_xlfn.CONCAT(MIlan!#REF!, " --limit=", B41, " --minsize=", C41, " --minsup=", D41, " --tbl=trajectory.", A41, " --timescale=", G41, " --bins=", E41, " --bint=", F41)</f>
        <v>#REF!</v>
      </c>
    </row>
    <row r="42" spans="1:10" x14ac:dyDescent="0.25">
      <c r="A42" s="12" t="s">
        <v>23</v>
      </c>
      <c r="B42" s="12">
        <v>1000000</v>
      </c>
      <c r="C42" s="12">
        <v>15</v>
      </c>
      <c r="D42" s="12">
        <v>100</v>
      </c>
      <c r="E42" s="12">
        <v>10</v>
      </c>
      <c r="F42" s="2">
        <v>1200</v>
      </c>
      <c r="G42" s="12" t="s">
        <v>14</v>
      </c>
      <c r="J42" t="e">
        <f>_xlfn.CONCAT(MIlan!#REF!, " --limit=", B42, " --minsize=", C42, " --minsup=", D42, " --tbl=trajectory.", A42, " --timescale=", G42, " --bins=", E42, " --bint=", F42)</f>
        <v>#REF!</v>
      </c>
    </row>
    <row r="43" spans="1:10" x14ac:dyDescent="0.25">
      <c r="A43" s="12" t="s">
        <v>23</v>
      </c>
      <c r="B43" s="12">
        <v>1000</v>
      </c>
      <c r="C43" s="12">
        <v>15</v>
      </c>
      <c r="D43" s="12">
        <v>80</v>
      </c>
      <c r="E43" s="12">
        <v>10</v>
      </c>
      <c r="F43" s="2">
        <v>1200</v>
      </c>
      <c r="G43" s="12" t="s">
        <v>14</v>
      </c>
      <c r="J43" t="e">
        <f>_xlfn.CONCAT(MIlan!#REF!, " --limit=", B43, " --minsize=", C43, " --minsup=", D43, " --tbl=trajectory.", A43, " --timescale=", G43, " --bins=", E43, " --bint=", F43)</f>
        <v>#REF!</v>
      </c>
    </row>
    <row r="44" spans="1:10" x14ac:dyDescent="0.25">
      <c r="A44" s="12" t="s">
        <v>23</v>
      </c>
      <c r="B44" s="12">
        <v>100000</v>
      </c>
      <c r="C44" s="12">
        <v>15</v>
      </c>
      <c r="D44" s="12">
        <v>80</v>
      </c>
      <c r="E44" s="12">
        <v>10</v>
      </c>
      <c r="F44" s="2">
        <v>1200</v>
      </c>
      <c r="G44" s="12" t="s">
        <v>14</v>
      </c>
      <c r="J44" t="e">
        <f>_xlfn.CONCAT(MIlan!#REF!, " --limit=", B44, " --minsize=", C44, " --minsup=", D44, " --tbl=trajectory.", A44, " --timescale=", G44, " --bins=", E44, " --bint=", F44)</f>
        <v>#REF!</v>
      </c>
    </row>
    <row r="45" spans="1:10" x14ac:dyDescent="0.25">
      <c r="A45" s="12" t="s">
        <v>23</v>
      </c>
      <c r="B45" s="12">
        <v>1000000</v>
      </c>
      <c r="C45" s="12">
        <v>15</v>
      </c>
      <c r="D45" s="12">
        <v>80</v>
      </c>
      <c r="E45" s="12">
        <v>10</v>
      </c>
      <c r="F45" s="2">
        <v>1200</v>
      </c>
      <c r="G45" s="12" t="s">
        <v>14</v>
      </c>
      <c r="J45" t="e">
        <f>_xlfn.CONCAT(MIlan!#REF!, " --limit=", B45, " --minsize=", C45, " --minsup=", D45, " --tbl=trajectory.", A45, " --timescale=", G45, " --bins=", E45, " --bint=", F45)</f>
        <v>#REF!</v>
      </c>
    </row>
    <row r="46" spans="1:10" x14ac:dyDescent="0.25">
      <c r="A46" s="12" t="s">
        <v>23</v>
      </c>
      <c r="B46" s="12">
        <v>1000</v>
      </c>
      <c r="C46" s="12">
        <v>15</v>
      </c>
      <c r="D46" s="12">
        <v>60</v>
      </c>
      <c r="E46" s="12">
        <v>10</v>
      </c>
      <c r="F46" s="2">
        <v>1200</v>
      </c>
      <c r="G46" s="12" t="s">
        <v>14</v>
      </c>
      <c r="J46" t="e">
        <f>_xlfn.CONCAT(MIlan!#REF!, " --limit=", B46, " --minsize=", C46, " --minsup=", D46, " --tbl=trajectory.", A46, " --timescale=", G46, " --bins=", E46, " --bint=", F46)</f>
        <v>#REF!</v>
      </c>
    </row>
    <row r="47" spans="1:10" x14ac:dyDescent="0.25">
      <c r="A47" s="12" t="s">
        <v>23</v>
      </c>
      <c r="B47" s="12">
        <v>100000</v>
      </c>
      <c r="C47" s="12">
        <v>15</v>
      </c>
      <c r="D47" s="12">
        <v>60</v>
      </c>
      <c r="E47" s="12">
        <v>10</v>
      </c>
      <c r="F47" s="2">
        <v>1200</v>
      </c>
      <c r="G47" s="12" t="s">
        <v>14</v>
      </c>
      <c r="J47" t="e">
        <f>_xlfn.CONCAT(MIlan!#REF!, " --limit=", B47, " --minsize=", C47, " --minsup=", D47, " --tbl=trajectory.", A47, " --timescale=", G47, " --bins=", E47, " --bint=", F47)</f>
        <v>#REF!</v>
      </c>
    </row>
    <row r="48" spans="1:10" x14ac:dyDescent="0.25">
      <c r="A48" s="12" t="s">
        <v>23</v>
      </c>
      <c r="B48" s="12">
        <v>1000000</v>
      </c>
      <c r="C48" s="12">
        <v>15</v>
      </c>
      <c r="D48" s="12">
        <v>60</v>
      </c>
      <c r="E48" s="12">
        <v>10</v>
      </c>
      <c r="F48" s="2">
        <v>1200</v>
      </c>
      <c r="G48" s="12" t="s">
        <v>14</v>
      </c>
      <c r="J48" t="e">
        <f>_xlfn.CONCAT(MIlan!#REF!, " --limit=", B48, " --minsize=", C48, " --minsup=", D48, " --tbl=trajectory.", A48, " --timescale=", G48, " --bins=", E48, " --bint=", F48)</f>
        <v>#REF!</v>
      </c>
    </row>
    <row r="49" spans="1:10" x14ac:dyDescent="0.25">
      <c r="A49" s="12" t="s">
        <v>23</v>
      </c>
      <c r="B49" s="12">
        <v>1000</v>
      </c>
      <c r="C49" s="12">
        <v>15</v>
      </c>
      <c r="D49" s="12">
        <v>40</v>
      </c>
      <c r="E49" s="12">
        <v>10</v>
      </c>
      <c r="F49" s="2">
        <v>1200</v>
      </c>
      <c r="G49" s="12" t="s">
        <v>14</v>
      </c>
      <c r="J49" t="e">
        <f>_xlfn.CONCAT(MIlan!#REF!, " --limit=", B49, " --minsize=", C49, " --minsup=", D49, " --tbl=trajectory.", A49, " --timescale=", G49, " --bins=", E49, " --bint=", F49)</f>
        <v>#REF!</v>
      </c>
    </row>
    <row r="50" spans="1:10" x14ac:dyDescent="0.25">
      <c r="A50" s="12" t="s">
        <v>23</v>
      </c>
      <c r="B50" s="12">
        <v>100000</v>
      </c>
      <c r="C50" s="12">
        <v>15</v>
      </c>
      <c r="D50" s="12">
        <v>40</v>
      </c>
      <c r="E50" s="12">
        <v>10</v>
      </c>
      <c r="F50" s="2">
        <v>1200</v>
      </c>
      <c r="G50" s="12" t="s">
        <v>14</v>
      </c>
      <c r="J50" t="e">
        <f>_xlfn.CONCAT(MIlan!#REF!, " --limit=", B50, " --minsize=", C50, " --minsup=", D50, " --tbl=trajectory.", A50, " --timescale=", G50, " --bins=", E50, " --bint=", F50)</f>
        <v>#REF!</v>
      </c>
    </row>
    <row r="51" spans="1:10" x14ac:dyDescent="0.25">
      <c r="A51" s="12" t="s">
        <v>23</v>
      </c>
      <c r="B51" s="12">
        <v>1000000</v>
      </c>
      <c r="C51" s="12">
        <v>15</v>
      </c>
      <c r="D51" s="12">
        <v>40</v>
      </c>
      <c r="E51" s="12">
        <v>10</v>
      </c>
      <c r="F51" s="2">
        <v>1200</v>
      </c>
      <c r="G51" s="12" t="s">
        <v>14</v>
      </c>
      <c r="J51" t="e">
        <f>_xlfn.CONCAT(MIlan!#REF!, " --limit=", B51, " --minsize=", C51, " --minsup=", D51, " --tbl=trajectory.", A51, " --timescale=", G51, " --bins=", E51, " --bint=", F51)</f>
        <v>#REF!</v>
      </c>
    </row>
    <row r="52" spans="1:10" x14ac:dyDescent="0.25">
      <c r="A52" s="12" t="s">
        <v>23</v>
      </c>
      <c r="B52" s="12">
        <v>1000</v>
      </c>
      <c r="C52" s="12">
        <v>15</v>
      </c>
      <c r="D52" s="12">
        <v>20</v>
      </c>
      <c r="E52" s="12">
        <v>10</v>
      </c>
      <c r="F52" s="2">
        <v>1200</v>
      </c>
      <c r="G52" s="12" t="s">
        <v>14</v>
      </c>
      <c r="J52" t="e">
        <f>_xlfn.CONCAT(MIlan!#REF!, " --limit=", B52, " --minsize=", C52, " --minsup=", D52, " --tbl=trajectory.", A52, " --timescale=", G52, " --bins=", E52, " --bint=", F52)</f>
        <v>#REF!</v>
      </c>
    </row>
    <row r="53" spans="1:10" x14ac:dyDescent="0.25">
      <c r="A53" s="12" t="s">
        <v>23</v>
      </c>
      <c r="B53" s="12">
        <v>100000</v>
      </c>
      <c r="C53" s="12">
        <v>15</v>
      </c>
      <c r="D53" s="12">
        <v>20</v>
      </c>
      <c r="E53" s="12">
        <v>10</v>
      </c>
      <c r="F53" s="2">
        <v>1200</v>
      </c>
      <c r="G53" s="12" t="s">
        <v>14</v>
      </c>
      <c r="J53" t="e">
        <f>_xlfn.CONCAT(MIlan!#REF!, " --limit=", B53, " --minsize=", C53, " --minsup=", D53, " --tbl=trajectory.", A53, " --timescale=", G53, " --bins=", E53, " --bint=", F53)</f>
        <v>#REF!</v>
      </c>
    </row>
    <row r="54" spans="1:10" x14ac:dyDescent="0.25">
      <c r="A54" s="12" t="s">
        <v>23</v>
      </c>
      <c r="B54" s="12">
        <v>1000000</v>
      </c>
      <c r="C54" s="12">
        <v>15</v>
      </c>
      <c r="D54" s="12">
        <v>20</v>
      </c>
      <c r="E54" s="12">
        <v>10</v>
      </c>
      <c r="F54" s="2">
        <v>1200</v>
      </c>
      <c r="G54" s="12" t="s">
        <v>14</v>
      </c>
      <c r="J54" t="e">
        <f>_xlfn.CONCAT(MIlan!#REF!, " --limit=", B54, " --minsize=", C54, " --minsup=", D54, " --tbl=trajectory.", A54, " --timescale=", G54, " --bins=", E54, " --bint=", F54)</f>
        <v>#REF!</v>
      </c>
    </row>
    <row r="55" spans="1:10" x14ac:dyDescent="0.25">
      <c r="A55" s="12" t="s">
        <v>23</v>
      </c>
      <c r="B55" s="12">
        <v>1000</v>
      </c>
      <c r="C55" s="12">
        <v>15</v>
      </c>
      <c r="D55" s="12">
        <v>120</v>
      </c>
      <c r="E55" s="12">
        <v>5</v>
      </c>
      <c r="F55" s="2">
        <v>1200</v>
      </c>
      <c r="G55" s="12" t="s">
        <v>14</v>
      </c>
      <c r="J55" t="e">
        <f>_xlfn.CONCAT(MIlan!#REF!, " --limit=", B55, " --minsize=", C55, " --minsup=", D55, " --tbl=trajectory.", A55, " --timescale=", G55, " --bins=", E55, " --bint=", F55)</f>
        <v>#REF!</v>
      </c>
    </row>
    <row r="56" spans="1:10" x14ac:dyDescent="0.25">
      <c r="A56" s="12" t="s">
        <v>23</v>
      </c>
      <c r="B56" s="12">
        <v>100000</v>
      </c>
      <c r="C56" s="12">
        <v>15</v>
      </c>
      <c r="D56" s="12">
        <v>120</v>
      </c>
      <c r="E56" s="12">
        <v>5</v>
      </c>
      <c r="F56" s="2">
        <v>1200</v>
      </c>
      <c r="G56" s="12" t="s">
        <v>14</v>
      </c>
      <c r="J56" t="e">
        <f>_xlfn.CONCAT(MIlan!#REF!, " --limit=", B56, " --minsize=", C56, " --minsup=", D56, " --tbl=trajectory.", A56, " --timescale=", G56, " --bins=", E56, " --bint=", F56)</f>
        <v>#REF!</v>
      </c>
    </row>
    <row r="57" spans="1:10" x14ac:dyDescent="0.25">
      <c r="A57" s="12" t="s">
        <v>23</v>
      </c>
      <c r="B57" s="12">
        <v>1000000</v>
      </c>
      <c r="C57" s="12">
        <v>15</v>
      </c>
      <c r="D57" s="12">
        <v>120</v>
      </c>
      <c r="E57" s="12">
        <v>5</v>
      </c>
      <c r="F57" s="2">
        <v>1200</v>
      </c>
      <c r="G57" s="12" t="s">
        <v>14</v>
      </c>
      <c r="J57" t="e">
        <f>_xlfn.CONCAT(MIlan!#REF!, " --limit=", B57, " --minsize=", C57, " --minsup=", D57, " --tbl=trajectory.", A57, " --timescale=", G57, " --bins=", E57, " --bint=", F57)</f>
        <v>#REF!</v>
      </c>
    </row>
    <row r="58" spans="1:10" x14ac:dyDescent="0.25">
      <c r="A58" s="12" t="s">
        <v>23</v>
      </c>
      <c r="B58" s="12">
        <v>1000</v>
      </c>
      <c r="C58" s="12">
        <v>15</v>
      </c>
      <c r="D58" s="12">
        <v>100</v>
      </c>
      <c r="E58" s="12">
        <v>5</v>
      </c>
      <c r="F58" s="2">
        <v>1200</v>
      </c>
      <c r="G58" s="12" t="s">
        <v>14</v>
      </c>
      <c r="J58" t="e">
        <f>_xlfn.CONCAT(MIlan!#REF!, " --limit=", B58, " --minsize=", C58, " --minsup=", D58, " --tbl=trajectory.", A58, " --timescale=", G58, " --bins=", E58, " --bint=", F58)</f>
        <v>#REF!</v>
      </c>
    </row>
    <row r="59" spans="1:10" x14ac:dyDescent="0.25">
      <c r="A59" s="12" t="s">
        <v>23</v>
      </c>
      <c r="B59" s="12">
        <v>100000</v>
      </c>
      <c r="C59" s="12">
        <v>15</v>
      </c>
      <c r="D59" s="12">
        <v>100</v>
      </c>
      <c r="E59" s="12">
        <v>5</v>
      </c>
      <c r="F59" s="2">
        <v>1200</v>
      </c>
      <c r="G59" s="12" t="s">
        <v>14</v>
      </c>
      <c r="J59" t="e">
        <f>_xlfn.CONCAT(MIlan!#REF!, " --limit=", B59, " --minsize=", C59, " --minsup=", D59, " --tbl=trajectory.", A59, " --timescale=", G59, " --bins=", E59, " --bint=", F59)</f>
        <v>#REF!</v>
      </c>
    </row>
    <row r="60" spans="1:10" x14ac:dyDescent="0.25">
      <c r="A60" s="12" t="s">
        <v>23</v>
      </c>
      <c r="B60" s="12">
        <v>1000000</v>
      </c>
      <c r="C60" s="12">
        <v>15</v>
      </c>
      <c r="D60" s="12">
        <v>100</v>
      </c>
      <c r="E60" s="12">
        <v>5</v>
      </c>
      <c r="F60" s="2">
        <v>1200</v>
      </c>
      <c r="G60" s="12" t="s">
        <v>14</v>
      </c>
      <c r="J60" t="e">
        <f>_xlfn.CONCAT(MIlan!#REF!, " --limit=", B60, " --minsize=", C60, " --minsup=", D60, " --tbl=trajectory.", A60, " --timescale=", G60, " --bins=", E60, " --bint=", F60)</f>
        <v>#REF!</v>
      </c>
    </row>
    <row r="61" spans="1:10" x14ac:dyDescent="0.25">
      <c r="A61" s="12" t="s">
        <v>23</v>
      </c>
      <c r="B61" s="12">
        <v>1000</v>
      </c>
      <c r="C61" s="12">
        <v>15</v>
      </c>
      <c r="D61" s="12">
        <v>80</v>
      </c>
      <c r="E61" s="12">
        <v>5</v>
      </c>
      <c r="F61" s="2">
        <v>1200</v>
      </c>
      <c r="G61" s="12" t="s">
        <v>14</v>
      </c>
      <c r="J61" t="e">
        <f>_xlfn.CONCAT(MIlan!#REF!, " --limit=", B61, " --minsize=", C61, " --minsup=", D61, " --tbl=trajectory.", A61, " --timescale=", G61, " --bins=", E61, " --bint=", F61)</f>
        <v>#REF!</v>
      </c>
    </row>
    <row r="62" spans="1:10" x14ac:dyDescent="0.25">
      <c r="A62" s="12" t="s">
        <v>23</v>
      </c>
      <c r="B62" s="12">
        <v>100000</v>
      </c>
      <c r="C62" s="12">
        <v>15</v>
      </c>
      <c r="D62" s="12">
        <v>80</v>
      </c>
      <c r="E62" s="12">
        <v>5</v>
      </c>
      <c r="F62" s="2">
        <v>1200</v>
      </c>
      <c r="G62" s="12" t="s">
        <v>14</v>
      </c>
      <c r="J62" t="e">
        <f>_xlfn.CONCAT(MIlan!#REF!, " --limit=", B62, " --minsize=", C62, " --minsup=", D62, " --tbl=trajectory.", A62, " --timescale=", G62, " --bins=", E62, " --bint=", F62)</f>
        <v>#REF!</v>
      </c>
    </row>
    <row r="63" spans="1:10" x14ac:dyDescent="0.25">
      <c r="A63" s="12" t="s">
        <v>23</v>
      </c>
      <c r="B63" s="12">
        <v>1000000</v>
      </c>
      <c r="C63" s="12">
        <v>15</v>
      </c>
      <c r="D63" s="12">
        <v>80</v>
      </c>
      <c r="E63" s="12">
        <v>5</v>
      </c>
      <c r="F63" s="2">
        <v>1200</v>
      </c>
      <c r="G63" s="12" t="s">
        <v>14</v>
      </c>
      <c r="J63" t="e">
        <f>_xlfn.CONCAT(MIlan!#REF!, " --limit=", B63, " --minsize=", C63, " --minsup=", D63, " --tbl=trajectory.", A63, " --timescale=", G63, " --bins=", E63, " --bint=", F63)</f>
        <v>#REF!</v>
      </c>
    </row>
    <row r="64" spans="1:10" x14ac:dyDescent="0.25">
      <c r="A64" s="12" t="s">
        <v>23</v>
      </c>
      <c r="B64" s="12">
        <v>1000</v>
      </c>
      <c r="C64" s="12">
        <v>15</v>
      </c>
      <c r="D64" s="12">
        <v>60</v>
      </c>
      <c r="E64" s="12">
        <v>5</v>
      </c>
      <c r="F64" s="2">
        <v>1200</v>
      </c>
      <c r="G64" s="12" t="s">
        <v>14</v>
      </c>
      <c r="J64" t="e">
        <f>_xlfn.CONCAT(MIlan!#REF!, " --limit=", B64, " --minsize=", C64, " --minsup=", D64, " --tbl=trajectory.", A64, " --timescale=", G64, " --bins=", E64, " --bint=", F64)</f>
        <v>#REF!</v>
      </c>
    </row>
    <row r="65" spans="1:10" x14ac:dyDescent="0.25">
      <c r="A65" s="12" t="s">
        <v>23</v>
      </c>
      <c r="B65" s="12">
        <v>100000</v>
      </c>
      <c r="C65" s="12">
        <v>15</v>
      </c>
      <c r="D65" s="12">
        <v>60</v>
      </c>
      <c r="E65" s="12">
        <v>5</v>
      </c>
      <c r="F65" s="2">
        <v>1200</v>
      </c>
      <c r="G65" s="12" t="s">
        <v>14</v>
      </c>
      <c r="J65" t="e">
        <f>_xlfn.CONCAT(MIlan!#REF!, " --limit=", B65, " --minsize=", C65, " --minsup=", D65, " --tbl=trajectory.", A65, " --timescale=", G65, " --bins=", E65, " --bint=", F65)</f>
        <v>#REF!</v>
      </c>
    </row>
    <row r="66" spans="1:10" x14ac:dyDescent="0.25">
      <c r="A66" s="12" t="s">
        <v>23</v>
      </c>
      <c r="B66" s="12">
        <v>1000000</v>
      </c>
      <c r="C66" s="12">
        <v>15</v>
      </c>
      <c r="D66" s="12">
        <v>60</v>
      </c>
      <c r="E66" s="12">
        <v>5</v>
      </c>
      <c r="F66" s="2">
        <v>1200</v>
      </c>
      <c r="G66" s="12" t="s">
        <v>14</v>
      </c>
      <c r="J66" t="e">
        <f>_xlfn.CONCAT(MIlan!#REF!, " --limit=", B66, " --minsize=", C66, " --minsup=", D66, " --tbl=trajectory.", A66, " --timescale=", G66, " --bins=", E66, " --bint=", F66)</f>
        <v>#REF!</v>
      </c>
    </row>
    <row r="67" spans="1:10" x14ac:dyDescent="0.25">
      <c r="A67" s="12" t="s">
        <v>23</v>
      </c>
      <c r="B67" s="12">
        <v>1000</v>
      </c>
      <c r="C67" s="12">
        <v>15</v>
      </c>
      <c r="D67" s="12">
        <v>40</v>
      </c>
      <c r="E67" s="12">
        <v>5</v>
      </c>
      <c r="F67" s="2">
        <v>1200</v>
      </c>
      <c r="G67" s="12" t="s">
        <v>14</v>
      </c>
      <c r="J67" t="e">
        <f>_xlfn.CONCAT(MIlan!#REF!, " --limit=", B67, " --minsize=", C67, " --minsup=", D67, " --tbl=trajectory.", A67, " --timescale=", G67, " --bins=", E67, " --bint=", F67)</f>
        <v>#REF!</v>
      </c>
    </row>
    <row r="68" spans="1:10" x14ac:dyDescent="0.25">
      <c r="A68" s="12" t="s">
        <v>23</v>
      </c>
      <c r="B68" s="12">
        <v>100000</v>
      </c>
      <c r="C68" s="12">
        <v>15</v>
      </c>
      <c r="D68" s="12">
        <v>40</v>
      </c>
      <c r="E68" s="12">
        <v>5</v>
      </c>
      <c r="F68" s="2">
        <v>1200</v>
      </c>
      <c r="G68" s="12" t="s">
        <v>14</v>
      </c>
      <c r="J68" t="e">
        <f>_xlfn.CONCAT(MIlan!#REF!, " --limit=", B68, " --minsize=", C68, " --minsup=", D68, " --tbl=trajectory.", A68, " --timescale=", G68, " --bins=", E68, " --bint=", F68)</f>
        <v>#REF!</v>
      </c>
    </row>
    <row r="69" spans="1:10" x14ac:dyDescent="0.25">
      <c r="A69" s="12" t="s">
        <v>23</v>
      </c>
      <c r="B69" s="12">
        <v>1000000</v>
      </c>
      <c r="C69" s="12">
        <v>15</v>
      </c>
      <c r="D69" s="12">
        <v>40</v>
      </c>
      <c r="E69" s="12">
        <v>5</v>
      </c>
      <c r="F69" s="2">
        <v>1200</v>
      </c>
      <c r="G69" s="12" t="s">
        <v>14</v>
      </c>
      <c r="J69" t="e">
        <f>_xlfn.CONCAT(MIlan!#REF!, " --limit=", B69, " --minsize=", C69, " --minsup=", D69, " --tbl=trajectory.", A69, " --timescale=", G69, " --bins=", E69, " --bint=", F69)</f>
        <v>#REF!</v>
      </c>
    </row>
    <row r="70" spans="1:10" x14ac:dyDescent="0.25">
      <c r="A70" s="12" t="s">
        <v>23</v>
      </c>
      <c r="B70" s="12">
        <v>1000</v>
      </c>
      <c r="C70" s="12">
        <v>15</v>
      </c>
      <c r="D70" s="12">
        <v>20</v>
      </c>
      <c r="E70" s="12">
        <v>5</v>
      </c>
      <c r="F70" s="2">
        <v>1200</v>
      </c>
      <c r="G70" s="12" t="s">
        <v>14</v>
      </c>
      <c r="J70" t="e">
        <f>_xlfn.CONCAT(MIlan!#REF!, " --limit=", B70, " --minsize=", C70, " --minsup=", D70, " --tbl=trajectory.", A70, " --timescale=", G70, " --bins=", E70, " --bint=", F70)</f>
        <v>#REF!</v>
      </c>
    </row>
    <row r="71" spans="1:10" x14ac:dyDescent="0.25">
      <c r="A71" s="12" t="s">
        <v>23</v>
      </c>
      <c r="B71" s="12">
        <v>100000</v>
      </c>
      <c r="C71" s="12">
        <v>15</v>
      </c>
      <c r="D71" s="12">
        <v>20</v>
      </c>
      <c r="E71" s="12">
        <v>5</v>
      </c>
      <c r="F71" s="2">
        <v>1200</v>
      </c>
      <c r="G71" s="12" t="s">
        <v>14</v>
      </c>
      <c r="J71" t="e">
        <f>_xlfn.CONCAT(MIlan!#REF!, " --limit=", B71, " --minsize=", C71, " --minsup=", D71, " --tbl=trajectory.", A71, " --timescale=", G71, " --bins=", E71, " --bint=", F71)</f>
        <v>#REF!</v>
      </c>
    </row>
    <row r="72" spans="1:10" x14ac:dyDescent="0.25">
      <c r="A72" s="12" t="s">
        <v>23</v>
      </c>
      <c r="B72" s="12">
        <v>1000000</v>
      </c>
      <c r="C72" s="12">
        <v>15</v>
      </c>
      <c r="D72" s="12">
        <v>20</v>
      </c>
      <c r="E72" s="12">
        <v>5</v>
      </c>
      <c r="F72" s="2">
        <v>1200</v>
      </c>
      <c r="G72" s="12" t="s">
        <v>14</v>
      </c>
      <c r="J72" t="e">
        <f>_xlfn.CONCAT(MIlan!#REF!, " --limit=", B72, " --minsize=", C72, " --minsup=", D72, " --tbl=trajectory.", A72, " --timescale=", G72, " --bins=", E72, " --bint=", F72)</f>
        <v>#REF!</v>
      </c>
    </row>
    <row r="73" spans="1:10" x14ac:dyDescent="0.25">
      <c r="A73" s="2" t="s">
        <v>23</v>
      </c>
      <c r="B73" s="2">
        <v>1000</v>
      </c>
      <c r="C73" s="2">
        <v>25</v>
      </c>
      <c r="D73" s="2">
        <v>120</v>
      </c>
      <c r="E73" s="2">
        <v>20</v>
      </c>
      <c r="F73" s="2">
        <v>2400</v>
      </c>
      <c r="G73" s="2" t="s">
        <v>14</v>
      </c>
      <c r="H73" s="7"/>
      <c r="I73" s="7"/>
      <c r="J73" t="e">
        <f>_xlfn.CONCAT(MIlan!#REF!, " --limit=", B73, " --minsize=", C73, " --minsup=", D73, " --tbl=trajectory.", A73, " --timescale=", G73, " --bins=", E73, " --bint=", F73)</f>
        <v>#REF!</v>
      </c>
    </row>
    <row r="74" spans="1:10" x14ac:dyDescent="0.25">
      <c r="A74" s="2" t="s">
        <v>23</v>
      </c>
      <c r="B74" s="2">
        <v>100000</v>
      </c>
      <c r="C74" s="2">
        <v>25</v>
      </c>
      <c r="D74" s="2">
        <v>120</v>
      </c>
      <c r="E74" s="2">
        <v>20</v>
      </c>
      <c r="F74" s="2">
        <v>2400</v>
      </c>
      <c r="G74" s="2" t="s">
        <v>14</v>
      </c>
      <c r="H74" s="7"/>
      <c r="I74" s="7"/>
      <c r="J74" t="e">
        <f>_xlfn.CONCAT(MIlan!#REF!, " --limit=", B74, " --minsize=", C74, " --minsup=", D74, " --tbl=trajectory.", A74, " --timescale=", G74, " --bins=", E74, " --bint=", F74)</f>
        <v>#REF!</v>
      </c>
    </row>
    <row r="75" spans="1:10" x14ac:dyDescent="0.25">
      <c r="A75" s="2" t="s">
        <v>23</v>
      </c>
      <c r="B75" s="2">
        <v>1000000</v>
      </c>
      <c r="C75" s="2">
        <v>25</v>
      </c>
      <c r="D75" s="2">
        <v>120</v>
      </c>
      <c r="E75" s="2">
        <v>20</v>
      </c>
      <c r="F75" s="2">
        <v>2400</v>
      </c>
      <c r="G75" s="2" t="s">
        <v>14</v>
      </c>
      <c r="H75" s="7"/>
      <c r="I75" s="7"/>
      <c r="J75" t="e">
        <f>_xlfn.CONCAT(MIlan!#REF!, " --limit=", B75, " --minsize=", C75, " --minsup=", D75, " --tbl=trajectory.", A75, " --timescale=", G75, " --bins=", E75, " --bint=", F75)</f>
        <v>#REF!</v>
      </c>
    </row>
    <row r="76" spans="1:10" x14ac:dyDescent="0.25">
      <c r="A76" s="2" t="s">
        <v>23</v>
      </c>
      <c r="B76" s="2">
        <v>1000</v>
      </c>
      <c r="C76" s="2">
        <v>25</v>
      </c>
      <c r="D76" s="2">
        <v>100</v>
      </c>
      <c r="E76" s="2">
        <v>20</v>
      </c>
      <c r="F76" s="2">
        <v>2400</v>
      </c>
      <c r="G76" s="2" t="s">
        <v>14</v>
      </c>
      <c r="H76" s="7"/>
      <c r="I76" s="7"/>
      <c r="J76" t="e">
        <f>_xlfn.CONCAT(MIlan!#REF!, " --limit=", B76, " --minsize=", C76, " --minsup=", D76, " --tbl=trajectory.", A76, " --timescale=", G76, " --bins=", E76, " --bint=", F76)</f>
        <v>#REF!</v>
      </c>
    </row>
    <row r="77" spans="1:10" x14ac:dyDescent="0.25">
      <c r="A77" s="2" t="s">
        <v>23</v>
      </c>
      <c r="B77" s="2">
        <v>100000</v>
      </c>
      <c r="C77" s="2">
        <v>25</v>
      </c>
      <c r="D77" s="2">
        <v>100</v>
      </c>
      <c r="E77" s="2">
        <v>20</v>
      </c>
      <c r="F77" s="2">
        <v>2400</v>
      </c>
      <c r="G77" s="2" t="s">
        <v>14</v>
      </c>
      <c r="H77" s="7"/>
      <c r="I77" s="7"/>
      <c r="J77" t="e">
        <f>_xlfn.CONCAT(MIlan!#REF!, " --limit=", B77, " --minsize=", C77, " --minsup=", D77, " --tbl=trajectory.", A77, " --timescale=", G77, " --bins=", E77, " --bint=", F77)</f>
        <v>#REF!</v>
      </c>
    </row>
    <row r="78" spans="1:10" x14ac:dyDescent="0.25">
      <c r="A78" s="2" t="s">
        <v>23</v>
      </c>
      <c r="B78" s="2">
        <v>1000000</v>
      </c>
      <c r="C78" s="2">
        <v>25</v>
      </c>
      <c r="D78" s="2">
        <v>100</v>
      </c>
      <c r="E78" s="2">
        <v>20</v>
      </c>
      <c r="F78" s="2">
        <v>2400</v>
      </c>
      <c r="G78" s="2" t="s">
        <v>14</v>
      </c>
      <c r="H78" s="7"/>
      <c r="I78" s="7"/>
      <c r="J78" t="e">
        <f>_xlfn.CONCAT(MIlan!#REF!, " --limit=", B78, " --minsize=", C78, " --minsup=", D78, " --tbl=trajectory.", A78, " --timescale=", G78, " --bins=", E78, " --bint=", F78)</f>
        <v>#REF!</v>
      </c>
    </row>
    <row r="79" spans="1:10" x14ac:dyDescent="0.25">
      <c r="A79" s="2" t="s">
        <v>23</v>
      </c>
      <c r="B79" s="2">
        <v>1000</v>
      </c>
      <c r="C79" s="2">
        <v>25</v>
      </c>
      <c r="D79" s="2">
        <v>80</v>
      </c>
      <c r="E79" s="2">
        <v>20</v>
      </c>
      <c r="F79" s="2">
        <v>2400</v>
      </c>
      <c r="G79" s="2" t="s">
        <v>14</v>
      </c>
      <c r="H79" s="7"/>
      <c r="I79" s="7"/>
      <c r="J79" t="e">
        <f>_xlfn.CONCAT(MIlan!#REF!, " --limit=", B79, " --minsize=", C79, " --minsup=", D79, " --tbl=trajectory.", A79, " --timescale=", G79, " --bins=", E79, " --bint=", F79)</f>
        <v>#REF!</v>
      </c>
    </row>
    <row r="80" spans="1:10" x14ac:dyDescent="0.25">
      <c r="A80" s="2" t="s">
        <v>23</v>
      </c>
      <c r="B80" s="2">
        <v>100000</v>
      </c>
      <c r="C80" s="2">
        <v>25</v>
      </c>
      <c r="D80" s="2">
        <v>80</v>
      </c>
      <c r="E80" s="2">
        <v>20</v>
      </c>
      <c r="F80" s="2">
        <v>2400</v>
      </c>
      <c r="G80" s="2" t="s">
        <v>14</v>
      </c>
      <c r="H80" s="7"/>
      <c r="I80" s="7"/>
      <c r="J80" t="e">
        <f>_xlfn.CONCAT(MIlan!#REF!, " --limit=", B80, " --minsize=", C80, " --minsup=", D80, " --tbl=trajectory.", A80, " --timescale=", G80, " --bins=", E80, " --bint=", F80)</f>
        <v>#REF!</v>
      </c>
    </row>
    <row r="81" spans="1:10" x14ac:dyDescent="0.25">
      <c r="A81" s="2" t="s">
        <v>23</v>
      </c>
      <c r="B81" s="2">
        <v>1000000</v>
      </c>
      <c r="C81" s="2">
        <v>25</v>
      </c>
      <c r="D81" s="2">
        <v>80</v>
      </c>
      <c r="E81" s="2">
        <v>20</v>
      </c>
      <c r="F81" s="2">
        <v>2400</v>
      </c>
      <c r="G81" s="2" t="s">
        <v>14</v>
      </c>
      <c r="H81" s="7"/>
      <c r="I81" s="7"/>
      <c r="J81" t="e">
        <f>_xlfn.CONCAT(MIlan!#REF!, " --limit=", B81, " --minsize=", C81, " --minsup=", D81, " --tbl=trajectory.", A81, " --timescale=", G81, " --bins=", E81, " --bint=", F81)</f>
        <v>#REF!</v>
      </c>
    </row>
    <row r="82" spans="1:10" x14ac:dyDescent="0.25">
      <c r="A82" s="2" t="s">
        <v>23</v>
      </c>
      <c r="B82" s="2">
        <v>1000</v>
      </c>
      <c r="C82" s="2">
        <v>15</v>
      </c>
      <c r="D82" s="2">
        <v>60</v>
      </c>
      <c r="E82" s="2">
        <v>20</v>
      </c>
      <c r="F82" s="2">
        <v>2400</v>
      </c>
      <c r="G82" s="2" t="s">
        <v>14</v>
      </c>
      <c r="H82" s="7"/>
      <c r="I82" s="7"/>
      <c r="J82" t="e">
        <f>_xlfn.CONCAT(MIlan!#REF!, " --limit=", B82, " --minsize=", C82, " --minsup=", D82, " --tbl=trajectory.", A82, " --timescale=", G82, " --bins=", E82, " --bint=", F82)</f>
        <v>#REF!</v>
      </c>
    </row>
    <row r="83" spans="1:10" x14ac:dyDescent="0.25">
      <c r="A83" s="2" t="s">
        <v>23</v>
      </c>
      <c r="B83" s="2">
        <v>100000</v>
      </c>
      <c r="C83" s="2">
        <v>15</v>
      </c>
      <c r="D83" s="2">
        <v>60</v>
      </c>
      <c r="E83" s="2">
        <v>20</v>
      </c>
      <c r="F83" s="2">
        <v>2400</v>
      </c>
      <c r="G83" s="2" t="s">
        <v>14</v>
      </c>
      <c r="H83" s="7"/>
      <c r="I83" s="7"/>
      <c r="J83" t="e">
        <f>_xlfn.CONCAT(MIlan!#REF!, " --limit=", B83, " --minsize=", C83, " --minsup=", D83, " --tbl=trajectory.", A83, " --timescale=", G83, " --bins=", E83, " --bint=", F83)</f>
        <v>#REF!</v>
      </c>
    </row>
    <row r="84" spans="1:10" x14ac:dyDescent="0.25">
      <c r="A84" s="2" t="s">
        <v>23</v>
      </c>
      <c r="B84" s="2">
        <v>1000000</v>
      </c>
      <c r="C84" s="2">
        <v>15</v>
      </c>
      <c r="D84" s="2">
        <v>60</v>
      </c>
      <c r="E84" s="2">
        <v>20</v>
      </c>
      <c r="F84" s="2">
        <v>2400</v>
      </c>
      <c r="G84" s="2" t="s">
        <v>14</v>
      </c>
      <c r="H84" s="7"/>
      <c r="I84" s="7"/>
      <c r="J84" t="e">
        <f>_xlfn.CONCAT(MIlan!#REF!, " --limit=", B84, " --minsize=", C84, " --minsup=", D84, " --tbl=trajectory.", A84, " --timescale=", G84, " --bins=", E84, " --bint=", F84)</f>
        <v>#REF!</v>
      </c>
    </row>
    <row r="85" spans="1:10" x14ac:dyDescent="0.25">
      <c r="A85" s="2" t="s">
        <v>23</v>
      </c>
      <c r="B85" s="2">
        <v>1000</v>
      </c>
      <c r="C85" s="2">
        <v>15</v>
      </c>
      <c r="D85" s="2">
        <v>40</v>
      </c>
      <c r="E85" s="2">
        <v>20</v>
      </c>
      <c r="F85" s="2">
        <v>2400</v>
      </c>
      <c r="G85" s="2" t="s">
        <v>14</v>
      </c>
      <c r="H85" s="7"/>
      <c r="I85" s="7"/>
      <c r="J85" t="e">
        <f>_xlfn.CONCAT(MIlan!#REF!, " --limit=", B85, " --minsize=", C85, " --minsup=", D85, " --tbl=trajectory.", A85, " --timescale=", G85, " --bins=", E85, " --bint=", F85)</f>
        <v>#REF!</v>
      </c>
    </row>
    <row r="86" spans="1:10" x14ac:dyDescent="0.25">
      <c r="A86" s="2" t="s">
        <v>23</v>
      </c>
      <c r="B86" s="2">
        <v>100000</v>
      </c>
      <c r="C86" s="2">
        <v>15</v>
      </c>
      <c r="D86" s="2">
        <v>40</v>
      </c>
      <c r="E86" s="2">
        <v>20</v>
      </c>
      <c r="F86" s="2">
        <v>2400</v>
      </c>
      <c r="G86" s="2" t="s">
        <v>14</v>
      </c>
      <c r="H86" s="7"/>
      <c r="I86" s="7"/>
      <c r="J86" t="e">
        <f>_xlfn.CONCAT(MIlan!#REF!, " --limit=", B86, " --minsize=", C86, " --minsup=", D86, " --tbl=trajectory.", A86, " --timescale=", G86, " --bins=", E86, " --bint=", F86)</f>
        <v>#REF!</v>
      </c>
    </row>
    <row r="87" spans="1:10" x14ac:dyDescent="0.25">
      <c r="A87" s="2" t="s">
        <v>23</v>
      </c>
      <c r="B87" s="2">
        <v>1000000</v>
      </c>
      <c r="C87" s="2">
        <v>15</v>
      </c>
      <c r="D87" s="2">
        <v>40</v>
      </c>
      <c r="E87" s="2">
        <v>20</v>
      </c>
      <c r="F87" s="2">
        <v>2400</v>
      </c>
      <c r="G87" s="2" t="s">
        <v>14</v>
      </c>
      <c r="H87" s="7"/>
      <c r="I87" s="7"/>
      <c r="J87" t="e">
        <f>_xlfn.CONCAT(MIlan!#REF!, " --limit=", B87, " --minsize=", C87, " --minsup=", D87, " --tbl=trajectory.", A87, " --timescale=", G87, " --bins=", E87, " --bint=", F87)</f>
        <v>#REF!</v>
      </c>
    </row>
    <row r="88" spans="1:10" x14ac:dyDescent="0.25">
      <c r="A88" s="2" t="s">
        <v>23</v>
      </c>
      <c r="B88" s="2">
        <v>1000</v>
      </c>
      <c r="C88" s="2">
        <v>15</v>
      </c>
      <c r="D88" s="2">
        <v>20</v>
      </c>
      <c r="E88" s="2">
        <v>20</v>
      </c>
      <c r="F88" s="2">
        <v>2400</v>
      </c>
      <c r="G88" s="2" t="s">
        <v>14</v>
      </c>
      <c r="H88" s="7"/>
      <c r="I88" s="7"/>
      <c r="J88" t="e">
        <f>_xlfn.CONCAT(MIlan!#REF!, " --limit=", B88, " --minsize=", C88, " --minsup=", D88, " --tbl=trajectory.", A88, " --timescale=", G88, " --bins=", E88, " --bint=", F88)</f>
        <v>#REF!</v>
      </c>
    </row>
    <row r="89" spans="1:10" x14ac:dyDescent="0.25">
      <c r="A89" s="2" t="s">
        <v>23</v>
      </c>
      <c r="B89" s="2">
        <v>100000</v>
      </c>
      <c r="C89" s="2">
        <v>15</v>
      </c>
      <c r="D89" s="2">
        <v>20</v>
      </c>
      <c r="E89" s="2">
        <v>20</v>
      </c>
      <c r="F89" s="2">
        <v>2400</v>
      </c>
      <c r="G89" s="2" t="s">
        <v>14</v>
      </c>
      <c r="H89" s="7"/>
      <c r="I89" s="7"/>
      <c r="J89" t="e">
        <f>_xlfn.CONCAT(MIlan!#REF!, " --limit=", B89, " --minsize=", C89, " --minsup=", D89, " --tbl=trajectory.", A89, " --timescale=", G89, " --bins=", E89, " --bint=", F89)</f>
        <v>#REF!</v>
      </c>
    </row>
    <row r="90" spans="1:10" x14ac:dyDescent="0.25">
      <c r="A90" s="2" t="s">
        <v>23</v>
      </c>
      <c r="B90" s="2">
        <v>1000000</v>
      </c>
      <c r="C90" s="2">
        <v>15</v>
      </c>
      <c r="D90" s="2">
        <v>20</v>
      </c>
      <c r="E90" s="2">
        <v>20</v>
      </c>
      <c r="F90" s="2">
        <v>2400</v>
      </c>
      <c r="G90" s="2" t="s">
        <v>14</v>
      </c>
      <c r="H90" s="7"/>
      <c r="I90" s="7"/>
      <c r="J90" t="e">
        <f>_xlfn.CONCAT(MIlan!#REF!, " --limit=", B90, " --minsize=", C90, " --minsup=", D90, " --tbl=trajectory.", A90, " --timescale=", G90, " --bins=", E90, " --bint=", F90)</f>
        <v>#REF!</v>
      </c>
    </row>
    <row r="91" spans="1:10" x14ac:dyDescent="0.25">
      <c r="A91" s="13" t="s">
        <v>23</v>
      </c>
      <c r="B91" s="13">
        <v>1000</v>
      </c>
      <c r="C91" s="13">
        <v>15</v>
      </c>
      <c r="D91" s="13">
        <v>120</v>
      </c>
      <c r="E91" s="13">
        <v>20</v>
      </c>
      <c r="F91" s="2">
        <v>2400</v>
      </c>
      <c r="G91" s="13" t="s">
        <v>14</v>
      </c>
      <c r="H91" s="7"/>
      <c r="I91" s="7"/>
      <c r="J91" t="e">
        <f>_xlfn.CONCAT(MIlan!#REF!, " --limit=", B91, " --minsize=", C91, " --minsup=", D91, " --tbl=trajectory.", A91, " --timescale=", G91, " --bins=", E91, " --bint=", F91)</f>
        <v>#REF!</v>
      </c>
    </row>
    <row r="92" spans="1:10" x14ac:dyDescent="0.25">
      <c r="A92" s="13" t="s">
        <v>23</v>
      </c>
      <c r="B92" s="13">
        <v>100000</v>
      </c>
      <c r="C92" s="13">
        <v>15</v>
      </c>
      <c r="D92" s="13">
        <v>120</v>
      </c>
      <c r="E92" s="13">
        <v>20</v>
      </c>
      <c r="F92" s="2">
        <v>2400</v>
      </c>
      <c r="G92" s="13" t="s">
        <v>14</v>
      </c>
      <c r="H92" s="7"/>
      <c r="I92" s="7"/>
      <c r="J92" t="e">
        <f>_xlfn.CONCAT(MIlan!#REF!, " --limit=", B92, " --minsize=", C92, " --minsup=", D92, " --tbl=trajectory.", A92, " --timescale=", G92, " --bins=", E92, " --bint=", F92)</f>
        <v>#REF!</v>
      </c>
    </row>
    <row r="93" spans="1:10" x14ac:dyDescent="0.25">
      <c r="A93" s="13" t="s">
        <v>23</v>
      </c>
      <c r="B93" s="13">
        <v>1000000</v>
      </c>
      <c r="C93" s="13">
        <v>15</v>
      </c>
      <c r="D93" s="13">
        <v>120</v>
      </c>
      <c r="E93" s="13">
        <v>20</v>
      </c>
      <c r="F93" s="2">
        <v>2400</v>
      </c>
      <c r="G93" s="13" t="s">
        <v>14</v>
      </c>
      <c r="H93" s="7"/>
      <c r="I93" s="7"/>
      <c r="J93" t="e">
        <f>_xlfn.CONCAT(MIlan!#REF!, " --limit=", B93, " --minsize=", C93, " --minsup=", D93, " --tbl=trajectory.", A93, " --timescale=", G93, " --bins=", E93, " --bint=", F93)</f>
        <v>#REF!</v>
      </c>
    </row>
    <row r="94" spans="1:10" x14ac:dyDescent="0.25">
      <c r="A94" s="13" t="s">
        <v>23</v>
      </c>
      <c r="B94" s="13">
        <v>1000</v>
      </c>
      <c r="C94" s="13">
        <v>15</v>
      </c>
      <c r="D94" s="13">
        <v>100</v>
      </c>
      <c r="E94" s="13">
        <v>20</v>
      </c>
      <c r="F94" s="2">
        <v>2400</v>
      </c>
      <c r="G94" s="13" t="s">
        <v>14</v>
      </c>
      <c r="H94" s="7"/>
      <c r="I94" s="7"/>
      <c r="J94" t="e">
        <f>_xlfn.CONCAT(MIlan!#REF!, " --limit=", B94, " --minsize=", C94, " --minsup=", D94, " --tbl=trajectory.", A94, " --timescale=", G94, " --bins=", E94, " --bint=", F94)</f>
        <v>#REF!</v>
      </c>
    </row>
    <row r="95" spans="1:10" x14ac:dyDescent="0.25">
      <c r="A95" s="13" t="s">
        <v>23</v>
      </c>
      <c r="B95" s="13">
        <v>100000</v>
      </c>
      <c r="C95" s="13">
        <v>15</v>
      </c>
      <c r="D95" s="13">
        <v>100</v>
      </c>
      <c r="E95" s="13">
        <v>20</v>
      </c>
      <c r="F95" s="2">
        <v>2400</v>
      </c>
      <c r="G95" s="13" t="s">
        <v>14</v>
      </c>
      <c r="H95" s="7"/>
      <c r="I95" s="7"/>
      <c r="J95" t="e">
        <f>_xlfn.CONCAT(MIlan!#REF!, " --limit=", B95, " --minsize=", C95, " --minsup=", D95, " --tbl=trajectory.", A95, " --timescale=", G95, " --bins=", E95, " --bint=", F95)</f>
        <v>#REF!</v>
      </c>
    </row>
    <row r="96" spans="1:10" x14ac:dyDescent="0.25">
      <c r="A96" s="13" t="s">
        <v>23</v>
      </c>
      <c r="B96" s="13">
        <v>1000000</v>
      </c>
      <c r="C96" s="13">
        <v>15</v>
      </c>
      <c r="D96" s="13">
        <v>100</v>
      </c>
      <c r="E96" s="13">
        <v>20</v>
      </c>
      <c r="F96" s="2">
        <v>2400</v>
      </c>
      <c r="G96" s="13" t="s">
        <v>14</v>
      </c>
      <c r="H96" s="7"/>
      <c r="I96" s="7"/>
      <c r="J96" t="e">
        <f>_xlfn.CONCAT(MIlan!#REF!, " --limit=", B96, " --minsize=", C96, " --minsup=", D96, " --tbl=trajectory.", A96, " --timescale=", G96, " --bins=", E96, " --bint=", F96)</f>
        <v>#REF!</v>
      </c>
    </row>
    <row r="97" spans="1:10" x14ac:dyDescent="0.25">
      <c r="A97" s="13" t="s">
        <v>23</v>
      </c>
      <c r="B97" s="13">
        <v>1000</v>
      </c>
      <c r="C97" s="13">
        <v>15</v>
      </c>
      <c r="D97" s="13">
        <v>80</v>
      </c>
      <c r="E97" s="13">
        <v>20</v>
      </c>
      <c r="F97" s="2">
        <v>2400</v>
      </c>
      <c r="G97" s="13" t="s">
        <v>14</v>
      </c>
      <c r="H97" s="7"/>
      <c r="I97" s="7"/>
      <c r="J97" t="e">
        <f>_xlfn.CONCAT(MIlan!#REF!, " --limit=", B97, " --minsize=", C97, " --minsup=", D97, " --tbl=trajectory.", A97, " --timescale=", G97, " --bins=", E97, " --bint=", F97)</f>
        <v>#REF!</v>
      </c>
    </row>
    <row r="98" spans="1:10" x14ac:dyDescent="0.25">
      <c r="A98" s="13" t="s">
        <v>23</v>
      </c>
      <c r="B98" s="13">
        <v>100000</v>
      </c>
      <c r="C98" s="13">
        <v>15</v>
      </c>
      <c r="D98" s="13">
        <v>80</v>
      </c>
      <c r="E98" s="13">
        <v>20</v>
      </c>
      <c r="F98" s="2">
        <v>2400</v>
      </c>
      <c r="G98" s="13" t="s">
        <v>14</v>
      </c>
      <c r="H98" s="7"/>
      <c r="I98" s="7"/>
      <c r="J98" t="e">
        <f>_xlfn.CONCAT(MIlan!#REF!, " --limit=", B98, " --minsize=", C98, " --minsup=", D98, " --tbl=trajectory.", A98, " --timescale=", G98, " --bins=", E98, " --bint=", F98)</f>
        <v>#REF!</v>
      </c>
    </row>
    <row r="99" spans="1:10" x14ac:dyDescent="0.25">
      <c r="A99" s="13" t="s">
        <v>23</v>
      </c>
      <c r="B99" s="13">
        <v>1000000</v>
      </c>
      <c r="C99" s="13">
        <v>15</v>
      </c>
      <c r="D99" s="13">
        <v>80</v>
      </c>
      <c r="E99" s="13">
        <v>20</v>
      </c>
      <c r="F99" s="2">
        <v>2400</v>
      </c>
      <c r="G99" s="13" t="s">
        <v>14</v>
      </c>
      <c r="H99" s="7"/>
      <c r="I99" s="7"/>
      <c r="J99" t="e">
        <f>_xlfn.CONCAT(MIlan!#REF!, " --limit=", B99, " --minsize=", C99, " --minsup=", D99, " --tbl=trajectory.", A99, " --timescale=", G99, " --bins=", E99, " --bint=", F99)</f>
        <v>#REF!</v>
      </c>
    </row>
    <row r="100" spans="1:10" x14ac:dyDescent="0.25">
      <c r="A100" s="13" t="s">
        <v>23</v>
      </c>
      <c r="B100" s="13">
        <v>1000</v>
      </c>
      <c r="C100" s="13">
        <v>15</v>
      </c>
      <c r="D100" s="13">
        <v>60</v>
      </c>
      <c r="E100" s="13">
        <v>20</v>
      </c>
      <c r="F100" s="2">
        <v>2400</v>
      </c>
      <c r="G100" s="13" t="s">
        <v>14</v>
      </c>
      <c r="H100" s="7"/>
      <c r="I100" s="7"/>
      <c r="J100" t="e">
        <f>_xlfn.CONCAT(MIlan!#REF!, " --limit=", B100, " --minsize=", C100, " --minsup=", D100, " --tbl=trajectory.", A100, " --timescale=", G100, " --bins=", E100, " --bint=", F100)</f>
        <v>#REF!</v>
      </c>
    </row>
    <row r="101" spans="1:10" x14ac:dyDescent="0.25">
      <c r="A101" s="13" t="s">
        <v>23</v>
      </c>
      <c r="B101" s="13">
        <v>100000</v>
      </c>
      <c r="C101" s="13">
        <v>15</v>
      </c>
      <c r="D101" s="13">
        <v>60</v>
      </c>
      <c r="E101" s="13">
        <v>20</v>
      </c>
      <c r="F101" s="2">
        <v>2400</v>
      </c>
      <c r="G101" s="13" t="s">
        <v>14</v>
      </c>
      <c r="H101" s="7"/>
      <c r="I101" s="7"/>
      <c r="J101" t="e">
        <f>_xlfn.CONCAT(MIlan!#REF!, " --limit=", B101, " --minsize=", C101, " --minsup=", D101, " --tbl=trajectory.", A101, " --timescale=", G101, " --bins=", E101, " --bint=", F101)</f>
        <v>#REF!</v>
      </c>
    </row>
    <row r="102" spans="1:10" x14ac:dyDescent="0.25">
      <c r="A102" s="13" t="s">
        <v>23</v>
      </c>
      <c r="B102" s="13">
        <v>1000000</v>
      </c>
      <c r="C102" s="13">
        <v>15</v>
      </c>
      <c r="D102" s="13">
        <v>60</v>
      </c>
      <c r="E102" s="13">
        <v>20</v>
      </c>
      <c r="F102" s="2">
        <v>2400</v>
      </c>
      <c r="G102" s="13" t="s">
        <v>14</v>
      </c>
      <c r="H102" s="7"/>
      <c r="I102" s="7"/>
      <c r="J102" t="e">
        <f>_xlfn.CONCAT(MIlan!#REF!, " --limit=", B102, " --minsize=", C102, " --minsup=", D102, " --tbl=trajectory.", A102, " --timescale=", G102, " --bins=", E102, " --bint=", F102)</f>
        <v>#REF!</v>
      </c>
    </row>
    <row r="103" spans="1:10" x14ac:dyDescent="0.25">
      <c r="A103" s="13" t="s">
        <v>23</v>
      </c>
      <c r="B103" s="13">
        <v>1000</v>
      </c>
      <c r="C103" s="13">
        <v>15</v>
      </c>
      <c r="D103" s="13">
        <v>40</v>
      </c>
      <c r="E103" s="13">
        <v>20</v>
      </c>
      <c r="F103" s="2">
        <v>2400</v>
      </c>
      <c r="G103" s="13" t="s">
        <v>14</v>
      </c>
      <c r="H103" s="7"/>
      <c r="I103" s="7"/>
      <c r="J103" t="e">
        <f>_xlfn.CONCAT(MIlan!#REF!, " --limit=", B103, " --minsize=", C103, " --minsup=", D103, " --tbl=trajectory.", A103, " --timescale=", G103, " --bins=", E103, " --bint=", F103)</f>
        <v>#REF!</v>
      </c>
    </row>
    <row r="104" spans="1:10" x14ac:dyDescent="0.25">
      <c r="A104" s="13" t="s">
        <v>23</v>
      </c>
      <c r="B104" s="13">
        <v>100000</v>
      </c>
      <c r="C104" s="13">
        <v>15</v>
      </c>
      <c r="D104" s="13">
        <v>40</v>
      </c>
      <c r="E104" s="13">
        <v>20</v>
      </c>
      <c r="F104" s="2">
        <v>2400</v>
      </c>
      <c r="G104" s="13" t="s">
        <v>14</v>
      </c>
      <c r="H104" s="7"/>
      <c r="I104" s="7"/>
      <c r="J104" t="e">
        <f>_xlfn.CONCAT(MIlan!#REF!, " --limit=", B104, " --minsize=", C104, " --minsup=", D104, " --tbl=trajectory.", A104, " --timescale=", G104, " --bins=", E104, " --bint=", F104)</f>
        <v>#REF!</v>
      </c>
    </row>
    <row r="105" spans="1:10" x14ac:dyDescent="0.25">
      <c r="A105" s="13" t="s">
        <v>23</v>
      </c>
      <c r="B105" s="13">
        <v>1000000</v>
      </c>
      <c r="C105" s="13">
        <v>15</v>
      </c>
      <c r="D105" s="13">
        <v>40</v>
      </c>
      <c r="E105" s="13">
        <v>20</v>
      </c>
      <c r="F105" s="2">
        <v>2400</v>
      </c>
      <c r="G105" s="13" t="s">
        <v>14</v>
      </c>
      <c r="H105" s="7"/>
      <c r="I105" s="7"/>
      <c r="J105" t="e">
        <f>_xlfn.CONCAT(MIlan!#REF!, " --limit=", B105, " --minsize=", C105, " --minsup=", D105, " --tbl=trajectory.", A105, " --timescale=", G105, " --bins=", E105, " --bint=", F105)</f>
        <v>#REF!</v>
      </c>
    </row>
    <row r="106" spans="1:10" x14ac:dyDescent="0.25">
      <c r="A106" s="13" t="s">
        <v>23</v>
      </c>
      <c r="B106" s="13">
        <v>1000</v>
      </c>
      <c r="C106" s="13">
        <v>15</v>
      </c>
      <c r="D106" s="13">
        <v>20</v>
      </c>
      <c r="E106" s="13">
        <v>20</v>
      </c>
      <c r="F106" s="2">
        <v>2400</v>
      </c>
      <c r="G106" s="13" t="s">
        <v>14</v>
      </c>
      <c r="H106" s="7"/>
      <c r="I106" s="7"/>
      <c r="J106" t="e">
        <f>_xlfn.CONCAT(MIlan!#REF!, " --limit=", B106, " --minsize=", C106, " --minsup=", D106, " --tbl=trajectory.", A106, " --timescale=", G106, " --bins=", E106, " --bint=", F106)</f>
        <v>#REF!</v>
      </c>
    </row>
    <row r="107" spans="1:10" x14ac:dyDescent="0.25">
      <c r="A107" s="13" t="s">
        <v>23</v>
      </c>
      <c r="B107" s="13">
        <v>100000</v>
      </c>
      <c r="C107" s="13">
        <v>15</v>
      </c>
      <c r="D107" s="13">
        <v>20</v>
      </c>
      <c r="E107" s="13">
        <v>20</v>
      </c>
      <c r="F107" s="2">
        <v>2400</v>
      </c>
      <c r="G107" s="13" t="s">
        <v>14</v>
      </c>
      <c r="H107" s="7"/>
      <c r="I107" s="7"/>
      <c r="J107" t="e">
        <f>_xlfn.CONCAT(MIlan!#REF!, " --limit=", B107, " --minsize=", C107, " --minsup=", D107, " --tbl=trajectory.", A107, " --timescale=", G107, " --bins=", E107, " --bint=", F107)</f>
        <v>#REF!</v>
      </c>
    </row>
    <row r="108" spans="1:10" x14ac:dyDescent="0.25">
      <c r="A108" s="13" t="s">
        <v>23</v>
      </c>
      <c r="B108" s="13">
        <v>1000000</v>
      </c>
      <c r="C108" s="13">
        <v>15</v>
      </c>
      <c r="D108" s="13">
        <v>20</v>
      </c>
      <c r="E108" s="13">
        <v>20</v>
      </c>
      <c r="F108" s="2">
        <v>2400</v>
      </c>
      <c r="G108" s="13" t="s">
        <v>14</v>
      </c>
      <c r="H108" s="7"/>
      <c r="I108" s="7"/>
      <c r="J108" t="e">
        <f>_xlfn.CONCAT(MIlan!#REF!, " --limit=", B108, " --minsize=", C108, " --minsup=", D108, " --tbl=trajectory.", A108, " --timescale=", G108, " --bins=", E108, " --bint=", F108)</f>
        <v>#REF!</v>
      </c>
    </row>
    <row r="109" spans="1:10" x14ac:dyDescent="0.25">
      <c r="A109" s="12" t="s">
        <v>23</v>
      </c>
      <c r="B109" s="12">
        <v>1000</v>
      </c>
      <c r="C109" s="12">
        <v>15</v>
      </c>
      <c r="D109" s="12">
        <v>120</v>
      </c>
      <c r="E109" s="12">
        <v>10</v>
      </c>
      <c r="F109" s="2">
        <v>2400</v>
      </c>
      <c r="G109" s="12" t="s">
        <v>14</v>
      </c>
      <c r="J109" t="e">
        <f>_xlfn.CONCAT(MIlan!#REF!, " --limit=", B109, " --minsize=", C109, " --minsup=", D109, " --tbl=trajectory.", A109, " --timescale=", G109, " --bins=", E109, " --bint=", F109)</f>
        <v>#REF!</v>
      </c>
    </row>
    <row r="110" spans="1:10" x14ac:dyDescent="0.25">
      <c r="A110" s="12" t="s">
        <v>23</v>
      </c>
      <c r="B110" s="12">
        <v>100000</v>
      </c>
      <c r="C110" s="12">
        <v>15</v>
      </c>
      <c r="D110" s="12">
        <v>120</v>
      </c>
      <c r="E110" s="12">
        <v>10</v>
      </c>
      <c r="F110" s="2">
        <v>2400</v>
      </c>
      <c r="G110" s="12" t="s">
        <v>14</v>
      </c>
      <c r="J110" t="e">
        <f>_xlfn.CONCAT(MIlan!#REF!, " --limit=", B110, " --minsize=", C110, " --minsup=", D110, " --tbl=trajectory.", A110, " --timescale=", G110, " --bins=", E110, " --bint=", F110)</f>
        <v>#REF!</v>
      </c>
    </row>
    <row r="111" spans="1:10" x14ac:dyDescent="0.25">
      <c r="A111" s="12" t="s">
        <v>23</v>
      </c>
      <c r="B111" s="12">
        <v>1000000</v>
      </c>
      <c r="C111" s="12">
        <v>15</v>
      </c>
      <c r="D111" s="12">
        <v>120</v>
      </c>
      <c r="E111" s="12">
        <v>10</v>
      </c>
      <c r="F111" s="2">
        <v>2400</v>
      </c>
      <c r="G111" s="12" t="s">
        <v>14</v>
      </c>
      <c r="J111" t="e">
        <f>_xlfn.CONCAT(MIlan!#REF!, " --limit=", B111, " --minsize=", C111, " --minsup=", D111, " --tbl=trajectory.", A111, " --timescale=", G111, " --bins=", E111, " --bint=", F111)</f>
        <v>#REF!</v>
      </c>
    </row>
    <row r="112" spans="1:10" x14ac:dyDescent="0.25">
      <c r="A112" s="12" t="s">
        <v>23</v>
      </c>
      <c r="B112" s="12">
        <v>1000</v>
      </c>
      <c r="C112" s="12">
        <v>15</v>
      </c>
      <c r="D112" s="12">
        <v>100</v>
      </c>
      <c r="E112" s="12">
        <v>10</v>
      </c>
      <c r="F112" s="2">
        <v>2400</v>
      </c>
      <c r="G112" s="12" t="s">
        <v>14</v>
      </c>
      <c r="J112" t="e">
        <f>_xlfn.CONCAT(MIlan!#REF!, " --limit=", B112, " --minsize=", C112, " --minsup=", D112, " --tbl=trajectory.", A112, " --timescale=", G112, " --bins=", E112, " --bint=", F112)</f>
        <v>#REF!</v>
      </c>
    </row>
    <row r="113" spans="1:10" x14ac:dyDescent="0.25">
      <c r="A113" s="12" t="s">
        <v>23</v>
      </c>
      <c r="B113" s="12">
        <v>100000</v>
      </c>
      <c r="C113" s="12">
        <v>15</v>
      </c>
      <c r="D113" s="12">
        <v>100</v>
      </c>
      <c r="E113" s="12">
        <v>10</v>
      </c>
      <c r="F113" s="2">
        <v>2400</v>
      </c>
      <c r="G113" s="12" t="s">
        <v>14</v>
      </c>
      <c r="J113" t="e">
        <f>_xlfn.CONCAT(MIlan!#REF!, " --limit=", B113, " --minsize=", C113, " --minsup=", D113, " --tbl=trajectory.", A113, " --timescale=", G113, " --bins=", E113, " --bint=", F113)</f>
        <v>#REF!</v>
      </c>
    </row>
    <row r="114" spans="1:10" x14ac:dyDescent="0.25">
      <c r="A114" s="12" t="s">
        <v>23</v>
      </c>
      <c r="B114" s="12">
        <v>1000000</v>
      </c>
      <c r="C114" s="12">
        <v>15</v>
      </c>
      <c r="D114" s="12">
        <v>100</v>
      </c>
      <c r="E114" s="12">
        <v>10</v>
      </c>
      <c r="F114" s="2">
        <v>2400</v>
      </c>
      <c r="G114" s="12" t="s">
        <v>14</v>
      </c>
      <c r="J114" t="e">
        <f>_xlfn.CONCAT(MIlan!#REF!, " --limit=", B114, " --minsize=", C114, " --minsup=", D114, " --tbl=trajectory.", A114, " --timescale=", G114, " --bins=", E114, " --bint=", F114)</f>
        <v>#REF!</v>
      </c>
    </row>
    <row r="115" spans="1:10" x14ac:dyDescent="0.25">
      <c r="A115" s="12" t="s">
        <v>23</v>
      </c>
      <c r="B115" s="12">
        <v>1000</v>
      </c>
      <c r="C115" s="12">
        <v>15</v>
      </c>
      <c r="D115" s="12">
        <v>80</v>
      </c>
      <c r="E115" s="12">
        <v>10</v>
      </c>
      <c r="F115" s="2">
        <v>2400</v>
      </c>
      <c r="G115" s="12" t="s">
        <v>14</v>
      </c>
      <c r="J115" t="e">
        <f>_xlfn.CONCAT(MIlan!#REF!, " --limit=", B115, " --minsize=", C115, " --minsup=", D115, " --tbl=trajectory.", A115, " --timescale=", G115, " --bins=", E115, " --bint=", F115)</f>
        <v>#REF!</v>
      </c>
    </row>
    <row r="116" spans="1:10" x14ac:dyDescent="0.25">
      <c r="A116" s="12" t="s">
        <v>23</v>
      </c>
      <c r="B116" s="12">
        <v>100000</v>
      </c>
      <c r="C116" s="12">
        <v>15</v>
      </c>
      <c r="D116" s="12">
        <v>80</v>
      </c>
      <c r="E116" s="12">
        <v>10</v>
      </c>
      <c r="F116" s="2">
        <v>2400</v>
      </c>
      <c r="G116" s="12" t="s">
        <v>14</v>
      </c>
      <c r="J116" t="e">
        <f>_xlfn.CONCAT(MIlan!#REF!, " --limit=", B116, " --minsize=", C116, " --minsup=", D116, " --tbl=trajectory.", A116, " --timescale=", G116, " --bins=", E116, " --bint=", F116)</f>
        <v>#REF!</v>
      </c>
    </row>
    <row r="117" spans="1:10" x14ac:dyDescent="0.25">
      <c r="A117" s="12" t="s">
        <v>23</v>
      </c>
      <c r="B117" s="12">
        <v>1000000</v>
      </c>
      <c r="C117" s="12">
        <v>15</v>
      </c>
      <c r="D117" s="12">
        <v>80</v>
      </c>
      <c r="E117" s="12">
        <v>10</v>
      </c>
      <c r="F117" s="2">
        <v>2400</v>
      </c>
      <c r="G117" s="12" t="s">
        <v>14</v>
      </c>
      <c r="J117" t="e">
        <f>_xlfn.CONCAT(MIlan!#REF!, " --limit=", B117, " --minsize=", C117, " --minsup=", D117, " --tbl=trajectory.", A117, " --timescale=", G117, " --bins=", E117, " --bint=", F117)</f>
        <v>#REF!</v>
      </c>
    </row>
    <row r="118" spans="1:10" x14ac:dyDescent="0.25">
      <c r="A118" s="12" t="s">
        <v>23</v>
      </c>
      <c r="B118" s="12">
        <v>1000</v>
      </c>
      <c r="C118" s="12">
        <v>15</v>
      </c>
      <c r="D118" s="12">
        <v>60</v>
      </c>
      <c r="E118" s="12">
        <v>10</v>
      </c>
      <c r="F118" s="2">
        <v>2400</v>
      </c>
      <c r="G118" s="12" t="s">
        <v>14</v>
      </c>
      <c r="J118" t="e">
        <f>_xlfn.CONCAT(MIlan!#REF!, " --limit=", B118, " --minsize=", C118, " --minsup=", D118, " --tbl=trajectory.", A118, " --timescale=", G118, " --bins=", E118, " --bint=", F118)</f>
        <v>#REF!</v>
      </c>
    </row>
    <row r="119" spans="1:10" x14ac:dyDescent="0.25">
      <c r="A119" s="12" t="s">
        <v>23</v>
      </c>
      <c r="B119" s="12">
        <v>100000</v>
      </c>
      <c r="C119" s="12">
        <v>15</v>
      </c>
      <c r="D119" s="12">
        <v>60</v>
      </c>
      <c r="E119" s="12">
        <v>10</v>
      </c>
      <c r="F119" s="2">
        <v>2400</v>
      </c>
      <c r="G119" s="12" t="s">
        <v>14</v>
      </c>
      <c r="J119" t="e">
        <f>_xlfn.CONCAT(MIlan!#REF!, " --limit=", B119, " --minsize=", C119, " --minsup=", D119, " --tbl=trajectory.", A119, " --timescale=", G119, " --bins=", E119, " --bint=", F119)</f>
        <v>#REF!</v>
      </c>
    </row>
    <row r="120" spans="1:10" x14ac:dyDescent="0.25">
      <c r="A120" s="12" t="s">
        <v>23</v>
      </c>
      <c r="B120" s="12">
        <v>1000000</v>
      </c>
      <c r="C120" s="12">
        <v>15</v>
      </c>
      <c r="D120" s="12">
        <v>60</v>
      </c>
      <c r="E120" s="12">
        <v>10</v>
      </c>
      <c r="F120" s="2">
        <v>2400</v>
      </c>
      <c r="G120" s="12" t="s">
        <v>14</v>
      </c>
      <c r="J120" t="e">
        <f>_xlfn.CONCAT(MIlan!#REF!, " --limit=", B120, " --minsize=", C120, " --minsup=", D120, " --tbl=trajectory.", A120, " --timescale=", G120, " --bins=", E120, " --bint=", F120)</f>
        <v>#REF!</v>
      </c>
    </row>
    <row r="121" spans="1:10" x14ac:dyDescent="0.25">
      <c r="A121" s="12" t="s">
        <v>23</v>
      </c>
      <c r="B121" s="12">
        <v>1000</v>
      </c>
      <c r="C121" s="12">
        <v>15</v>
      </c>
      <c r="D121" s="12">
        <v>40</v>
      </c>
      <c r="E121" s="12">
        <v>10</v>
      </c>
      <c r="F121" s="2">
        <v>2400</v>
      </c>
      <c r="G121" s="12" t="s">
        <v>14</v>
      </c>
      <c r="J121" t="e">
        <f>_xlfn.CONCAT(MIlan!#REF!, " --limit=", B121, " --minsize=", C121, " --minsup=", D121, " --tbl=trajectory.", A121, " --timescale=", G121, " --bins=", E121, " --bint=", F121)</f>
        <v>#REF!</v>
      </c>
    </row>
    <row r="122" spans="1:10" x14ac:dyDescent="0.25">
      <c r="A122" s="12" t="s">
        <v>23</v>
      </c>
      <c r="B122" s="12">
        <v>100000</v>
      </c>
      <c r="C122" s="12">
        <v>15</v>
      </c>
      <c r="D122" s="12">
        <v>40</v>
      </c>
      <c r="E122" s="12">
        <v>10</v>
      </c>
      <c r="F122" s="2">
        <v>2400</v>
      </c>
      <c r="G122" s="12" t="s">
        <v>14</v>
      </c>
      <c r="J122" t="e">
        <f>_xlfn.CONCAT(MIlan!#REF!, " --limit=", B122, " --minsize=", C122, " --minsup=", D122, " --tbl=trajectory.", A122, " --timescale=", G122, " --bins=", E122, " --bint=", F122)</f>
        <v>#REF!</v>
      </c>
    </row>
    <row r="123" spans="1:10" x14ac:dyDescent="0.25">
      <c r="A123" s="12" t="s">
        <v>23</v>
      </c>
      <c r="B123" s="12">
        <v>1000000</v>
      </c>
      <c r="C123" s="12">
        <v>15</v>
      </c>
      <c r="D123" s="12">
        <v>40</v>
      </c>
      <c r="E123" s="12">
        <v>10</v>
      </c>
      <c r="F123" s="2">
        <v>2400</v>
      </c>
      <c r="G123" s="12" t="s">
        <v>14</v>
      </c>
      <c r="J123" t="e">
        <f>_xlfn.CONCAT(MIlan!#REF!, " --limit=", B123, " --minsize=", C123, " --minsup=", D123, " --tbl=trajectory.", A123, " --timescale=", G123, " --bins=", E123, " --bint=", F123)</f>
        <v>#REF!</v>
      </c>
    </row>
    <row r="124" spans="1:10" x14ac:dyDescent="0.25">
      <c r="A124" s="12" t="s">
        <v>23</v>
      </c>
      <c r="B124" s="12">
        <v>1000</v>
      </c>
      <c r="C124" s="12">
        <v>15</v>
      </c>
      <c r="D124" s="12">
        <v>20</v>
      </c>
      <c r="E124" s="12">
        <v>10</v>
      </c>
      <c r="F124" s="2">
        <v>2400</v>
      </c>
      <c r="G124" s="12" t="s">
        <v>14</v>
      </c>
      <c r="J124" t="e">
        <f>_xlfn.CONCAT(MIlan!#REF!, " --limit=", B124, " --minsize=", C124, " --minsup=", D124, " --tbl=trajectory.", A124, " --timescale=", G124, " --bins=", E124, " --bint=", F124)</f>
        <v>#REF!</v>
      </c>
    </row>
    <row r="125" spans="1:10" x14ac:dyDescent="0.25">
      <c r="A125" s="12" t="s">
        <v>23</v>
      </c>
      <c r="B125" s="12">
        <v>100000</v>
      </c>
      <c r="C125" s="12">
        <v>15</v>
      </c>
      <c r="D125" s="12">
        <v>20</v>
      </c>
      <c r="E125" s="12">
        <v>10</v>
      </c>
      <c r="F125" s="2">
        <v>2400</v>
      </c>
      <c r="G125" s="12" t="s">
        <v>14</v>
      </c>
      <c r="J125" t="e">
        <f>_xlfn.CONCAT(MIlan!#REF!, " --limit=", B125, " --minsize=", C125, " --minsup=", D125, " --tbl=trajectory.", A125, " --timescale=", G125, " --bins=", E125, " --bint=", F125)</f>
        <v>#REF!</v>
      </c>
    </row>
    <row r="126" spans="1:10" x14ac:dyDescent="0.25">
      <c r="A126" s="12" t="s">
        <v>23</v>
      </c>
      <c r="B126" s="12">
        <v>1000000</v>
      </c>
      <c r="C126" s="12">
        <v>15</v>
      </c>
      <c r="D126" s="12">
        <v>20</v>
      </c>
      <c r="E126" s="12">
        <v>10</v>
      </c>
      <c r="F126" s="2">
        <v>2400</v>
      </c>
      <c r="G126" s="12" t="s">
        <v>14</v>
      </c>
      <c r="J126" t="e">
        <f>_xlfn.CONCAT(MIlan!#REF!, " --limit=", B126, " --minsize=", C126, " --minsup=", D126, " --tbl=trajectory.", A126, " --timescale=", G126, " --bins=", E126, " --bint=", F126)</f>
        <v>#REF!</v>
      </c>
    </row>
    <row r="127" spans="1:10" x14ac:dyDescent="0.25">
      <c r="A127" s="12" t="s">
        <v>23</v>
      </c>
      <c r="B127" s="12">
        <v>1000</v>
      </c>
      <c r="C127" s="12">
        <v>15</v>
      </c>
      <c r="D127" s="12">
        <v>120</v>
      </c>
      <c r="E127" s="12">
        <v>5</v>
      </c>
      <c r="F127" s="2">
        <v>2400</v>
      </c>
      <c r="G127" s="12" t="s">
        <v>14</v>
      </c>
      <c r="J127" t="e">
        <f>_xlfn.CONCAT(MIlan!#REF!, " --limit=", B127, " --minsize=", C127, " --minsup=", D127, " --tbl=trajectory.", A127, " --timescale=", G127, " --bins=", E127, " --bint=", F127)</f>
        <v>#REF!</v>
      </c>
    </row>
    <row r="128" spans="1:10" x14ac:dyDescent="0.25">
      <c r="A128" s="12" t="s">
        <v>23</v>
      </c>
      <c r="B128" s="12">
        <v>100000</v>
      </c>
      <c r="C128" s="12">
        <v>15</v>
      </c>
      <c r="D128" s="12">
        <v>120</v>
      </c>
      <c r="E128" s="12">
        <v>5</v>
      </c>
      <c r="F128" s="2">
        <v>2400</v>
      </c>
      <c r="G128" s="12" t="s">
        <v>14</v>
      </c>
      <c r="J128" t="e">
        <f>_xlfn.CONCAT(MIlan!#REF!, " --limit=", B128, " --minsize=", C128, " --minsup=", D128, " --tbl=trajectory.", A128, " --timescale=", G128, " --bins=", E128, " --bint=", F128)</f>
        <v>#REF!</v>
      </c>
    </row>
    <row r="129" spans="1:10" x14ac:dyDescent="0.25">
      <c r="A129" s="12" t="s">
        <v>23</v>
      </c>
      <c r="B129" s="12">
        <v>1000000</v>
      </c>
      <c r="C129" s="12">
        <v>15</v>
      </c>
      <c r="D129" s="12">
        <v>120</v>
      </c>
      <c r="E129" s="12">
        <v>5</v>
      </c>
      <c r="F129" s="2">
        <v>2400</v>
      </c>
      <c r="G129" s="12" t="s">
        <v>14</v>
      </c>
      <c r="J129" t="e">
        <f>_xlfn.CONCAT(MIlan!#REF!, " --limit=", B129, " --minsize=", C129, " --minsup=", D129, " --tbl=trajectory.", A129, " --timescale=", G129, " --bins=", E129, " --bint=", F129)</f>
        <v>#REF!</v>
      </c>
    </row>
    <row r="130" spans="1:10" x14ac:dyDescent="0.25">
      <c r="A130" s="12" t="s">
        <v>23</v>
      </c>
      <c r="B130" s="12">
        <v>1000</v>
      </c>
      <c r="C130" s="12">
        <v>15</v>
      </c>
      <c r="D130" s="12">
        <v>100</v>
      </c>
      <c r="E130" s="12">
        <v>5</v>
      </c>
      <c r="F130" s="2">
        <v>2400</v>
      </c>
      <c r="G130" s="12" t="s">
        <v>14</v>
      </c>
      <c r="J130" t="e">
        <f>_xlfn.CONCAT(MIlan!#REF!, " --limit=", B130, " --minsize=", C130, " --minsup=", D130, " --tbl=trajectory.", A130, " --timescale=", G130, " --bins=", E130, " --bint=", F130)</f>
        <v>#REF!</v>
      </c>
    </row>
    <row r="131" spans="1:10" x14ac:dyDescent="0.25">
      <c r="A131" s="12" t="s">
        <v>23</v>
      </c>
      <c r="B131" s="12">
        <v>100000</v>
      </c>
      <c r="C131" s="12">
        <v>15</v>
      </c>
      <c r="D131" s="12">
        <v>100</v>
      </c>
      <c r="E131" s="12">
        <v>5</v>
      </c>
      <c r="F131" s="2">
        <v>2400</v>
      </c>
      <c r="G131" s="12" t="s">
        <v>14</v>
      </c>
      <c r="J131" t="e">
        <f>_xlfn.CONCAT(MIlan!#REF!, " --limit=", B131, " --minsize=", C131, " --minsup=", D131, " --tbl=trajectory.", A131, " --timescale=", G131, " --bins=", E131, " --bint=", F131)</f>
        <v>#REF!</v>
      </c>
    </row>
    <row r="132" spans="1:10" x14ac:dyDescent="0.25">
      <c r="A132" s="12" t="s">
        <v>23</v>
      </c>
      <c r="B132" s="12">
        <v>1000000</v>
      </c>
      <c r="C132" s="12">
        <v>15</v>
      </c>
      <c r="D132" s="12">
        <v>100</v>
      </c>
      <c r="E132" s="12">
        <v>5</v>
      </c>
      <c r="F132" s="2">
        <v>2400</v>
      </c>
      <c r="G132" s="12" t="s">
        <v>14</v>
      </c>
      <c r="J132" t="e">
        <f>_xlfn.CONCAT(MIlan!#REF!, " --limit=", B132, " --minsize=", C132, " --minsup=", D132, " --tbl=trajectory.", A132, " --timescale=", G132, " --bins=", E132, " --bint=", F132)</f>
        <v>#REF!</v>
      </c>
    </row>
    <row r="133" spans="1:10" x14ac:dyDescent="0.25">
      <c r="A133" s="12" t="s">
        <v>23</v>
      </c>
      <c r="B133" s="12">
        <v>1000</v>
      </c>
      <c r="C133" s="12">
        <v>15</v>
      </c>
      <c r="D133" s="12">
        <v>80</v>
      </c>
      <c r="E133" s="12">
        <v>5</v>
      </c>
      <c r="F133" s="2">
        <v>2400</v>
      </c>
      <c r="G133" s="12" t="s">
        <v>14</v>
      </c>
      <c r="J133" t="e">
        <f>_xlfn.CONCAT(MIlan!#REF!, " --limit=", B133, " --minsize=", C133, " --minsup=", D133, " --tbl=trajectory.", A133, " --timescale=", G133, " --bins=", E133, " --bint=", F133)</f>
        <v>#REF!</v>
      </c>
    </row>
    <row r="134" spans="1:10" x14ac:dyDescent="0.25">
      <c r="A134" s="12" t="s">
        <v>23</v>
      </c>
      <c r="B134" s="12">
        <v>100000</v>
      </c>
      <c r="C134" s="12">
        <v>15</v>
      </c>
      <c r="D134" s="12">
        <v>80</v>
      </c>
      <c r="E134" s="12">
        <v>5</v>
      </c>
      <c r="F134" s="2">
        <v>2400</v>
      </c>
      <c r="G134" s="12" t="s">
        <v>14</v>
      </c>
      <c r="J134" t="e">
        <f>_xlfn.CONCAT(MIlan!#REF!, " --limit=", B134, " --minsize=", C134, " --minsup=", D134, " --tbl=trajectory.", A134, " --timescale=", G134, " --bins=", E134, " --bint=", F134)</f>
        <v>#REF!</v>
      </c>
    </row>
    <row r="135" spans="1:10" x14ac:dyDescent="0.25">
      <c r="A135" s="12" t="s">
        <v>23</v>
      </c>
      <c r="B135" s="12">
        <v>1000000</v>
      </c>
      <c r="C135" s="12">
        <v>15</v>
      </c>
      <c r="D135" s="12">
        <v>80</v>
      </c>
      <c r="E135" s="12">
        <v>5</v>
      </c>
      <c r="F135" s="2">
        <v>2400</v>
      </c>
      <c r="G135" s="12" t="s">
        <v>14</v>
      </c>
      <c r="J135" t="e">
        <f>_xlfn.CONCAT(MIlan!#REF!, " --limit=", B135, " --minsize=", C135, " --minsup=", D135, " --tbl=trajectory.", A135, " --timescale=", G135, " --bins=", E135, " --bint=", F135)</f>
        <v>#REF!</v>
      </c>
    </row>
    <row r="136" spans="1:10" x14ac:dyDescent="0.25">
      <c r="A136" s="12" t="s">
        <v>23</v>
      </c>
      <c r="B136" s="12">
        <v>1000</v>
      </c>
      <c r="C136" s="12">
        <v>15</v>
      </c>
      <c r="D136" s="12">
        <v>60</v>
      </c>
      <c r="E136" s="12">
        <v>5</v>
      </c>
      <c r="F136" s="2">
        <v>2400</v>
      </c>
      <c r="G136" s="12" t="s">
        <v>14</v>
      </c>
      <c r="J136" t="e">
        <f>_xlfn.CONCAT(MIlan!#REF!, " --limit=", B136, " --minsize=", C136, " --minsup=", D136, " --tbl=trajectory.", A136, " --timescale=", G136, " --bins=", E136, " --bint=", F136)</f>
        <v>#REF!</v>
      </c>
    </row>
    <row r="137" spans="1:10" x14ac:dyDescent="0.25">
      <c r="A137" s="12" t="s">
        <v>23</v>
      </c>
      <c r="B137" s="12">
        <v>100000</v>
      </c>
      <c r="C137" s="12">
        <v>15</v>
      </c>
      <c r="D137" s="12">
        <v>60</v>
      </c>
      <c r="E137" s="12">
        <v>5</v>
      </c>
      <c r="F137" s="2">
        <v>2400</v>
      </c>
      <c r="G137" s="12" t="s">
        <v>14</v>
      </c>
      <c r="J137" t="e">
        <f>_xlfn.CONCAT(MIlan!#REF!, " --limit=", B137, " --minsize=", C137, " --minsup=", D137, " --tbl=trajectory.", A137, " --timescale=", G137, " --bins=", E137, " --bint=", F137)</f>
        <v>#REF!</v>
      </c>
    </row>
    <row r="138" spans="1:10" x14ac:dyDescent="0.25">
      <c r="A138" s="12" t="s">
        <v>23</v>
      </c>
      <c r="B138" s="12">
        <v>1000000</v>
      </c>
      <c r="C138" s="12">
        <v>15</v>
      </c>
      <c r="D138" s="12">
        <v>60</v>
      </c>
      <c r="E138" s="12">
        <v>5</v>
      </c>
      <c r="F138" s="2">
        <v>2400</v>
      </c>
      <c r="G138" s="12" t="s">
        <v>14</v>
      </c>
      <c r="J138" t="e">
        <f>_xlfn.CONCAT(MIlan!#REF!, " --limit=", B138, " --minsize=", C138, " --minsup=", D138, " --tbl=trajectory.", A138, " --timescale=", G138, " --bins=", E138, " --bint=", F138)</f>
        <v>#REF!</v>
      </c>
    </row>
    <row r="139" spans="1:10" x14ac:dyDescent="0.25">
      <c r="A139" s="12" t="s">
        <v>23</v>
      </c>
      <c r="B139" s="12">
        <v>1000</v>
      </c>
      <c r="C139" s="12">
        <v>15</v>
      </c>
      <c r="D139" s="12">
        <v>40</v>
      </c>
      <c r="E139" s="12">
        <v>5</v>
      </c>
      <c r="F139" s="2">
        <v>2400</v>
      </c>
      <c r="G139" s="12" t="s">
        <v>14</v>
      </c>
      <c r="J139" t="e">
        <f>_xlfn.CONCAT(MIlan!#REF!, " --limit=", B139, " --minsize=", C139, " --minsup=", D139, " --tbl=trajectory.", A139, " --timescale=", G139, " --bins=", E139, " --bint=", F139)</f>
        <v>#REF!</v>
      </c>
    </row>
    <row r="140" spans="1:10" x14ac:dyDescent="0.25">
      <c r="A140" s="12" t="s">
        <v>23</v>
      </c>
      <c r="B140" s="12">
        <v>100000</v>
      </c>
      <c r="C140" s="12">
        <v>15</v>
      </c>
      <c r="D140" s="12">
        <v>40</v>
      </c>
      <c r="E140" s="12">
        <v>5</v>
      </c>
      <c r="F140" s="2">
        <v>2400</v>
      </c>
      <c r="G140" s="12" t="s">
        <v>14</v>
      </c>
      <c r="J140" t="e">
        <f>_xlfn.CONCAT(MIlan!#REF!, " --limit=", B140, " --minsize=", C140, " --minsup=", D140, " --tbl=trajectory.", A140, " --timescale=", G140, " --bins=", E140, " --bint=", F140)</f>
        <v>#REF!</v>
      </c>
    </row>
    <row r="141" spans="1:10" x14ac:dyDescent="0.25">
      <c r="A141" s="12" t="s">
        <v>23</v>
      </c>
      <c r="B141" s="12">
        <v>1000000</v>
      </c>
      <c r="C141" s="12">
        <v>15</v>
      </c>
      <c r="D141" s="12">
        <v>40</v>
      </c>
      <c r="E141" s="12">
        <v>5</v>
      </c>
      <c r="F141" s="2">
        <v>2400</v>
      </c>
      <c r="G141" s="12" t="s">
        <v>14</v>
      </c>
      <c r="J141" t="e">
        <f>_xlfn.CONCAT(MIlan!#REF!, " --limit=", B141, " --minsize=", C141, " --minsup=", D141, " --tbl=trajectory.", A141, " --timescale=", G141, " --bins=", E141, " --bint=", F141)</f>
        <v>#REF!</v>
      </c>
    </row>
    <row r="142" spans="1:10" x14ac:dyDescent="0.25">
      <c r="A142" s="12" t="s">
        <v>23</v>
      </c>
      <c r="B142" s="12">
        <v>1000</v>
      </c>
      <c r="C142" s="12">
        <v>15</v>
      </c>
      <c r="D142" s="12">
        <v>20</v>
      </c>
      <c r="E142" s="12">
        <v>5</v>
      </c>
      <c r="F142" s="2">
        <v>2400</v>
      </c>
      <c r="G142" s="12" t="s">
        <v>14</v>
      </c>
      <c r="J142" t="e">
        <f>_xlfn.CONCAT(MIlan!#REF!, " --limit=", B142, " --minsize=", C142, " --minsup=", D142, " --tbl=trajectory.", A142, " --timescale=", G142, " --bins=", E142, " --bint=", F142)</f>
        <v>#REF!</v>
      </c>
    </row>
    <row r="143" spans="1:10" x14ac:dyDescent="0.25">
      <c r="A143" s="12" t="s">
        <v>23</v>
      </c>
      <c r="B143" s="12">
        <v>100000</v>
      </c>
      <c r="C143" s="12">
        <v>15</v>
      </c>
      <c r="D143" s="12">
        <v>20</v>
      </c>
      <c r="E143" s="12">
        <v>5</v>
      </c>
      <c r="F143" s="2">
        <v>2400</v>
      </c>
      <c r="G143" s="12" t="s">
        <v>14</v>
      </c>
      <c r="J143" t="e">
        <f>_xlfn.CONCAT(MIlan!#REF!, " --limit=", B143, " --minsize=", C143, " --minsup=", D143, " --tbl=trajectory.", A143, " --timescale=", G143, " --bins=", E143, " --bint=", F143)</f>
        <v>#REF!</v>
      </c>
    </row>
    <row r="144" spans="1:10" x14ac:dyDescent="0.25">
      <c r="A144" s="12" t="s">
        <v>23</v>
      </c>
      <c r="B144" s="12">
        <v>1000000</v>
      </c>
      <c r="C144" s="12">
        <v>15</v>
      </c>
      <c r="D144" s="12">
        <v>20</v>
      </c>
      <c r="E144" s="12">
        <v>5</v>
      </c>
      <c r="F144" s="2">
        <v>2400</v>
      </c>
      <c r="G144" s="12" t="s">
        <v>14</v>
      </c>
      <c r="J144" t="e">
        <f>_xlfn.CONCAT(MIlan!#REF!, " --limit=", B144, " --minsize=", C144, " --minsup=", D144, " --tbl=trajectory.", A144, " --timescale=", G144, " --bins=", E144, " --bint=", F144)</f>
        <v>#REF!</v>
      </c>
    </row>
    <row r="145" spans="1:10" x14ac:dyDescent="0.25">
      <c r="A145" s="2" t="s">
        <v>23</v>
      </c>
      <c r="B145" s="2">
        <v>1000</v>
      </c>
      <c r="C145" s="2">
        <v>25</v>
      </c>
      <c r="D145" s="2">
        <v>120</v>
      </c>
      <c r="E145" s="2">
        <v>20</v>
      </c>
      <c r="F145" s="2">
        <v>600</v>
      </c>
      <c r="G145" s="2" t="s">
        <v>14</v>
      </c>
      <c r="J145" t="e">
        <f>_xlfn.CONCAT(MIlan!#REF!, " --limit=", B145, " --minsize=", C145, " --minsup=", D145, " --tbl=trajectory.", A145, " --timescale=", G145, " --bins=", E145, " --bint=", F145)</f>
        <v>#REF!</v>
      </c>
    </row>
    <row r="146" spans="1:10" x14ac:dyDescent="0.25">
      <c r="A146" s="2" t="s">
        <v>23</v>
      </c>
      <c r="B146" s="2">
        <v>100000</v>
      </c>
      <c r="C146" s="2">
        <v>25</v>
      </c>
      <c r="D146" s="2">
        <v>120</v>
      </c>
      <c r="E146" s="2">
        <v>20</v>
      </c>
      <c r="F146" s="2">
        <v>600</v>
      </c>
      <c r="G146" s="2" t="s">
        <v>14</v>
      </c>
      <c r="J146" t="e">
        <f>_xlfn.CONCAT(MIlan!#REF!, " --limit=", B146, " --minsize=", C146, " --minsup=", D146, " --tbl=trajectory.", A146, " --timescale=", G146, " --bins=", E146, " --bint=", F146)</f>
        <v>#REF!</v>
      </c>
    </row>
    <row r="147" spans="1:10" x14ac:dyDescent="0.25">
      <c r="A147" s="2" t="s">
        <v>23</v>
      </c>
      <c r="B147" s="2">
        <v>1000000</v>
      </c>
      <c r="C147" s="2">
        <v>25</v>
      </c>
      <c r="D147" s="2">
        <v>120</v>
      </c>
      <c r="E147" s="2">
        <v>20</v>
      </c>
      <c r="F147" s="2">
        <v>600</v>
      </c>
      <c r="G147" s="2" t="s">
        <v>14</v>
      </c>
      <c r="J147" t="e">
        <f>_xlfn.CONCAT(MIlan!#REF!, " --limit=", B147, " --minsize=", C147, " --minsup=", D147, " --tbl=trajectory.", A147, " --timescale=", G147, " --bins=", E147, " --bint=", F147)</f>
        <v>#REF!</v>
      </c>
    </row>
    <row r="148" spans="1:10" x14ac:dyDescent="0.25">
      <c r="A148" s="2" t="s">
        <v>23</v>
      </c>
      <c r="B148" s="2">
        <v>1000</v>
      </c>
      <c r="C148" s="2">
        <v>25</v>
      </c>
      <c r="D148" s="2">
        <v>100</v>
      </c>
      <c r="E148" s="2">
        <v>20</v>
      </c>
      <c r="F148" s="2">
        <v>600</v>
      </c>
      <c r="G148" s="2" t="s">
        <v>14</v>
      </c>
      <c r="J148" t="e">
        <f>_xlfn.CONCAT(MIlan!#REF!, " --limit=", B148, " --minsize=", C148, " --minsup=", D148, " --tbl=trajectory.", A148, " --timescale=", G148, " --bins=", E148, " --bint=", F148)</f>
        <v>#REF!</v>
      </c>
    </row>
    <row r="149" spans="1:10" x14ac:dyDescent="0.25">
      <c r="A149" s="2" t="s">
        <v>23</v>
      </c>
      <c r="B149" s="2">
        <v>100000</v>
      </c>
      <c r="C149" s="2">
        <v>25</v>
      </c>
      <c r="D149" s="2">
        <v>100</v>
      </c>
      <c r="E149" s="2">
        <v>20</v>
      </c>
      <c r="F149" s="2">
        <v>600</v>
      </c>
      <c r="G149" s="2" t="s">
        <v>14</v>
      </c>
      <c r="J149" t="e">
        <f>_xlfn.CONCAT(MIlan!#REF!, " --limit=", B149, " --minsize=", C149, " --minsup=", D149, " --tbl=trajectory.", A149, " --timescale=", G149, " --bins=", E149, " --bint=", F149)</f>
        <v>#REF!</v>
      </c>
    </row>
    <row r="150" spans="1:10" x14ac:dyDescent="0.25">
      <c r="A150" s="2" t="s">
        <v>23</v>
      </c>
      <c r="B150" s="2">
        <v>1000000</v>
      </c>
      <c r="C150" s="2">
        <v>25</v>
      </c>
      <c r="D150" s="2">
        <v>100</v>
      </c>
      <c r="E150" s="2">
        <v>20</v>
      </c>
      <c r="F150" s="2">
        <v>600</v>
      </c>
      <c r="G150" s="2" t="s">
        <v>14</v>
      </c>
      <c r="J150" t="e">
        <f>_xlfn.CONCAT(MIlan!#REF!, " --limit=", B150, " --minsize=", C150, " --minsup=", D150, " --tbl=trajectory.", A150, " --timescale=", G150, " --bins=", E150, " --bint=", F150)</f>
        <v>#REF!</v>
      </c>
    </row>
    <row r="151" spans="1:10" x14ac:dyDescent="0.25">
      <c r="A151" s="2" t="s">
        <v>23</v>
      </c>
      <c r="B151" s="2">
        <v>1000</v>
      </c>
      <c r="C151" s="2">
        <v>25</v>
      </c>
      <c r="D151" s="2">
        <v>80</v>
      </c>
      <c r="E151" s="2">
        <v>20</v>
      </c>
      <c r="F151" s="2">
        <v>600</v>
      </c>
      <c r="G151" s="2" t="s">
        <v>14</v>
      </c>
      <c r="J151" t="e">
        <f>_xlfn.CONCAT(MIlan!#REF!, " --limit=", B151, " --minsize=", C151, " --minsup=", D151, " --tbl=trajectory.", A151, " --timescale=", G151, " --bins=", E151, " --bint=", F151)</f>
        <v>#REF!</v>
      </c>
    </row>
    <row r="152" spans="1:10" x14ac:dyDescent="0.25">
      <c r="A152" s="2" t="s">
        <v>23</v>
      </c>
      <c r="B152" s="2">
        <v>100000</v>
      </c>
      <c r="C152" s="2">
        <v>25</v>
      </c>
      <c r="D152" s="2">
        <v>80</v>
      </c>
      <c r="E152" s="2">
        <v>20</v>
      </c>
      <c r="F152" s="2">
        <v>600</v>
      </c>
      <c r="G152" s="2" t="s">
        <v>14</v>
      </c>
      <c r="J152" t="e">
        <f>_xlfn.CONCAT(MIlan!#REF!, " --limit=", B152, " --minsize=", C152, " --minsup=", D152, " --tbl=trajectory.", A152, " --timescale=", G152, " --bins=", E152, " --bint=", F152)</f>
        <v>#REF!</v>
      </c>
    </row>
    <row r="153" spans="1:10" x14ac:dyDescent="0.25">
      <c r="A153" s="2" t="s">
        <v>23</v>
      </c>
      <c r="B153" s="2">
        <v>1000000</v>
      </c>
      <c r="C153" s="2">
        <v>25</v>
      </c>
      <c r="D153" s="2">
        <v>80</v>
      </c>
      <c r="E153" s="2">
        <v>20</v>
      </c>
      <c r="F153" s="2">
        <v>600</v>
      </c>
      <c r="G153" s="2" t="s">
        <v>14</v>
      </c>
      <c r="J153" t="e">
        <f>_xlfn.CONCAT(MIlan!#REF!, " --limit=", B153, " --minsize=", C153, " --minsup=", D153, " --tbl=trajectory.", A153, " --timescale=", G153, " --bins=", E153, " --bint=", F153)</f>
        <v>#REF!</v>
      </c>
    </row>
    <row r="154" spans="1:10" x14ac:dyDescent="0.25">
      <c r="A154" s="2" t="s">
        <v>23</v>
      </c>
      <c r="B154" s="2">
        <v>1000</v>
      </c>
      <c r="C154" s="2">
        <v>15</v>
      </c>
      <c r="D154" s="2">
        <v>60</v>
      </c>
      <c r="E154" s="2">
        <v>20</v>
      </c>
      <c r="F154" s="2">
        <v>600</v>
      </c>
      <c r="G154" s="2" t="s">
        <v>14</v>
      </c>
      <c r="J154" t="e">
        <f>_xlfn.CONCAT(MIlan!#REF!, " --limit=", B154, " --minsize=", C154, " --minsup=", D154, " --tbl=trajectory.", A154, " --timescale=", G154, " --bins=", E154, " --bint=", F154)</f>
        <v>#REF!</v>
      </c>
    </row>
    <row r="155" spans="1:10" x14ac:dyDescent="0.25">
      <c r="A155" s="2" t="s">
        <v>23</v>
      </c>
      <c r="B155" s="2">
        <v>100000</v>
      </c>
      <c r="C155" s="2">
        <v>15</v>
      </c>
      <c r="D155" s="2">
        <v>60</v>
      </c>
      <c r="E155" s="2">
        <v>20</v>
      </c>
      <c r="F155" s="2">
        <v>600</v>
      </c>
      <c r="G155" s="2" t="s">
        <v>14</v>
      </c>
      <c r="J155" t="e">
        <f>_xlfn.CONCAT(MIlan!#REF!, " --limit=", B155, " --minsize=", C155, " --minsup=", D155, " --tbl=trajectory.", A155, " --timescale=", G155, " --bins=", E155, " --bint=", F155)</f>
        <v>#REF!</v>
      </c>
    </row>
    <row r="156" spans="1:10" x14ac:dyDescent="0.25">
      <c r="A156" s="2" t="s">
        <v>23</v>
      </c>
      <c r="B156" s="2">
        <v>1000000</v>
      </c>
      <c r="C156" s="2">
        <v>15</v>
      </c>
      <c r="D156" s="2">
        <v>60</v>
      </c>
      <c r="E156" s="2">
        <v>20</v>
      </c>
      <c r="F156" s="2">
        <v>600</v>
      </c>
      <c r="G156" s="2" t="s">
        <v>14</v>
      </c>
      <c r="J156" t="e">
        <f>_xlfn.CONCAT(MIlan!#REF!, " --limit=", B156, " --minsize=", C156, " --minsup=", D156, " --tbl=trajectory.", A156, " --timescale=", G156, " --bins=", E156, " --bint=", F156)</f>
        <v>#REF!</v>
      </c>
    </row>
    <row r="157" spans="1:10" x14ac:dyDescent="0.25">
      <c r="A157" s="2" t="s">
        <v>23</v>
      </c>
      <c r="B157" s="2">
        <v>1000</v>
      </c>
      <c r="C157" s="2">
        <v>15</v>
      </c>
      <c r="D157" s="2">
        <v>40</v>
      </c>
      <c r="E157" s="2">
        <v>20</v>
      </c>
      <c r="F157" s="2">
        <v>600</v>
      </c>
      <c r="G157" s="2" t="s">
        <v>14</v>
      </c>
      <c r="J157" t="e">
        <f>_xlfn.CONCAT(MIlan!#REF!, " --limit=", B157, " --minsize=", C157, " --minsup=", D157, " --tbl=trajectory.", A157, " --timescale=", G157, " --bins=", E157, " --bint=", F157)</f>
        <v>#REF!</v>
      </c>
    </row>
    <row r="158" spans="1:10" x14ac:dyDescent="0.25">
      <c r="A158" s="2" t="s">
        <v>23</v>
      </c>
      <c r="B158" s="2">
        <v>100000</v>
      </c>
      <c r="C158" s="2">
        <v>15</v>
      </c>
      <c r="D158" s="2">
        <v>40</v>
      </c>
      <c r="E158" s="2">
        <v>20</v>
      </c>
      <c r="F158" s="2">
        <v>600</v>
      </c>
      <c r="G158" s="2" t="s">
        <v>14</v>
      </c>
      <c r="J158" t="e">
        <f>_xlfn.CONCAT(MIlan!#REF!, " --limit=", B158, " --minsize=", C158, " --minsup=", D158, " --tbl=trajectory.", A158, " --timescale=", G158, " --bins=", E158, " --bint=", F158)</f>
        <v>#REF!</v>
      </c>
    </row>
    <row r="159" spans="1:10" x14ac:dyDescent="0.25">
      <c r="A159" s="2" t="s">
        <v>23</v>
      </c>
      <c r="B159" s="2">
        <v>1000000</v>
      </c>
      <c r="C159" s="2">
        <v>15</v>
      </c>
      <c r="D159" s="2">
        <v>40</v>
      </c>
      <c r="E159" s="2">
        <v>20</v>
      </c>
      <c r="F159" s="2">
        <v>600</v>
      </c>
      <c r="G159" s="2" t="s">
        <v>14</v>
      </c>
      <c r="J159" t="e">
        <f>_xlfn.CONCAT(MIlan!#REF!, " --limit=", B159, " --minsize=", C159, " --minsup=", D159, " --tbl=trajectory.", A159, " --timescale=", G159, " --bins=", E159, " --bint=", F159)</f>
        <v>#REF!</v>
      </c>
    </row>
    <row r="160" spans="1:10" x14ac:dyDescent="0.25">
      <c r="A160" s="2" t="s">
        <v>23</v>
      </c>
      <c r="B160" s="2">
        <v>1000</v>
      </c>
      <c r="C160" s="2">
        <v>15</v>
      </c>
      <c r="D160" s="2">
        <v>20</v>
      </c>
      <c r="E160" s="2">
        <v>20</v>
      </c>
      <c r="F160" s="2">
        <v>600</v>
      </c>
      <c r="G160" s="2" t="s">
        <v>14</v>
      </c>
      <c r="J160" t="e">
        <f>_xlfn.CONCAT(MIlan!#REF!, " --limit=", B160, " --minsize=", C160, " --minsup=", D160, " --tbl=trajectory.", A160, " --timescale=", G160, " --bins=", E160, " --bint=", F160)</f>
        <v>#REF!</v>
      </c>
    </row>
    <row r="161" spans="1:10" x14ac:dyDescent="0.25">
      <c r="A161" s="2" t="s">
        <v>23</v>
      </c>
      <c r="B161" s="2">
        <v>100000</v>
      </c>
      <c r="C161" s="2">
        <v>15</v>
      </c>
      <c r="D161" s="2">
        <v>20</v>
      </c>
      <c r="E161" s="2">
        <v>20</v>
      </c>
      <c r="F161" s="2">
        <v>600</v>
      </c>
      <c r="G161" s="2" t="s">
        <v>14</v>
      </c>
      <c r="J161" t="e">
        <f>_xlfn.CONCAT(MIlan!#REF!, " --limit=", B161, " --minsize=", C161, " --minsup=", D161, " --tbl=trajectory.", A161, " --timescale=", G161, " --bins=", E161, " --bint=", F161)</f>
        <v>#REF!</v>
      </c>
    </row>
    <row r="162" spans="1:10" x14ac:dyDescent="0.25">
      <c r="A162" s="2" t="s">
        <v>23</v>
      </c>
      <c r="B162" s="2">
        <v>1000000</v>
      </c>
      <c r="C162" s="2">
        <v>15</v>
      </c>
      <c r="D162" s="2">
        <v>20</v>
      </c>
      <c r="E162" s="2">
        <v>20</v>
      </c>
      <c r="F162" s="2">
        <v>600</v>
      </c>
      <c r="G162" s="2" t="s">
        <v>14</v>
      </c>
      <c r="J162" t="e">
        <f>_xlfn.CONCAT(MIlan!#REF!, " --limit=", B162, " --minsize=", C162, " --minsup=", D162, " --tbl=trajectory.", A162, " --timescale=", G162, " --bins=", E162, " --bint=", F162)</f>
        <v>#REF!</v>
      </c>
    </row>
    <row r="163" spans="1:10" x14ac:dyDescent="0.25">
      <c r="A163" s="2" t="s">
        <v>23</v>
      </c>
      <c r="B163" s="2">
        <v>1000</v>
      </c>
      <c r="C163" s="2">
        <v>25</v>
      </c>
      <c r="D163" s="2">
        <v>120</v>
      </c>
      <c r="E163" s="2">
        <v>10</v>
      </c>
      <c r="F163" s="2">
        <v>600</v>
      </c>
      <c r="G163" s="2" t="s">
        <v>14</v>
      </c>
      <c r="J163" t="e">
        <f>_xlfn.CONCAT(MIlan!#REF!, " --limit=", B163, " --minsize=", C163, " --minsup=", D163, " --tbl=trajectory.", A163, " --timescale=", G163, " --bins=", E163, " --bint=", F163)</f>
        <v>#REF!</v>
      </c>
    </row>
    <row r="164" spans="1:10" x14ac:dyDescent="0.25">
      <c r="A164" s="2" t="s">
        <v>23</v>
      </c>
      <c r="B164" s="2">
        <v>100000</v>
      </c>
      <c r="C164" s="2">
        <v>25</v>
      </c>
      <c r="D164" s="2">
        <v>120</v>
      </c>
      <c r="E164" s="2">
        <v>10</v>
      </c>
      <c r="F164" s="2">
        <v>600</v>
      </c>
      <c r="G164" s="2" t="s">
        <v>14</v>
      </c>
      <c r="J164" t="e">
        <f>_xlfn.CONCAT(MIlan!#REF!, " --limit=", B164, " --minsize=", C164, " --minsup=", D164, " --tbl=trajectory.", A164, " --timescale=", G164, " --bins=", E164, " --bint=", F164)</f>
        <v>#REF!</v>
      </c>
    </row>
    <row r="165" spans="1:10" x14ac:dyDescent="0.25">
      <c r="A165" s="2" t="s">
        <v>23</v>
      </c>
      <c r="B165" s="2">
        <v>1000000</v>
      </c>
      <c r="C165" s="2">
        <v>25</v>
      </c>
      <c r="D165" s="2">
        <v>120</v>
      </c>
      <c r="E165" s="2">
        <v>10</v>
      </c>
      <c r="F165" s="2">
        <v>600</v>
      </c>
      <c r="G165" s="2" t="s">
        <v>14</v>
      </c>
      <c r="J165" t="e">
        <f>_xlfn.CONCAT(MIlan!#REF!, " --limit=", B165, " --minsize=", C165, " --minsup=", D165, " --tbl=trajectory.", A165, " --timescale=", G165, " --bins=", E165, " --bint=", F165)</f>
        <v>#REF!</v>
      </c>
    </row>
    <row r="166" spans="1:10" x14ac:dyDescent="0.25">
      <c r="A166" s="2" t="s">
        <v>23</v>
      </c>
      <c r="B166" s="2">
        <v>1000</v>
      </c>
      <c r="C166" s="2">
        <v>25</v>
      </c>
      <c r="D166" s="2">
        <v>100</v>
      </c>
      <c r="E166" s="2">
        <v>10</v>
      </c>
      <c r="F166" s="2">
        <v>600</v>
      </c>
      <c r="G166" s="2" t="s">
        <v>14</v>
      </c>
      <c r="J166" t="e">
        <f>_xlfn.CONCAT(MIlan!#REF!, " --limit=", B166, " --minsize=", C166, " --minsup=", D166, " --tbl=trajectory.", A166, " --timescale=", G166, " --bins=", E166, " --bint=", F166)</f>
        <v>#REF!</v>
      </c>
    </row>
    <row r="167" spans="1:10" x14ac:dyDescent="0.25">
      <c r="A167" s="2" t="s">
        <v>23</v>
      </c>
      <c r="B167" s="2">
        <v>100000</v>
      </c>
      <c r="C167" s="2">
        <v>25</v>
      </c>
      <c r="D167" s="2">
        <v>100</v>
      </c>
      <c r="E167" s="2">
        <v>10</v>
      </c>
      <c r="F167" s="2">
        <v>600</v>
      </c>
      <c r="G167" s="2" t="s">
        <v>14</v>
      </c>
      <c r="J167" t="e">
        <f>_xlfn.CONCAT(MIlan!#REF!, " --limit=", B167, " --minsize=", C167, " --minsup=", D167, " --tbl=trajectory.", A167, " --timescale=", G167, " --bins=", E167, " --bint=", F167)</f>
        <v>#REF!</v>
      </c>
    </row>
    <row r="168" spans="1:10" x14ac:dyDescent="0.25">
      <c r="A168" s="2" t="s">
        <v>23</v>
      </c>
      <c r="B168" s="2">
        <v>1000000</v>
      </c>
      <c r="C168" s="2">
        <v>25</v>
      </c>
      <c r="D168" s="2">
        <v>100</v>
      </c>
      <c r="E168" s="2">
        <v>10</v>
      </c>
      <c r="F168" s="2">
        <v>600</v>
      </c>
      <c r="G168" s="2" t="s">
        <v>14</v>
      </c>
      <c r="J168" t="e">
        <f>_xlfn.CONCAT(MIlan!#REF!, " --limit=", B168, " --minsize=", C168, " --minsup=", D168, " --tbl=trajectory.", A168, " --timescale=", G168, " --bins=", E168, " --bint=", F168)</f>
        <v>#REF!</v>
      </c>
    </row>
    <row r="169" spans="1:10" x14ac:dyDescent="0.25">
      <c r="A169" s="2" t="s">
        <v>23</v>
      </c>
      <c r="B169" s="2">
        <v>1000</v>
      </c>
      <c r="C169" s="2">
        <v>25</v>
      </c>
      <c r="D169" s="2">
        <v>80</v>
      </c>
      <c r="E169" s="2">
        <v>10</v>
      </c>
      <c r="F169" s="2">
        <v>600</v>
      </c>
      <c r="G169" s="2" t="s">
        <v>14</v>
      </c>
      <c r="J169" t="e">
        <f>_xlfn.CONCAT(MIlan!#REF!, " --limit=", B169, " --minsize=", C169, " --minsup=", D169, " --tbl=trajectory.", A169, " --timescale=", G169, " --bins=", E169, " --bint=", F169)</f>
        <v>#REF!</v>
      </c>
    </row>
    <row r="170" spans="1:10" x14ac:dyDescent="0.25">
      <c r="A170" s="2" t="s">
        <v>23</v>
      </c>
      <c r="B170" s="2">
        <v>100000</v>
      </c>
      <c r="C170" s="2">
        <v>25</v>
      </c>
      <c r="D170" s="2">
        <v>80</v>
      </c>
      <c r="E170" s="2">
        <v>10</v>
      </c>
      <c r="F170" s="2">
        <v>600</v>
      </c>
      <c r="G170" s="2" t="s">
        <v>14</v>
      </c>
      <c r="J170" t="e">
        <f>_xlfn.CONCAT(MIlan!#REF!, " --limit=", B170, " --minsize=", C170, " --minsup=", D170, " --tbl=trajectory.", A170, " --timescale=", G170, " --bins=", E170, " --bint=", F170)</f>
        <v>#REF!</v>
      </c>
    </row>
    <row r="171" spans="1:10" x14ac:dyDescent="0.25">
      <c r="A171" s="2" t="s">
        <v>23</v>
      </c>
      <c r="B171" s="2">
        <v>1000000</v>
      </c>
      <c r="C171" s="2">
        <v>25</v>
      </c>
      <c r="D171" s="2">
        <v>80</v>
      </c>
      <c r="E171" s="2">
        <v>10</v>
      </c>
      <c r="F171" s="2">
        <v>600</v>
      </c>
      <c r="G171" s="2" t="s">
        <v>14</v>
      </c>
      <c r="J171" t="e">
        <f>_xlfn.CONCAT(MIlan!#REF!, " --limit=", B171, " --minsize=", C171, " --minsup=", D171, " --tbl=trajectory.", A171, " --timescale=", G171, " --bins=", E171, " --bint=", F171)</f>
        <v>#REF!</v>
      </c>
    </row>
    <row r="172" spans="1:10" x14ac:dyDescent="0.25">
      <c r="A172" s="2" t="s">
        <v>23</v>
      </c>
      <c r="B172" s="2">
        <v>1000</v>
      </c>
      <c r="C172" s="2">
        <v>15</v>
      </c>
      <c r="D172" s="2">
        <v>60</v>
      </c>
      <c r="E172" s="2">
        <v>10</v>
      </c>
      <c r="F172" s="2">
        <v>600</v>
      </c>
      <c r="G172" s="2" t="s">
        <v>14</v>
      </c>
      <c r="J172" t="e">
        <f>_xlfn.CONCAT(MIlan!#REF!, " --limit=", B172, " --minsize=", C172, " --minsup=", D172, " --tbl=trajectory.", A172, " --timescale=", G172, " --bins=", E172, " --bint=", F172)</f>
        <v>#REF!</v>
      </c>
    </row>
    <row r="173" spans="1:10" x14ac:dyDescent="0.25">
      <c r="A173" s="2" t="s">
        <v>23</v>
      </c>
      <c r="B173" s="2">
        <v>100000</v>
      </c>
      <c r="C173" s="2">
        <v>15</v>
      </c>
      <c r="D173" s="2">
        <v>60</v>
      </c>
      <c r="E173" s="2">
        <v>10</v>
      </c>
      <c r="F173" s="2">
        <v>600</v>
      </c>
      <c r="G173" s="2" t="s">
        <v>14</v>
      </c>
      <c r="J173" t="e">
        <f>_xlfn.CONCAT(MIlan!#REF!, " --limit=", B173, " --minsize=", C173, " --minsup=", D173, " --tbl=trajectory.", A173, " --timescale=", G173, " --bins=", E173, " --bint=", F173)</f>
        <v>#REF!</v>
      </c>
    </row>
    <row r="174" spans="1:10" x14ac:dyDescent="0.25">
      <c r="A174" s="2" t="s">
        <v>23</v>
      </c>
      <c r="B174" s="2">
        <v>1000000</v>
      </c>
      <c r="C174" s="2">
        <v>15</v>
      </c>
      <c r="D174" s="2">
        <v>60</v>
      </c>
      <c r="E174" s="2">
        <v>10</v>
      </c>
      <c r="F174" s="2">
        <v>600</v>
      </c>
      <c r="G174" s="2" t="s">
        <v>14</v>
      </c>
      <c r="J174" t="e">
        <f>_xlfn.CONCAT(MIlan!#REF!, " --limit=", B174, " --minsize=", C174, " --minsup=", D174, " --tbl=trajectory.", A174, " --timescale=", G174, " --bins=", E174, " --bint=", F174)</f>
        <v>#REF!</v>
      </c>
    </row>
    <row r="175" spans="1:10" x14ac:dyDescent="0.25">
      <c r="A175" s="2" t="s">
        <v>23</v>
      </c>
      <c r="B175" s="2">
        <v>1000</v>
      </c>
      <c r="C175" s="2">
        <v>15</v>
      </c>
      <c r="D175" s="2">
        <v>40</v>
      </c>
      <c r="E175" s="2">
        <v>10</v>
      </c>
      <c r="F175" s="2">
        <v>600</v>
      </c>
      <c r="G175" s="2" t="s">
        <v>14</v>
      </c>
      <c r="J175" t="e">
        <f>_xlfn.CONCAT(MIlan!#REF!, " --limit=", B175, " --minsize=", C175, " --minsup=", D175, " --tbl=trajectory.", A175, " --timescale=", G175, " --bins=", E175, " --bint=", F175)</f>
        <v>#REF!</v>
      </c>
    </row>
    <row r="176" spans="1:10" x14ac:dyDescent="0.25">
      <c r="A176" s="2" t="s">
        <v>23</v>
      </c>
      <c r="B176" s="2">
        <v>100000</v>
      </c>
      <c r="C176" s="2">
        <v>15</v>
      </c>
      <c r="D176" s="2">
        <v>40</v>
      </c>
      <c r="E176" s="2">
        <v>10</v>
      </c>
      <c r="F176" s="2">
        <v>600</v>
      </c>
      <c r="G176" s="2" t="s">
        <v>14</v>
      </c>
      <c r="J176" t="e">
        <f>_xlfn.CONCAT(MIlan!#REF!, " --limit=", B176, " --minsize=", C176, " --minsup=", D176, " --tbl=trajectory.", A176, " --timescale=", G176, " --bins=", E176, " --bint=", F176)</f>
        <v>#REF!</v>
      </c>
    </row>
    <row r="177" spans="1:10" x14ac:dyDescent="0.25">
      <c r="A177" s="2" t="s">
        <v>23</v>
      </c>
      <c r="B177" s="2">
        <v>1000000</v>
      </c>
      <c r="C177" s="2">
        <v>15</v>
      </c>
      <c r="D177" s="2">
        <v>40</v>
      </c>
      <c r="E177" s="2">
        <v>10</v>
      </c>
      <c r="F177" s="2">
        <v>600</v>
      </c>
      <c r="G177" s="2" t="s">
        <v>14</v>
      </c>
      <c r="J177" t="e">
        <f>_xlfn.CONCAT(MIlan!#REF!, " --limit=", B177, " --minsize=", C177, " --minsup=", D177, " --tbl=trajectory.", A177, " --timescale=", G177, " --bins=", E177, " --bint=", F177)</f>
        <v>#REF!</v>
      </c>
    </row>
    <row r="178" spans="1:10" x14ac:dyDescent="0.25">
      <c r="A178" s="2" t="s">
        <v>23</v>
      </c>
      <c r="B178" s="2">
        <v>1000</v>
      </c>
      <c r="C178" s="2">
        <v>15</v>
      </c>
      <c r="D178" s="2">
        <v>20</v>
      </c>
      <c r="E178" s="2">
        <v>10</v>
      </c>
      <c r="F178" s="2">
        <v>600</v>
      </c>
      <c r="G178" s="2" t="s">
        <v>14</v>
      </c>
      <c r="J178" t="e">
        <f>_xlfn.CONCAT(MIlan!#REF!, " --limit=", B178, " --minsize=", C178, " --minsup=", D178, " --tbl=trajectory.", A178, " --timescale=", G178, " --bins=", E178, " --bint=", F178)</f>
        <v>#REF!</v>
      </c>
    </row>
    <row r="179" spans="1:10" x14ac:dyDescent="0.25">
      <c r="A179" s="2" t="s">
        <v>23</v>
      </c>
      <c r="B179" s="2">
        <v>100000</v>
      </c>
      <c r="C179" s="2">
        <v>15</v>
      </c>
      <c r="D179" s="2">
        <v>20</v>
      </c>
      <c r="E179" s="2">
        <v>10</v>
      </c>
      <c r="F179" s="2">
        <v>600</v>
      </c>
      <c r="G179" s="2" t="s">
        <v>14</v>
      </c>
      <c r="J179" t="e">
        <f>_xlfn.CONCAT(MIlan!#REF!, " --limit=", B179, " --minsize=", C179, " --minsup=", D179, " --tbl=trajectory.", A179, " --timescale=", G179, " --bins=", E179, " --bint=", F179)</f>
        <v>#REF!</v>
      </c>
    </row>
    <row r="180" spans="1:10" x14ac:dyDescent="0.25">
      <c r="A180" s="2" t="s">
        <v>23</v>
      </c>
      <c r="B180" s="2">
        <v>1000000</v>
      </c>
      <c r="C180" s="2">
        <v>15</v>
      </c>
      <c r="D180" s="2">
        <v>20</v>
      </c>
      <c r="E180" s="2">
        <v>10</v>
      </c>
      <c r="F180" s="2">
        <v>600</v>
      </c>
      <c r="G180" s="2" t="s">
        <v>14</v>
      </c>
      <c r="J180" t="e">
        <f>_xlfn.CONCAT(MIlan!#REF!, " --limit=", B180, " --minsize=", C180, " --minsup=", D180, " --tbl=trajectory.", A180, " --timescale=", G180, " --bins=", E180, " --bint=", F180)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35D2-A557-4196-BE62-C9948D6BAA37}">
  <dimension ref="A1:AH78"/>
  <sheetViews>
    <sheetView zoomScaleNormal="100" workbookViewId="0">
      <selection activeCell="J39" sqref="J39"/>
    </sheetView>
  </sheetViews>
  <sheetFormatPr defaultColWidth="10.85546875" defaultRowHeight="15" x14ac:dyDescent="0.25"/>
  <cols>
    <col min="5" max="5" width="11.140625" customWidth="1"/>
    <col min="15" max="15" width="14.85546875" bestFit="1" customWidth="1"/>
  </cols>
  <sheetData>
    <row r="1" spans="1:15" x14ac:dyDescent="0.25">
      <c r="A1" t="s">
        <v>94</v>
      </c>
      <c r="B1" t="s">
        <v>91</v>
      </c>
      <c r="E1">
        <v>9</v>
      </c>
    </row>
    <row r="2" spans="1:15" x14ac:dyDescent="0.25">
      <c r="A2" t="s">
        <v>92</v>
      </c>
      <c r="B2" t="s">
        <v>93</v>
      </c>
      <c r="E2">
        <v>20</v>
      </c>
    </row>
    <row r="3" spans="1:15" x14ac:dyDescent="0.25">
      <c r="A3" t="s">
        <v>95</v>
      </c>
      <c r="B3" t="s">
        <v>97</v>
      </c>
      <c r="E3">
        <v>3</v>
      </c>
    </row>
    <row r="4" spans="1:15" x14ac:dyDescent="0.25">
      <c r="A4" t="s">
        <v>96</v>
      </c>
      <c r="B4" t="s">
        <v>98</v>
      </c>
      <c r="E4">
        <v>10</v>
      </c>
    </row>
    <row r="5" spans="1:15" x14ac:dyDescent="0.25">
      <c r="A5" t="s">
        <v>100</v>
      </c>
      <c r="E5">
        <v>5</v>
      </c>
    </row>
    <row r="8" spans="1:15" x14ac:dyDescent="0.25">
      <c r="A8" t="s">
        <v>99</v>
      </c>
    </row>
    <row r="9" spans="1:15" x14ac:dyDescent="0.25">
      <c r="A9" s="33" t="s">
        <v>214</v>
      </c>
      <c r="B9" s="33" t="s">
        <v>102</v>
      </c>
      <c r="C9" s="33" t="s">
        <v>101</v>
      </c>
      <c r="D9" s="33" t="s">
        <v>103</v>
      </c>
      <c r="E9" s="33" t="s">
        <v>107</v>
      </c>
      <c r="N9" s="14" t="s">
        <v>110</v>
      </c>
      <c r="O9" s="14" t="s">
        <v>112</v>
      </c>
    </row>
    <row r="10" spans="1:15" x14ac:dyDescent="0.25">
      <c r="A10" s="31">
        <v>1</v>
      </c>
      <c r="B10" s="31">
        <f t="shared" ref="B10:B18" si="0">IF(A10&gt;$E$5, 0, FACT($E$5) / FACT($E$5 - A10))</f>
        <v>5</v>
      </c>
      <c r="C10" s="31">
        <f t="shared" ref="C10:C18" si="1" xml:space="preserve"> (FACT($E$1) / FACT($E$1 - A10))</f>
        <v>9</v>
      </c>
      <c r="D10" s="30">
        <f>B10/C10</f>
        <v>0.55555555555555558</v>
      </c>
      <c r="E10" s="23" t="str">
        <f>IF(A10=$E$3,D10,"")</f>
        <v/>
      </c>
      <c r="G10">
        <f>COMBIN($E$5, A10)</f>
        <v>5</v>
      </c>
      <c r="H10">
        <f>COMBIN($E$1, A10)</f>
        <v>9</v>
      </c>
      <c r="I10" s="23">
        <f>G10/H10</f>
        <v>0.55555555555555558</v>
      </c>
      <c r="N10" s="31">
        <f t="shared" ref="N10:N18" si="2">COMBIN($E$1,A10)</f>
        <v>9</v>
      </c>
      <c r="O10" s="23">
        <f>N10*E26</f>
        <v>6.8988691498124739</v>
      </c>
    </row>
    <row r="11" spans="1:15" x14ac:dyDescent="0.25">
      <c r="A11" s="31">
        <v>2</v>
      </c>
      <c r="B11" s="31">
        <f t="shared" si="0"/>
        <v>20</v>
      </c>
      <c r="C11" s="31">
        <f t="shared" si="1"/>
        <v>72</v>
      </c>
      <c r="D11" s="30">
        <f t="shared" ref="D11:D18" si="3">B11/C11</f>
        <v>0.27777777777777779</v>
      </c>
      <c r="E11" s="23" t="str">
        <f t="shared" ref="E11:E18" si="4">IF(A11=$E$3,D11,"")</f>
        <v/>
      </c>
      <c r="G11">
        <f t="shared" ref="G11:G14" si="5">COMBIN($E$5, A11)</f>
        <v>10</v>
      </c>
      <c r="H11">
        <f t="shared" ref="H11:H18" si="6">COMBIN($E$1, A11)</f>
        <v>36</v>
      </c>
      <c r="I11" s="23">
        <f t="shared" ref="I11:I18" si="7">G11/H11</f>
        <v>0.27777777777777779</v>
      </c>
      <c r="N11" s="31">
        <f t="shared" si="2"/>
        <v>36</v>
      </c>
      <c r="O11" s="23">
        <f>N11*K26</f>
        <v>1.0393929953091514</v>
      </c>
    </row>
    <row r="12" spans="1:15" x14ac:dyDescent="0.25">
      <c r="A12" s="31">
        <v>3</v>
      </c>
      <c r="B12" s="31">
        <f t="shared" si="0"/>
        <v>60</v>
      </c>
      <c r="C12" s="31">
        <f t="shared" si="1"/>
        <v>504</v>
      </c>
      <c r="D12" s="30">
        <f t="shared" si="3"/>
        <v>0.11904761904761904</v>
      </c>
      <c r="E12" s="23"/>
      <c r="G12">
        <f t="shared" si="5"/>
        <v>10</v>
      </c>
      <c r="H12">
        <f t="shared" si="6"/>
        <v>83.999999999999986</v>
      </c>
      <c r="I12" s="23">
        <f t="shared" si="7"/>
        <v>0.11904761904761907</v>
      </c>
      <c r="N12" s="31">
        <f t="shared" si="2"/>
        <v>83.999999999999986</v>
      </c>
      <c r="O12" s="23">
        <f>N12*Q26</f>
        <v>2.8388637245462755E-3</v>
      </c>
    </row>
    <row r="13" spans="1:15" x14ac:dyDescent="0.25">
      <c r="A13" s="31">
        <v>4</v>
      </c>
      <c r="B13" s="31">
        <f t="shared" si="0"/>
        <v>120</v>
      </c>
      <c r="C13" s="31">
        <f t="shared" si="1"/>
        <v>3024</v>
      </c>
      <c r="D13" s="30">
        <f t="shared" si="3"/>
        <v>3.968253968253968E-2</v>
      </c>
      <c r="E13" s="23" t="str">
        <f t="shared" si="4"/>
        <v/>
      </c>
      <c r="G13">
        <f t="shared" si="5"/>
        <v>5</v>
      </c>
      <c r="H13">
        <f t="shared" si="6"/>
        <v>126</v>
      </c>
      <c r="I13" s="23">
        <f t="shared" si="7"/>
        <v>3.968253968253968E-2</v>
      </c>
      <c r="N13" s="31">
        <f t="shared" si="2"/>
        <v>126</v>
      </c>
      <c r="O13" s="23">
        <f>N13*W26</f>
        <v>1.5618065487954618E-7</v>
      </c>
    </row>
    <row r="14" spans="1:15" x14ac:dyDescent="0.25">
      <c r="A14" s="31">
        <v>5</v>
      </c>
      <c r="B14" s="31">
        <f t="shared" si="0"/>
        <v>120</v>
      </c>
      <c r="C14" s="31">
        <f t="shared" si="1"/>
        <v>15120</v>
      </c>
      <c r="D14" s="30">
        <f t="shared" si="3"/>
        <v>7.9365079365079361E-3</v>
      </c>
      <c r="E14" s="23" t="str">
        <f t="shared" si="4"/>
        <v/>
      </c>
      <c r="G14">
        <f t="shared" si="5"/>
        <v>1</v>
      </c>
      <c r="H14">
        <f t="shared" si="6"/>
        <v>126</v>
      </c>
      <c r="I14" s="23">
        <f t="shared" si="7"/>
        <v>7.9365079365079361E-3</v>
      </c>
      <c r="N14" s="31">
        <f t="shared" si="2"/>
        <v>126</v>
      </c>
      <c r="O14" s="23">
        <f>N14*AC26</f>
        <v>2.1469617441717702E-14</v>
      </c>
    </row>
    <row r="15" spans="1:15" x14ac:dyDescent="0.25">
      <c r="A15" s="31">
        <v>6</v>
      </c>
      <c r="B15" s="31">
        <f t="shared" si="0"/>
        <v>0</v>
      </c>
      <c r="C15" s="31">
        <f t="shared" si="1"/>
        <v>60480</v>
      </c>
      <c r="D15" s="30">
        <f t="shared" si="3"/>
        <v>0</v>
      </c>
      <c r="E15" s="23" t="str">
        <f t="shared" si="4"/>
        <v/>
      </c>
      <c r="G15">
        <v>0</v>
      </c>
      <c r="H15">
        <f t="shared" si="6"/>
        <v>83.999999999999986</v>
      </c>
      <c r="I15" s="23">
        <f t="shared" si="7"/>
        <v>0</v>
      </c>
      <c r="N15" s="31">
        <f t="shared" si="2"/>
        <v>83.999999999999986</v>
      </c>
      <c r="O15" s="23">
        <v>0</v>
      </c>
    </row>
    <row r="16" spans="1:15" x14ac:dyDescent="0.25">
      <c r="A16" s="31">
        <v>7</v>
      </c>
      <c r="B16" s="31">
        <f t="shared" si="0"/>
        <v>0</v>
      </c>
      <c r="C16" s="31">
        <f t="shared" si="1"/>
        <v>181440</v>
      </c>
      <c r="D16" s="30">
        <f t="shared" si="3"/>
        <v>0</v>
      </c>
      <c r="E16" s="23" t="str">
        <f t="shared" si="4"/>
        <v/>
      </c>
      <c r="G16">
        <v>0</v>
      </c>
      <c r="H16">
        <f t="shared" si="6"/>
        <v>36</v>
      </c>
      <c r="I16" s="23">
        <f t="shared" si="7"/>
        <v>0</v>
      </c>
      <c r="N16" s="31">
        <f t="shared" si="2"/>
        <v>36</v>
      </c>
      <c r="O16" s="23">
        <v>0</v>
      </c>
    </row>
    <row r="17" spans="1:34" x14ac:dyDescent="0.25">
      <c r="A17" s="31">
        <v>8</v>
      </c>
      <c r="B17" s="31">
        <f t="shared" si="0"/>
        <v>0</v>
      </c>
      <c r="C17" s="31">
        <f t="shared" si="1"/>
        <v>362880</v>
      </c>
      <c r="D17" s="30">
        <f t="shared" si="3"/>
        <v>0</v>
      </c>
      <c r="E17" s="23" t="str">
        <f t="shared" si="4"/>
        <v/>
      </c>
      <c r="G17">
        <v>0</v>
      </c>
      <c r="H17">
        <f t="shared" si="6"/>
        <v>9</v>
      </c>
      <c r="I17" s="23">
        <f t="shared" si="7"/>
        <v>0</v>
      </c>
      <c r="N17" s="31">
        <f t="shared" si="2"/>
        <v>9</v>
      </c>
      <c r="O17" s="23">
        <v>0</v>
      </c>
    </row>
    <row r="18" spans="1:34" x14ac:dyDescent="0.25">
      <c r="A18" s="31">
        <v>9</v>
      </c>
      <c r="B18" s="31">
        <f t="shared" si="0"/>
        <v>0</v>
      </c>
      <c r="C18" s="31">
        <f t="shared" si="1"/>
        <v>362880</v>
      </c>
      <c r="D18" s="30">
        <f t="shared" si="3"/>
        <v>0</v>
      </c>
      <c r="E18" s="23" t="str">
        <f t="shared" si="4"/>
        <v/>
      </c>
      <c r="G18">
        <v>0</v>
      </c>
      <c r="H18">
        <f t="shared" si="6"/>
        <v>1</v>
      </c>
      <c r="I18" s="23">
        <f t="shared" si="7"/>
        <v>0</v>
      </c>
      <c r="N18" s="31">
        <f t="shared" si="2"/>
        <v>1</v>
      </c>
      <c r="O18" s="23">
        <v>0</v>
      </c>
    </row>
    <row r="19" spans="1:34" x14ac:dyDescent="0.25">
      <c r="A19" s="31"/>
      <c r="B19" s="31"/>
      <c r="C19" s="50"/>
      <c r="D19" s="49"/>
      <c r="E19" s="15"/>
      <c r="N19" s="16" t="s">
        <v>32</v>
      </c>
      <c r="O19" s="23">
        <f>SUM(O10:O18)</f>
        <v>7.9411011650268479</v>
      </c>
    </row>
    <row r="23" spans="1:34" x14ac:dyDescent="0.25">
      <c r="A23" t="s">
        <v>111</v>
      </c>
      <c r="B23" s="23">
        <f>D10</f>
        <v>0.55555555555555558</v>
      </c>
      <c r="G23" t="s">
        <v>111</v>
      </c>
      <c r="H23" s="23">
        <f>D11</f>
        <v>0.27777777777777779</v>
      </c>
      <c r="M23" t="s">
        <v>111</v>
      </c>
      <c r="N23" s="23">
        <f>D12</f>
        <v>0.11904761904761904</v>
      </c>
      <c r="S23" t="s">
        <v>111</v>
      </c>
      <c r="T23" s="23">
        <f>D13</f>
        <v>3.968253968253968E-2</v>
      </c>
      <c r="Y23" t="s">
        <v>111</v>
      </c>
      <c r="Z23" s="23">
        <f>D14</f>
        <v>7.9365079365079361E-3</v>
      </c>
    </row>
    <row r="24" spans="1:34" x14ac:dyDescent="0.25">
      <c r="A24" t="s">
        <v>104</v>
      </c>
    </row>
    <row r="25" spans="1:34" x14ac:dyDescent="0.25">
      <c r="A25" s="33" t="s">
        <v>108</v>
      </c>
      <c r="B25" s="33" t="s">
        <v>105</v>
      </c>
      <c r="C25" s="33" t="s">
        <v>106</v>
      </c>
      <c r="D25" s="33" t="s">
        <v>103</v>
      </c>
      <c r="E25" s="55" t="s">
        <v>109</v>
      </c>
      <c r="F25" s="54" t="s">
        <v>22</v>
      </c>
      <c r="G25" s="33" t="s">
        <v>108</v>
      </c>
      <c r="H25" s="33" t="s">
        <v>105</v>
      </c>
      <c r="I25" s="33" t="s">
        <v>106</v>
      </c>
      <c r="J25" s="33" t="s">
        <v>103</v>
      </c>
      <c r="K25" s="55" t="s">
        <v>109</v>
      </c>
      <c r="L25" s="54" t="s">
        <v>22</v>
      </c>
      <c r="M25" s="33" t="s">
        <v>108</v>
      </c>
      <c r="N25" s="33" t="s">
        <v>105</v>
      </c>
      <c r="O25" s="33" t="s">
        <v>106</v>
      </c>
      <c r="P25" s="33" t="s">
        <v>103</v>
      </c>
      <c r="Q25" s="55" t="s">
        <v>109</v>
      </c>
      <c r="R25" s="54" t="s">
        <v>22</v>
      </c>
      <c r="S25" s="33" t="s">
        <v>108</v>
      </c>
      <c r="T25" s="33" t="s">
        <v>105</v>
      </c>
      <c r="U25" s="33" t="s">
        <v>106</v>
      </c>
      <c r="V25" s="33" t="s">
        <v>103</v>
      </c>
      <c r="W25" s="55" t="s">
        <v>109</v>
      </c>
      <c r="X25" s="54" t="s">
        <v>22</v>
      </c>
      <c r="Y25" s="33" t="s">
        <v>108</v>
      </c>
      <c r="Z25" s="33" t="s">
        <v>105</v>
      </c>
      <c r="AA25" s="33" t="s">
        <v>106</v>
      </c>
      <c r="AB25" s="33" t="s">
        <v>103</v>
      </c>
      <c r="AC25" s="55" t="s">
        <v>109</v>
      </c>
      <c r="AD25" s="54" t="s">
        <v>22</v>
      </c>
    </row>
    <row r="26" spans="1:34" x14ac:dyDescent="0.25">
      <c r="A26" s="51">
        <v>0</v>
      </c>
      <c r="B26" s="52">
        <f>COMBIN($E$2,A26)</f>
        <v>1</v>
      </c>
      <c r="C26" s="53">
        <f t="shared" ref="C26:C46" si="8">POWER(MIN($B$23),A26)*IF(AND(1-MIN($B$23)=0,$E$2-A26=0),1,POWER(1-MIN($B$23),$E$2-A26))</f>
        <v>9.0437726838166197E-8</v>
      </c>
      <c r="D26" s="56">
        <f>B26*C26</f>
        <v>9.0437726838166197E-8</v>
      </c>
      <c r="E26" s="30">
        <f>SUMIFS(D26:D46,A26:A46, "&gt;=10")</f>
        <v>0.76654101664583041</v>
      </c>
      <c r="G26" s="51">
        <v>0</v>
      </c>
      <c r="H26" s="52">
        <f>COMBIN($E$2,G26)</f>
        <v>1</v>
      </c>
      <c r="I26" s="53">
        <f t="shared" ref="I26:I46" si="9">POWER(MIN($H$23),G26)*IF(AND(1-MIN($H$23)=0,$E$2-G26=0),1,POWER(1-MIN($H$23),$E$2-G26))</f>
        <v>1.4907916242121136E-3</v>
      </c>
      <c r="J26" s="56">
        <f>H26*I26</f>
        <v>1.4907916242121136E-3</v>
      </c>
      <c r="K26" s="30">
        <f>SUMIFS(J26:J46,G26:G46, "&gt;=10")</f>
        <v>2.8872027647476428E-2</v>
      </c>
      <c r="M26" s="51">
        <v>0</v>
      </c>
      <c r="N26" s="52">
        <f>COMBIN($E$2,M26)</f>
        <v>1</v>
      </c>
      <c r="O26" s="53">
        <f t="shared" ref="O26:O46" si="10">POWER(MIN($N$23),M26)*IF(AND(1-MIN($N$23)=0,$E$2-M26=0),1,POWER(1-MIN($N$23),$E$2-M26))</f>
        <v>7.9259015473028979E-2</v>
      </c>
      <c r="P26" s="56">
        <f>N26*O26</f>
        <v>7.9259015473028979E-2</v>
      </c>
      <c r="Q26" s="30">
        <f>SUMIFS(P26:P46,M26:M46, "&gt;=10")</f>
        <v>3.3795996720788997E-5</v>
      </c>
      <c r="S26" s="51">
        <v>0</v>
      </c>
      <c r="T26" s="52">
        <f>COMBIN($E$2,S26)</f>
        <v>1</v>
      </c>
      <c r="U26" s="53">
        <f t="shared" ref="U26:U46" si="11">POWER(MIN($T$23),S26)*IF(AND(1-MIN($T$23)=0,$E$2-S26=0),1,POWER(1-MIN($T$23),$E$2-S26))</f>
        <v>0.44493493228346676</v>
      </c>
      <c r="V26" s="56">
        <f>T26*U26</f>
        <v>0.44493493228346676</v>
      </c>
      <c r="W26" s="30">
        <f>SUMIFS(V26:V46,S26:S46, "&gt;=10")</f>
        <v>1.2395290069805251E-9</v>
      </c>
      <c r="Y26" s="51">
        <v>0</v>
      </c>
      <c r="Z26" s="52">
        <f>COMBIN($E$2,Y26)</f>
        <v>1</v>
      </c>
      <c r="AA26" s="53">
        <f t="shared" ref="AA26:AA46" si="12">POWER(MIN($Z$23),Y26)*IF(AND(1-MIN($Z$23)=0,$E$2-Y26=0),1,POWER(1-MIN($Z$23),$E$2-Y26))</f>
        <v>0.85268644239146507</v>
      </c>
      <c r="AB26" s="56">
        <f>Z26*AA26</f>
        <v>0.85268644239146507</v>
      </c>
      <c r="AC26" s="30">
        <f>SUMIFS(AB26:AB46,Y26:Y46, "&gt;=10")</f>
        <v>1.7039378921998176E-16</v>
      </c>
    </row>
    <row r="27" spans="1:34" x14ac:dyDescent="0.25">
      <c r="A27" s="52">
        <v>1</v>
      </c>
      <c r="B27" s="52">
        <f t="shared" ref="B27:B46" si="13">COMBIN($E$2,A27)</f>
        <v>20</v>
      </c>
      <c r="C27" s="53">
        <f t="shared" si="8"/>
        <v>1.1304715854770777E-7</v>
      </c>
      <c r="D27" s="56">
        <f t="shared" ref="D27:D36" si="14">B27*C27</f>
        <v>2.2609431709541554E-6</v>
      </c>
      <c r="E27" s="30"/>
      <c r="F27" s="30"/>
      <c r="G27" s="52">
        <v>1</v>
      </c>
      <c r="H27" s="52">
        <f t="shared" ref="H27:H46" si="15">COMBIN($E$2,G27)</f>
        <v>20</v>
      </c>
      <c r="I27" s="53">
        <f t="shared" si="9"/>
        <v>5.7338139392773611E-4</v>
      </c>
      <c r="J27" s="56">
        <f t="shared" ref="J27:J36" si="16">H27*I27</f>
        <v>1.1467627878554723E-2</v>
      </c>
      <c r="K27" s="30"/>
      <c r="M27" s="52">
        <v>1</v>
      </c>
      <c r="N27" s="52">
        <f t="shared" ref="N27:N46" si="17">COMBIN($E$2,M27)</f>
        <v>20</v>
      </c>
      <c r="O27" s="53">
        <f t="shared" si="10"/>
        <v>1.0710677766625537E-2</v>
      </c>
      <c r="P27" s="56">
        <f t="shared" ref="P27:P36" si="18">N27*O27</f>
        <v>0.21421355533251074</v>
      </c>
      <c r="Q27" s="30"/>
      <c r="S27" s="52">
        <v>1</v>
      </c>
      <c r="T27" s="52">
        <f t="shared" ref="T27:T46" si="19">COMBIN($E$2,S27)</f>
        <v>20</v>
      </c>
      <c r="U27" s="53">
        <f t="shared" si="11"/>
        <v>1.8385741003449037E-2</v>
      </c>
      <c r="V27" s="56">
        <f t="shared" ref="V27:V36" si="20">T27*U27</f>
        <v>0.36771482006898071</v>
      </c>
      <c r="W27" s="30"/>
      <c r="Y27" s="52">
        <v>1</v>
      </c>
      <c r="Z27" s="52">
        <f t="shared" ref="Z27:Z46" si="21">COMBIN($E$2,Y27)</f>
        <v>20</v>
      </c>
      <c r="AA27" s="53">
        <f t="shared" si="12"/>
        <v>6.8214915391317191E-3</v>
      </c>
      <c r="AB27" s="56">
        <f t="shared" ref="AB27:AB36" si="22">Z27*AA27</f>
        <v>0.13642983078263438</v>
      </c>
      <c r="AC27" s="30"/>
      <c r="AH27" s="30"/>
    </row>
    <row r="28" spans="1:34" x14ac:dyDescent="0.25">
      <c r="A28" s="52">
        <v>2</v>
      </c>
      <c r="B28" s="52">
        <f t="shared" si="13"/>
        <v>190</v>
      </c>
      <c r="C28" s="53">
        <f t="shared" si="8"/>
        <v>1.4130894818463471E-7</v>
      </c>
      <c r="D28" s="56">
        <f t="shared" si="14"/>
        <v>2.6848700155080595E-5</v>
      </c>
      <c r="E28" s="30"/>
      <c r="F28" s="30"/>
      <c r="G28" s="52">
        <v>2</v>
      </c>
      <c r="H28" s="52">
        <f t="shared" si="15"/>
        <v>190</v>
      </c>
      <c r="I28" s="53">
        <f t="shared" si="9"/>
        <v>2.2053130535682155E-4</v>
      </c>
      <c r="J28" s="56">
        <f t="shared" si="16"/>
        <v>4.1900948017796098E-2</v>
      </c>
      <c r="K28" s="30"/>
      <c r="M28" s="52">
        <v>2</v>
      </c>
      <c r="N28" s="52">
        <f t="shared" si="17"/>
        <v>190</v>
      </c>
      <c r="O28" s="53">
        <f t="shared" si="10"/>
        <v>1.4473888873818294E-3</v>
      </c>
      <c r="P28" s="56">
        <f t="shared" si="18"/>
        <v>0.2750038886025476</v>
      </c>
      <c r="Q28" s="30"/>
      <c r="S28" s="52">
        <v>2</v>
      </c>
      <c r="T28" s="52">
        <f t="shared" si="19"/>
        <v>190</v>
      </c>
      <c r="U28" s="53">
        <f t="shared" si="11"/>
        <v>7.5974136377888579E-4</v>
      </c>
      <c r="V28" s="56">
        <f t="shared" si="20"/>
        <v>0.14435085911798831</v>
      </c>
      <c r="W28" s="30"/>
      <c r="Y28" s="52">
        <v>2</v>
      </c>
      <c r="Z28" s="52">
        <f t="shared" si="21"/>
        <v>190</v>
      </c>
      <c r="AA28" s="53">
        <f t="shared" si="12"/>
        <v>5.4571932313053748E-5</v>
      </c>
      <c r="AB28" s="56">
        <f t="shared" si="22"/>
        <v>1.0368667139480212E-2</v>
      </c>
      <c r="AC28" s="30"/>
      <c r="AH28" s="30"/>
    </row>
    <row r="29" spans="1:34" x14ac:dyDescent="0.25">
      <c r="A29" s="52">
        <v>3</v>
      </c>
      <c r="B29" s="52">
        <f t="shared" si="13"/>
        <v>1140</v>
      </c>
      <c r="C29" s="53">
        <f t="shared" si="8"/>
        <v>1.766361852307934E-7</v>
      </c>
      <c r="D29" s="56">
        <f t="shared" si="14"/>
        <v>2.0136525116310448E-4</v>
      </c>
      <c r="E29" s="30"/>
      <c r="F29" s="30"/>
      <c r="G29" s="52">
        <v>3</v>
      </c>
      <c r="H29" s="52">
        <f t="shared" si="15"/>
        <v>1140</v>
      </c>
      <c r="I29" s="53">
        <f t="shared" si="9"/>
        <v>8.4819732829546763E-5</v>
      </c>
      <c r="J29" s="56">
        <f t="shared" si="16"/>
        <v>9.6694495425683313E-2</v>
      </c>
      <c r="K29" s="30"/>
      <c r="M29" s="52">
        <v>3</v>
      </c>
      <c r="N29" s="52">
        <f t="shared" si="17"/>
        <v>1140</v>
      </c>
      <c r="O29" s="53">
        <f t="shared" si="10"/>
        <v>1.9559309288943639E-4</v>
      </c>
      <c r="P29" s="56">
        <f t="shared" si="18"/>
        <v>0.22297612589395749</v>
      </c>
      <c r="Q29" s="30"/>
      <c r="S29" s="52">
        <v>3</v>
      </c>
      <c r="T29" s="52">
        <f t="shared" si="19"/>
        <v>1140</v>
      </c>
      <c r="U29" s="53">
        <f t="shared" si="11"/>
        <v>3.1394271230532471E-5</v>
      </c>
      <c r="V29" s="56">
        <f t="shared" si="20"/>
        <v>3.5789469202807019E-2</v>
      </c>
      <c r="W29" s="30"/>
      <c r="Y29" s="52">
        <v>3</v>
      </c>
      <c r="Z29" s="52">
        <f t="shared" si="21"/>
        <v>1140</v>
      </c>
      <c r="AA29" s="53">
        <f t="shared" si="12"/>
        <v>4.3657545850442998E-7</v>
      </c>
      <c r="AB29" s="56">
        <f t="shared" si="22"/>
        <v>4.9769602269505021E-4</v>
      </c>
      <c r="AC29" s="30"/>
      <c r="AH29" s="30"/>
    </row>
    <row r="30" spans="1:34" x14ac:dyDescent="0.25">
      <c r="A30" s="52">
        <v>4</v>
      </c>
      <c r="B30" s="52">
        <f t="shared" si="13"/>
        <v>4845</v>
      </c>
      <c r="C30" s="53">
        <f t="shared" si="8"/>
        <v>2.2079523153849178E-7</v>
      </c>
      <c r="D30" s="56">
        <f t="shared" si="14"/>
        <v>1.0697528968039926E-3</v>
      </c>
      <c r="E30" s="30"/>
      <c r="F30" s="30"/>
      <c r="G30" s="52">
        <v>4</v>
      </c>
      <c r="H30" s="52">
        <f t="shared" si="15"/>
        <v>4845</v>
      </c>
      <c r="I30" s="53">
        <f t="shared" si="9"/>
        <v>3.2622974165210298E-5</v>
      </c>
      <c r="J30" s="56">
        <f t="shared" si="16"/>
        <v>0.15805830983044389</v>
      </c>
      <c r="K30" s="30"/>
      <c r="M30" s="52">
        <v>4</v>
      </c>
      <c r="N30" s="52">
        <f t="shared" si="17"/>
        <v>4845</v>
      </c>
      <c r="O30" s="53">
        <f t="shared" si="10"/>
        <v>2.6431499039113027E-5</v>
      </c>
      <c r="P30" s="56">
        <f t="shared" si="18"/>
        <v>0.12806061284450262</v>
      </c>
      <c r="Q30" s="30"/>
      <c r="S30" s="52">
        <v>4</v>
      </c>
      <c r="T30" s="52">
        <f t="shared" si="19"/>
        <v>4845</v>
      </c>
      <c r="U30" s="53">
        <f t="shared" si="11"/>
        <v>1.2972839351459697E-6</v>
      </c>
      <c r="V30" s="56">
        <f t="shared" si="20"/>
        <v>6.2853406657822231E-3</v>
      </c>
      <c r="W30" s="30"/>
      <c r="Y30" s="52">
        <v>4</v>
      </c>
      <c r="Z30" s="52">
        <f t="shared" si="21"/>
        <v>4845</v>
      </c>
      <c r="AA30" s="53">
        <f t="shared" si="12"/>
        <v>3.4926036680354396E-9</v>
      </c>
      <c r="AB30" s="56">
        <f t="shared" si="22"/>
        <v>1.6921664771631703E-5</v>
      </c>
      <c r="AC30" s="30"/>
      <c r="AH30" s="30"/>
    </row>
    <row r="31" spans="1:34" x14ac:dyDescent="0.25">
      <c r="A31" s="52">
        <v>5</v>
      </c>
      <c r="B31" s="52">
        <f t="shared" si="13"/>
        <v>15503.999999999998</v>
      </c>
      <c r="C31" s="53">
        <f t="shared" si="8"/>
        <v>2.7599403942311478E-7</v>
      </c>
      <c r="D31" s="56">
        <f t="shared" si="14"/>
        <v>4.2790115872159713E-3</v>
      </c>
      <c r="E31" s="30"/>
      <c r="F31" s="30"/>
      <c r="G31" s="52">
        <v>5</v>
      </c>
      <c r="H31" s="52">
        <f t="shared" si="15"/>
        <v>15503.999999999998</v>
      </c>
      <c r="I31" s="53">
        <f t="shared" si="9"/>
        <v>1.2547297755850116E-5</v>
      </c>
      <c r="J31" s="56">
        <f t="shared" si="16"/>
        <v>0.19453330440670016</v>
      </c>
      <c r="K31" s="30"/>
      <c r="M31" s="52">
        <v>5</v>
      </c>
      <c r="N31" s="52">
        <f t="shared" si="17"/>
        <v>15503.999999999998</v>
      </c>
      <c r="O31" s="53">
        <f t="shared" si="10"/>
        <v>3.5718241944747329E-6</v>
      </c>
      <c r="P31" s="56">
        <f t="shared" si="18"/>
        <v>5.5377562311136254E-2</v>
      </c>
      <c r="Q31" s="30"/>
      <c r="S31" s="52">
        <v>5</v>
      </c>
      <c r="T31" s="52">
        <f t="shared" si="19"/>
        <v>15503.999999999998</v>
      </c>
      <c r="U31" s="53">
        <f t="shared" si="11"/>
        <v>5.3606774179585536E-8</v>
      </c>
      <c r="V31" s="56">
        <f t="shared" si="20"/>
        <v>8.3111942688029409E-4</v>
      </c>
      <c r="W31" s="30"/>
      <c r="Y31" s="52">
        <v>5</v>
      </c>
      <c r="Z31" s="52">
        <f t="shared" si="21"/>
        <v>15503.999999999998</v>
      </c>
      <c r="AA31" s="53">
        <f t="shared" si="12"/>
        <v>2.7940829344283511E-11</v>
      </c>
      <c r="AB31" s="56">
        <f t="shared" si="22"/>
        <v>4.3319461815377153E-7</v>
      </c>
      <c r="AC31" s="30"/>
      <c r="AH31" s="30"/>
    </row>
    <row r="32" spans="1:34" x14ac:dyDescent="0.25">
      <c r="A32" s="52">
        <v>6</v>
      </c>
      <c r="B32" s="52">
        <f t="shared" si="13"/>
        <v>38760</v>
      </c>
      <c r="C32" s="53">
        <f t="shared" si="8"/>
        <v>3.4499254927889354E-7</v>
      </c>
      <c r="D32" s="56">
        <f t="shared" si="14"/>
        <v>1.3371911210049913E-2</v>
      </c>
      <c r="E32" s="30"/>
      <c r="F32" s="30"/>
      <c r="G32" s="52">
        <v>6</v>
      </c>
      <c r="H32" s="52">
        <f t="shared" si="15"/>
        <v>38760</v>
      </c>
      <c r="I32" s="53">
        <f t="shared" si="9"/>
        <v>4.8258837522500443E-6</v>
      </c>
      <c r="J32" s="56">
        <f t="shared" si="16"/>
        <v>0.18705125423721172</v>
      </c>
      <c r="K32" s="30"/>
      <c r="M32" s="52">
        <v>6</v>
      </c>
      <c r="N32" s="52">
        <f t="shared" si="17"/>
        <v>38760</v>
      </c>
      <c r="O32" s="53">
        <f t="shared" si="10"/>
        <v>4.8267894519928823E-7</v>
      </c>
      <c r="P32" s="56">
        <f t="shared" si="18"/>
        <v>1.870863591592441E-2</v>
      </c>
      <c r="Q32" s="30"/>
      <c r="S32" s="52">
        <v>6</v>
      </c>
      <c r="T32" s="52">
        <f t="shared" si="19"/>
        <v>38760</v>
      </c>
      <c r="U32" s="53">
        <f t="shared" si="11"/>
        <v>2.215155957834113E-9</v>
      </c>
      <c r="V32" s="56">
        <f t="shared" si="20"/>
        <v>8.5859444925650216E-5</v>
      </c>
      <c r="W32" s="30"/>
      <c r="Y32" s="52">
        <v>6</v>
      </c>
      <c r="Z32" s="52">
        <f t="shared" si="21"/>
        <v>38760</v>
      </c>
      <c r="AA32" s="53">
        <f t="shared" si="12"/>
        <v>2.2352663475426813E-13</v>
      </c>
      <c r="AB32" s="56">
        <f t="shared" si="22"/>
        <v>8.6638923630754328E-9</v>
      </c>
      <c r="AC32" s="30"/>
      <c r="AH32" s="30"/>
    </row>
    <row r="33" spans="1:34" x14ac:dyDescent="0.25">
      <c r="A33" s="52">
        <v>7</v>
      </c>
      <c r="B33" s="52">
        <f t="shared" si="13"/>
        <v>77520</v>
      </c>
      <c r="C33" s="53">
        <f t="shared" si="8"/>
        <v>4.3124068659861686E-7</v>
      </c>
      <c r="D33" s="56">
        <f t="shared" si="14"/>
        <v>3.3429778025124778E-2</v>
      </c>
      <c r="E33" s="30"/>
      <c r="F33" s="30"/>
      <c r="G33" s="52">
        <v>7</v>
      </c>
      <c r="H33" s="52">
        <f t="shared" si="15"/>
        <v>77520</v>
      </c>
      <c r="I33" s="53">
        <f t="shared" si="9"/>
        <v>1.8561091354807864E-6</v>
      </c>
      <c r="J33" s="56">
        <f t="shared" si="16"/>
        <v>0.14388558018247055</v>
      </c>
      <c r="K33" s="30"/>
      <c r="M33" s="52">
        <v>7</v>
      </c>
      <c r="N33" s="52">
        <f t="shared" si="17"/>
        <v>77520</v>
      </c>
      <c r="O33" s="53">
        <f t="shared" si="10"/>
        <v>6.5226884486390295E-8</v>
      </c>
      <c r="P33" s="56">
        <f t="shared" si="18"/>
        <v>5.0563880853849753E-3</v>
      </c>
      <c r="Q33" s="30"/>
      <c r="S33" s="52">
        <v>7</v>
      </c>
      <c r="T33" s="52">
        <f t="shared" si="19"/>
        <v>77520</v>
      </c>
      <c r="U33" s="53">
        <f t="shared" si="11"/>
        <v>9.1535370158434405E-11</v>
      </c>
      <c r="V33" s="56">
        <f t="shared" si="20"/>
        <v>7.0958218946818352E-6</v>
      </c>
      <c r="W33" s="30"/>
      <c r="Y33" s="52">
        <v>7</v>
      </c>
      <c r="Z33" s="52">
        <f t="shared" si="21"/>
        <v>77520</v>
      </c>
      <c r="AA33" s="53">
        <f t="shared" si="12"/>
        <v>1.7882130780341446E-15</v>
      </c>
      <c r="AB33" s="56">
        <f t="shared" si="22"/>
        <v>1.3862227780920688E-10</v>
      </c>
      <c r="AC33" s="30"/>
      <c r="AH33" s="30"/>
    </row>
    <row r="34" spans="1:34" x14ac:dyDescent="0.25">
      <c r="A34" s="52">
        <v>8</v>
      </c>
      <c r="B34" s="52">
        <f t="shared" si="13"/>
        <v>125970.00000000001</v>
      </c>
      <c r="C34" s="53">
        <f t="shared" si="8"/>
        <v>5.3905085824827127E-7</v>
      </c>
      <c r="D34" s="56">
        <f t="shared" si="14"/>
        <v>6.7904236613534744E-2</v>
      </c>
      <c r="E34" s="30"/>
      <c r="F34" s="30"/>
      <c r="G34" s="52">
        <v>8</v>
      </c>
      <c r="H34" s="52">
        <f t="shared" si="15"/>
        <v>125970.00000000001</v>
      </c>
      <c r="I34" s="53">
        <f t="shared" si="9"/>
        <v>7.138881290310718E-7</v>
      </c>
      <c r="J34" s="56">
        <f t="shared" si="16"/>
        <v>8.9928487614044123E-2</v>
      </c>
      <c r="K34" s="30"/>
      <c r="M34" s="52">
        <v>8</v>
      </c>
      <c r="N34" s="52">
        <f t="shared" si="17"/>
        <v>125970.00000000001</v>
      </c>
      <c r="O34" s="53">
        <f t="shared" si="10"/>
        <v>8.8144438495122021E-9</v>
      </c>
      <c r="P34" s="56">
        <f t="shared" si="18"/>
        <v>1.1103554917230522E-3</v>
      </c>
      <c r="Q34" s="30"/>
      <c r="S34" s="52">
        <v>8</v>
      </c>
      <c r="T34" s="52">
        <f t="shared" si="19"/>
        <v>125970.00000000001</v>
      </c>
      <c r="U34" s="53">
        <f t="shared" si="11"/>
        <v>3.7824533123320001E-12</v>
      </c>
      <c r="V34" s="56">
        <f t="shared" si="20"/>
        <v>4.7647564375446211E-7</v>
      </c>
      <c r="W34" s="30"/>
      <c r="Y34" s="52">
        <v>8</v>
      </c>
      <c r="Z34" s="52">
        <f t="shared" si="21"/>
        <v>125970.00000000001</v>
      </c>
      <c r="AA34" s="53">
        <f t="shared" si="12"/>
        <v>1.4305704624273157E-17</v>
      </c>
      <c r="AB34" s="56">
        <f t="shared" si="22"/>
        <v>1.8020896115196898E-12</v>
      </c>
      <c r="AC34" s="30"/>
      <c r="AH34" s="30"/>
    </row>
    <row r="35" spans="1:34" x14ac:dyDescent="0.25">
      <c r="A35" s="52">
        <v>9</v>
      </c>
      <c r="B35" s="52">
        <f t="shared" si="13"/>
        <v>167960</v>
      </c>
      <c r="C35" s="53">
        <f t="shared" si="8"/>
        <v>6.7381357281033917E-7</v>
      </c>
      <c r="D35" s="56">
        <f t="shared" si="14"/>
        <v>0.11317372768922457</v>
      </c>
      <c r="E35" s="30"/>
      <c r="F35" s="30"/>
      <c r="G35" s="52">
        <v>9</v>
      </c>
      <c r="H35" s="52">
        <f t="shared" si="15"/>
        <v>167960</v>
      </c>
      <c r="I35" s="53">
        <f t="shared" si="9"/>
        <v>2.74572357319643E-7</v>
      </c>
      <c r="J35" s="56">
        <f t="shared" si="16"/>
        <v>4.6117173135407238E-2</v>
      </c>
      <c r="K35" s="30"/>
      <c r="M35" s="52">
        <v>9</v>
      </c>
      <c r="N35" s="52">
        <f t="shared" si="17"/>
        <v>167960</v>
      </c>
      <c r="O35" s="53">
        <f t="shared" si="10"/>
        <v>1.1911410607448923E-9</v>
      </c>
      <c r="P35" s="56">
        <f t="shared" si="18"/>
        <v>2.0006405256271212E-4</v>
      </c>
      <c r="Q35" s="30"/>
      <c r="S35" s="52">
        <v>9</v>
      </c>
      <c r="T35" s="52">
        <f t="shared" si="19"/>
        <v>167960</v>
      </c>
      <c r="U35" s="53">
        <f t="shared" si="11"/>
        <v>1.5629972365008263E-13</v>
      </c>
      <c r="V35" s="56">
        <f t="shared" si="20"/>
        <v>2.625210158426788E-8</v>
      </c>
      <c r="W35" s="30"/>
      <c r="Y35" s="52">
        <v>9</v>
      </c>
      <c r="Z35" s="52">
        <f t="shared" si="21"/>
        <v>167960</v>
      </c>
      <c r="AA35" s="53">
        <f t="shared" si="12"/>
        <v>1.1444563699418524E-19</v>
      </c>
      <c r="AB35" s="56">
        <f t="shared" si="22"/>
        <v>1.9222289189543352E-14</v>
      </c>
      <c r="AC35" s="30"/>
      <c r="AH35" s="30"/>
    </row>
    <row r="36" spans="1:34" x14ac:dyDescent="0.25">
      <c r="A36" s="52">
        <v>10</v>
      </c>
      <c r="B36" s="52">
        <f t="shared" si="13"/>
        <v>184756</v>
      </c>
      <c r="C36" s="53">
        <f t="shared" si="8"/>
        <v>8.4226696601292402E-7</v>
      </c>
      <c r="D36" s="56">
        <f t="shared" si="14"/>
        <v>0.1556138755726838</v>
      </c>
      <c r="E36" s="30"/>
      <c r="F36" s="30"/>
      <c r="G36" s="52">
        <v>10</v>
      </c>
      <c r="H36" s="52">
        <f t="shared" si="15"/>
        <v>184756</v>
      </c>
      <c r="I36" s="53">
        <f t="shared" si="9"/>
        <v>1.0560475281524732E-7</v>
      </c>
      <c r="J36" s="56">
        <f t="shared" si="16"/>
        <v>1.9511111711133833E-2</v>
      </c>
      <c r="K36" s="30"/>
      <c r="M36" s="52">
        <v>10</v>
      </c>
      <c r="N36" s="52">
        <f t="shared" si="17"/>
        <v>184756</v>
      </c>
      <c r="O36" s="53">
        <f t="shared" si="10"/>
        <v>1.609650082087692E-10</v>
      </c>
      <c r="P36" s="56">
        <f t="shared" si="18"/>
        <v>2.9739251056619363E-5</v>
      </c>
      <c r="Q36" s="30"/>
      <c r="S36" s="52">
        <v>10</v>
      </c>
      <c r="T36" s="52">
        <f t="shared" si="19"/>
        <v>184756</v>
      </c>
      <c r="U36" s="53">
        <f t="shared" si="11"/>
        <v>6.4586662665323406E-15</v>
      </c>
      <c r="V36" s="56">
        <f t="shared" si="20"/>
        <v>1.1932773447394492E-9</v>
      </c>
      <c r="W36" s="30"/>
      <c r="Y36" s="52">
        <v>10</v>
      </c>
      <c r="Z36" s="52">
        <f t="shared" si="21"/>
        <v>184756</v>
      </c>
      <c r="AA36" s="53">
        <f t="shared" si="12"/>
        <v>9.1556509595348195E-22</v>
      </c>
      <c r="AB36" s="56">
        <f t="shared" si="22"/>
        <v>1.6915614486798151E-16</v>
      </c>
      <c r="AC36" s="30"/>
      <c r="AH36" s="30"/>
    </row>
    <row r="37" spans="1:34" x14ac:dyDescent="0.25">
      <c r="A37" s="52">
        <v>11</v>
      </c>
      <c r="B37" s="52">
        <f t="shared" si="13"/>
        <v>167960</v>
      </c>
      <c r="C37" s="53">
        <f t="shared" si="8"/>
        <v>1.0528337075161551E-6</v>
      </c>
      <c r="D37" s="56">
        <f>B37*C37</f>
        <v>0.17683394951441342</v>
      </c>
      <c r="E37" s="30"/>
      <c r="F37" s="30"/>
      <c r="G37" s="52">
        <v>11</v>
      </c>
      <c r="H37" s="52">
        <f t="shared" si="15"/>
        <v>167960</v>
      </c>
      <c r="I37" s="53">
        <f t="shared" si="9"/>
        <v>4.061721262124897E-8</v>
      </c>
      <c r="J37" s="56">
        <f>H37*I37</f>
        <v>6.822067031864977E-3</v>
      </c>
      <c r="K37" s="30"/>
      <c r="M37" s="52">
        <v>11</v>
      </c>
      <c r="N37" s="52">
        <f t="shared" si="17"/>
        <v>167960</v>
      </c>
      <c r="O37" s="53">
        <f t="shared" si="10"/>
        <v>2.175202813632017E-11</v>
      </c>
      <c r="P37" s="56">
        <f>N37*O37</f>
        <v>3.6534706457763357E-6</v>
      </c>
      <c r="Q37" s="30"/>
      <c r="S37" s="52">
        <v>11</v>
      </c>
      <c r="T37" s="52">
        <f t="shared" si="19"/>
        <v>167960</v>
      </c>
      <c r="U37" s="53">
        <f t="shared" si="11"/>
        <v>2.6688703580712143E-16</v>
      </c>
      <c r="V37" s="56">
        <f>T37*U37</f>
        <v>4.4826346534164113E-11</v>
      </c>
      <c r="W37" s="30"/>
      <c r="Y37" s="52">
        <v>11</v>
      </c>
      <c r="Z37" s="52">
        <f t="shared" si="21"/>
        <v>167960</v>
      </c>
      <c r="AA37" s="53">
        <f t="shared" si="12"/>
        <v>7.3245207676278532E-24</v>
      </c>
      <c r="AB37" s="56">
        <f>Z37*AA37</f>
        <v>1.2302265081307743E-18</v>
      </c>
      <c r="AC37" s="30"/>
      <c r="AH37" s="30"/>
    </row>
    <row r="38" spans="1:34" x14ac:dyDescent="0.25">
      <c r="A38" s="52">
        <v>12</v>
      </c>
      <c r="B38" s="52">
        <f t="shared" si="13"/>
        <v>125970.00000000001</v>
      </c>
      <c r="C38" s="53">
        <f t="shared" si="8"/>
        <v>1.316042134395194E-6</v>
      </c>
      <c r="D38" s="56">
        <f t="shared" ref="D38:D46" si="23">B38*C38</f>
        <v>0.1657818276697626</v>
      </c>
      <c r="E38" s="30"/>
      <c r="F38" s="30"/>
      <c r="G38" s="52">
        <v>12</v>
      </c>
      <c r="H38" s="52">
        <f t="shared" si="15"/>
        <v>125970.00000000001</v>
      </c>
      <c r="I38" s="53">
        <f t="shared" si="9"/>
        <v>1.5622004854326527E-8</v>
      </c>
      <c r="J38" s="56">
        <f t="shared" ref="J38:J46" si="24">H38*I38</f>
        <v>1.9679039514995129E-3</v>
      </c>
      <c r="K38" s="30"/>
      <c r="M38" s="52">
        <v>12</v>
      </c>
      <c r="N38" s="52">
        <f t="shared" si="17"/>
        <v>125970.00000000001</v>
      </c>
      <c r="O38" s="53">
        <f t="shared" si="10"/>
        <v>2.9394632616648872E-12</v>
      </c>
      <c r="P38" s="56">
        <f t="shared" ref="P38:P46" si="25">N38*O38</f>
        <v>3.7028418707192591E-7</v>
      </c>
      <c r="Q38" s="30"/>
      <c r="S38" s="52">
        <v>12</v>
      </c>
      <c r="T38" s="52">
        <f t="shared" si="19"/>
        <v>125970.00000000001</v>
      </c>
      <c r="U38" s="53">
        <f t="shared" si="11"/>
        <v>1.1028389909385185E-17</v>
      </c>
      <c r="V38" s="56">
        <f t="shared" ref="V38:V46" si="26">T38*U38</f>
        <v>1.3892462768852519E-12</v>
      </c>
      <c r="W38" s="30"/>
      <c r="Y38" s="52">
        <v>12</v>
      </c>
      <c r="Z38" s="52">
        <f t="shared" si="21"/>
        <v>125970.00000000001</v>
      </c>
      <c r="AA38" s="53">
        <f t="shared" si="12"/>
        <v>5.8596166141022828E-26</v>
      </c>
      <c r="AB38" s="56">
        <f t="shared" ref="AB38:AB46" si="27">Z38*AA38</f>
        <v>7.3813590487846459E-21</v>
      </c>
      <c r="AC38" s="30"/>
      <c r="AH38" s="30"/>
    </row>
    <row r="39" spans="1:34" x14ac:dyDescent="0.25">
      <c r="A39" s="52">
        <v>13</v>
      </c>
      <c r="B39" s="52">
        <f t="shared" si="13"/>
        <v>77520</v>
      </c>
      <c r="C39" s="53">
        <f t="shared" si="8"/>
        <v>1.6450526679939926E-6</v>
      </c>
      <c r="D39" s="56">
        <f t="shared" si="23"/>
        <v>0.1275244828228943</v>
      </c>
      <c r="E39" s="30"/>
      <c r="F39" s="30"/>
      <c r="G39" s="52">
        <v>13</v>
      </c>
      <c r="H39" s="52">
        <f t="shared" si="15"/>
        <v>77520</v>
      </c>
      <c r="I39" s="53">
        <f t="shared" si="9"/>
        <v>6.0084634055102029E-9</v>
      </c>
      <c r="J39" s="56">
        <f t="shared" si="24"/>
        <v>4.657760831951509E-4</v>
      </c>
      <c r="K39" s="30"/>
      <c r="M39" s="52">
        <v>13</v>
      </c>
      <c r="N39" s="52">
        <f t="shared" si="17"/>
        <v>77520</v>
      </c>
      <c r="O39" s="53">
        <f t="shared" si="10"/>
        <v>3.9722476508984961E-13</v>
      </c>
      <c r="P39" s="56">
        <f t="shared" si="25"/>
        <v>3.0792863789765145E-8</v>
      </c>
      <c r="Q39" s="30"/>
      <c r="S39" s="52">
        <v>13</v>
      </c>
      <c r="T39" s="52">
        <f t="shared" si="19"/>
        <v>77520</v>
      </c>
      <c r="U39" s="53">
        <f t="shared" si="11"/>
        <v>4.5571859129690849E-19</v>
      </c>
      <c r="V39" s="56">
        <f t="shared" si="26"/>
        <v>3.5327305197336344E-14</v>
      </c>
      <c r="W39" s="30"/>
      <c r="Y39" s="52">
        <v>13</v>
      </c>
      <c r="Z39" s="52">
        <f t="shared" si="21"/>
        <v>77520</v>
      </c>
      <c r="AA39" s="53">
        <f t="shared" si="12"/>
        <v>4.6876932912818262E-28</v>
      </c>
      <c r="AB39" s="56">
        <f t="shared" si="27"/>
        <v>3.6338998394016717E-23</v>
      </c>
      <c r="AC39" s="30"/>
      <c r="AH39" s="30"/>
    </row>
    <row r="40" spans="1:34" x14ac:dyDescent="0.25">
      <c r="A40" s="52">
        <v>14</v>
      </c>
      <c r="B40" s="52">
        <f t="shared" si="13"/>
        <v>38760</v>
      </c>
      <c r="C40" s="53">
        <f t="shared" si="8"/>
        <v>2.0563158349924907E-6</v>
      </c>
      <c r="D40" s="56">
        <f t="shared" si="23"/>
        <v>7.9702801764308939E-2</v>
      </c>
      <c r="E40" s="30"/>
      <c r="F40" s="30"/>
      <c r="G40" s="52">
        <v>14</v>
      </c>
      <c r="H40" s="52">
        <f t="shared" si="15"/>
        <v>38760</v>
      </c>
      <c r="I40" s="53">
        <f t="shared" si="9"/>
        <v>2.3109474636577704E-9</v>
      </c>
      <c r="J40" s="56">
        <f t="shared" si="24"/>
        <v>8.9572323691375179E-5</v>
      </c>
      <c r="K40" s="30"/>
      <c r="M40" s="52">
        <v>14</v>
      </c>
      <c r="N40" s="52">
        <f t="shared" si="17"/>
        <v>38760</v>
      </c>
      <c r="O40" s="53">
        <f t="shared" si="10"/>
        <v>5.3679022309439125E-14</v>
      </c>
      <c r="P40" s="56">
        <f t="shared" si="25"/>
        <v>2.0805989047138605E-9</v>
      </c>
      <c r="Q40" s="30"/>
      <c r="S40" s="52">
        <v>14</v>
      </c>
      <c r="T40" s="52">
        <f t="shared" si="19"/>
        <v>38760</v>
      </c>
      <c r="U40" s="53">
        <f t="shared" si="11"/>
        <v>1.8831346747806133E-20</v>
      </c>
      <c r="V40" s="56">
        <f t="shared" si="26"/>
        <v>7.2990299994496575E-16</v>
      </c>
      <c r="W40" s="30"/>
      <c r="Y40" s="52">
        <v>14</v>
      </c>
      <c r="Z40" s="52">
        <f t="shared" si="21"/>
        <v>38760</v>
      </c>
      <c r="AA40" s="53">
        <f t="shared" si="12"/>
        <v>3.7501546330254611E-30</v>
      </c>
      <c r="AB40" s="56">
        <f t="shared" si="27"/>
        <v>1.4535599357606686E-25</v>
      </c>
      <c r="AC40" s="30"/>
      <c r="AH40" s="30"/>
    </row>
    <row r="41" spans="1:34" x14ac:dyDescent="0.25">
      <c r="A41" s="52">
        <v>15</v>
      </c>
      <c r="B41" s="52">
        <f t="shared" si="13"/>
        <v>15503.999999999998</v>
      </c>
      <c r="C41" s="53">
        <f t="shared" si="8"/>
        <v>2.5703947937406135E-6</v>
      </c>
      <c r="D41" s="56">
        <f t="shared" si="23"/>
        <v>3.985140088215447E-2</v>
      </c>
      <c r="E41" s="30"/>
      <c r="F41" s="30"/>
      <c r="G41" s="52">
        <v>15</v>
      </c>
      <c r="H41" s="52">
        <f t="shared" si="15"/>
        <v>15503.999999999998</v>
      </c>
      <c r="I41" s="53">
        <f t="shared" si="9"/>
        <v>8.8882594756068095E-10</v>
      </c>
      <c r="J41" s="56">
        <f t="shared" si="24"/>
        <v>1.3780357490980796E-5</v>
      </c>
      <c r="K41" s="30"/>
      <c r="M41" s="52">
        <v>15</v>
      </c>
      <c r="N41" s="52">
        <f t="shared" si="17"/>
        <v>15503.999999999998</v>
      </c>
      <c r="O41" s="53">
        <f t="shared" si="10"/>
        <v>7.25392193370799E-15</v>
      </c>
      <c r="P41" s="56">
        <f t="shared" si="25"/>
        <v>1.1246480566020867E-10</v>
      </c>
      <c r="Q41" s="30"/>
      <c r="S41" s="52">
        <v>15</v>
      </c>
      <c r="T41" s="52">
        <f t="shared" si="19"/>
        <v>15503.999999999998</v>
      </c>
      <c r="U41" s="53">
        <f t="shared" si="11"/>
        <v>7.7815482428950962E-22</v>
      </c>
      <c r="V41" s="56">
        <f t="shared" si="26"/>
        <v>1.2064512395784557E-17</v>
      </c>
      <c r="W41" s="30"/>
      <c r="Y41" s="52">
        <v>15</v>
      </c>
      <c r="Z41" s="52">
        <f t="shared" si="21"/>
        <v>15503.999999999998</v>
      </c>
      <c r="AA41" s="53">
        <f t="shared" si="12"/>
        <v>3.0001237064203674E-32</v>
      </c>
      <c r="AB41" s="56">
        <f t="shared" si="27"/>
        <v>4.651391794434137E-28</v>
      </c>
      <c r="AC41" s="30"/>
      <c r="AH41" s="30"/>
    </row>
    <row r="42" spans="1:34" x14ac:dyDescent="0.25">
      <c r="A42" s="52">
        <v>16</v>
      </c>
      <c r="B42" s="52">
        <f t="shared" si="13"/>
        <v>4845</v>
      </c>
      <c r="C42" s="53">
        <f t="shared" si="8"/>
        <v>3.2129934921757675E-6</v>
      </c>
      <c r="D42" s="56">
        <f t="shared" si="23"/>
        <v>1.5566953469591593E-2</v>
      </c>
      <c r="E42" s="30"/>
      <c r="F42" s="30"/>
      <c r="G42" s="52">
        <v>16</v>
      </c>
      <c r="H42" s="52">
        <f t="shared" si="15"/>
        <v>4845</v>
      </c>
      <c r="I42" s="53">
        <f t="shared" si="9"/>
        <v>3.4185613367718501E-10</v>
      </c>
      <c r="J42" s="56">
        <f t="shared" si="24"/>
        <v>1.6562929676659614E-6</v>
      </c>
      <c r="K42" s="30"/>
      <c r="M42" s="52">
        <v>16</v>
      </c>
      <c r="N42" s="52">
        <f t="shared" si="17"/>
        <v>4845</v>
      </c>
      <c r="O42" s="53">
        <f t="shared" si="10"/>
        <v>9.8025972077135009E-16</v>
      </c>
      <c r="P42" s="56">
        <f t="shared" si="25"/>
        <v>4.749358347137191E-12</v>
      </c>
      <c r="Q42" s="30"/>
      <c r="S42" s="52">
        <v>16</v>
      </c>
      <c r="T42" s="52">
        <f t="shared" si="19"/>
        <v>4845</v>
      </c>
      <c r="U42" s="53">
        <f t="shared" si="11"/>
        <v>3.2155158028492126E-23</v>
      </c>
      <c r="V42" s="56">
        <f t="shared" si="26"/>
        <v>1.5579174064804434E-19</v>
      </c>
      <c r="W42" s="30"/>
      <c r="Y42" s="52">
        <v>16</v>
      </c>
      <c r="Z42" s="52">
        <f t="shared" si="21"/>
        <v>4845</v>
      </c>
      <c r="AA42" s="53">
        <f t="shared" si="12"/>
        <v>2.4000989651362944E-34</v>
      </c>
      <c r="AB42" s="56">
        <f t="shared" si="27"/>
        <v>1.1628479486085347E-30</v>
      </c>
      <c r="AC42" s="30"/>
      <c r="AH42" s="30"/>
    </row>
    <row r="43" spans="1:34" x14ac:dyDescent="0.25">
      <c r="A43" s="52">
        <v>17</v>
      </c>
      <c r="B43" s="52">
        <f t="shared" si="13"/>
        <v>1140</v>
      </c>
      <c r="C43" s="53">
        <f t="shared" si="8"/>
        <v>4.0162418652197097E-6</v>
      </c>
      <c r="D43" s="56">
        <f t="shared" si="23"/>
        <v>4.5785157263504694E-3</v>
      </c>
      <c r="E43" s="30"/>
      <c r="F43" s="30"/>
      <c r="G43" s="52">
        <v>17</v>
      </c>
      <c r="H43" s="52">
        <f t="shared" si="15"/>
        <v>1140</v>
      </c>
      <c r="I43" s="53">
        <f t="shared" si="9"/>
        <v>1.3148312833737886E-10</v>
      </c>
      <c r="J43" s="56">
        <f t="shared" si="24"/>
        <v>1.4989076630461189E-7</v>
      </c>
      <c r="K43" s="30"/>
      <c r="M43" s="52">
        <v>17</v>
      </c>
      <c r="N43" s="52">
        <f t="shared" si="17"/>
        <v>1140</v>
      </c>
      <c r="O43" s="53">
        <f t="shared" si="10"/>
        <v>1.3246752983396621E-16</v>
      </c>
      <c r="P43" s="56">
        <f t="shared" si="25"/>
        <v>1.5101298401072149E-13</v>
      </c>
      <c r="Q43" s="30"/>
      <c r="S43" s="52">
        <v>17</v>
      </c>
      <c r="T43" s="52">
        <f t="shared" si="19"/>
        <v>1140</v>
      </c>
      <c r="U43" s="53">
        <f t="shared" si="11"/>
        <v>1.3287255383674432E-24</v>
      </c>
      <c r="V43" s="56">
        <f t="shared" si="26"/>
        <v>1.5147471137388853E-21</v>
      </c>
      <c r="W43" s="30"/>
      <c r="Y43" s="52">
        <v>17</v>
      </c>
      <c r="Z43" s="52">
        <f t="shared" si="21"/>
        <v>1140</v>
      </c>
      <c r="AA43" s="53">
        <f t="shared" si="12"/>
        <v>1.9200791721090354E-36</v>
      </c>
      <c r="AB43" s="56">
        <f t="shared" si="27"/>
        <v>2.1888902562043003E-33</v>
      </c>
      <c r="AC43" s="30"/>
      <c r="AH43" s="30"/>
    </row>
    <row r="44" spans="1:34" x14ac:dyDescent="0.25">
      <c r="A44" s="52">
        <v>18</v>
      </c>
      <c r="B44" s="52">
        <f t="shared" si="13"/>
        <v>190</v>
      </c>
      <c r="C44" s="53">
        <f t="shared" si="8"/>
        <v>5.0203023315246379E-6</v>
      </c>
      <c r="D44" s="56">
        <f t="shared" si="23"/>
        <v>9.5385744298968119E-4</v>
      </c>
      <c r="E44" s="30"/>
      <c r="F44" s="30"/>
      <c r="G44" s="52">
        <v>18</v>
      </c>
      <c r="H44" s="52">
        <f t="shared" si="15"/>
        <v>190</v>
      </c>
      <c r="I44" s="53">
        <f t="shared" si="9"/>
        <v>5.0570433975914941E-11</v>
      </c>
      <c r="J44" s="56">
        <f t="shared" si="24"/>
        <v>9.6083824554238392E-9</v>
      </c>
      <c r="K44" s="30"/>
      <c r="M44" s="52">
        <v>18</v>
      </c>
      <c r="N44" s="52">
        <f t="shared" si="17"/>
        <v>190</v>
      </c>
      <c r="O44" s="53">
        <f t="shared" si="10"/>
        <v>1.7901017545130573E-17</v>
      </c>
      <c r="P44" s="56">
        <f t="shared" si="25"/>
        <v>3.4011933335748089E-15</v>
      </c>
      <c r="Q44" s="30"/>
      <c r="S44" s="52">
        <v>18</v>
      </c>
      <c r="T44" s="52">
        <f t="shared" si="19"/>
        <v>190</v>
      </c>
      <c r="U44" s="53">
        <f t="shared" si="11"/>
        <v>5.4906013982125746E-26</v>
      </c>
      <c r="V44" s="56">
        <f t="shared" si="26"/>
        <v>1.0432142656603891E-23</v>
      </c>
      <c r="W44" s="30"/>
      <c r="Y44" s="52">
        <v>18</v>
      </c>
      <c r="Z44" s="52">
        <f t="shared" si="21"/>
        <v>190</v>
      </c>
      <c r="AA44" s="53">
        <f t="shared" si="12"/>
        <v>1.5360633376872282E-38</v>
      </c>
      <c r="AB44" s="56">
        <f t="shared" si="27"/>
        <v>2.9185203416057335E-36</v>
      </c>
      <c r="AC44" s="30"/>
      <c r="AH44" s="30"/>
    </row>
    <row r="45" spans="1:34" x14ac:dyDescent="0.25">
      <c r="A45" s="52">
        <v>19</v>
      </c>
      <c r="B45" s="52">
        <f t="shared" si="13"/>
        <v>20</v>
      </c>
      <c r="C45" s="53">
        <f t="shared" si="8"/>
        <v>6.2753779144057976E-6</v>
      </c>
      <c r="D45" s="56">
        <f t="shared" si="23"/>
        <v>1.2550755828811595E-4</v>
      </c>
      <c r="E45" s="30"/>
      <c r="F45" s="30"/>
      <c r="G45" s="52">
        <v>19</v>
      </c>
      <c r="H45" s="52">
        <f t="shared" si="15"/>
        <v>20</v>
      </c>
      <c r="I45" s="53">
        <f t="shared" si="9"/>
        <v>1.9450166913813442E-11</v>
      </c>
      <c r="J45" s="56">
        <f t="shared" si="24"/>
        <v>3.8900333827626881E-10</v>
      </c>
      <c r="K45" s="30"/>
      <c r="M45" s="52">
        <v>19</v>
      </c>
      <c r="N45" s="52">
        <f t="shared" si="17"/>
        <v>20</v>
      </c>
      <c r="O45" s="53">
        <f t="shared" si="10"/>
        <v>2.4190564250176448E-18</v>
      </c>
      <c r="P45" s="56">
        <f t="shared" si="25"/>
        <v>4.8381128500352896E-17</v>
      </c>
      <c r="Q45" s="30"/>
      <c r="S45" s="52">
        <v>19</v>
      </c>
      <c r="T45" s="52">
        <f t="shared" si="19"/>
        <v>20</v>
      </c>
      <c r="U45" s="53">
        <f t="shared" si="11"/>
        <v>2.2688435529804029E-27</v>
      </c>
      <c r="V45" s="56">
        <f t="shared" si="26"/>
        <v>4.5376871059608061E-26</v>
      </c>
      <c r="W45" s="30"/>
      <c r="Y45" s="52">
        <v>19</v>
      </c>
      <c r="Z45" s="52">
        <f t="shared" si="21"/>
        <v>20</v>
      </c>
      <c r="AA45" s="53">
        <f t="shared" si="12"/>
        <v>1.2288506701497823E-40</v>
      </c>
      <c r="AB45" s="56">
        <f t="shared" si="27"/>
        <v>2.4577013402995645E-39</v>
      </c>
      <c r="AC45" s="30"/>
      <c r="AH45" s="30"/>
    </row>
    <row r="46" spans="1:34" x14ac:dyDescent="0.25">
      <c r="A46" s="52">
        <v>20</v>
      </c>
      <c r="B46" s="52">
        <f t="shared" si="13"/>
        <v>1</v>
      </c>
      <c r="C46" s="53">
        <f t="shared" si="8"/>
        <v>7.8442223930072485E-6</v>
      </c>
      <c r="D46" s="56">
        <f t="shared" si="23"/>
        <v>7.8442223930072485E-6</v>
      </c>
      <c r="E46" s="30"/>
      <c r="F46" s="30"/>
      <c r="G46" s="52">
        <v>20</v>
      </c>
      <c r="H46" s="52">
        <f t="shared" si="15"/>
        <v>1</v>
      </c>
      <c r="I46" s="53">
        <f t="shared" si="9"/>
        <v>7.4808334283897863E-12</v>
      </c>
      <c r="J46" s="56">
        <f t="shared" si="24"/>
        <v>7.4808334283897863E-12</v>
      </c>
      <c r="K46" s="30"/>
      <c r="M46" s="52">
        <v>20</v>
      </c>
      <c r="N46" s="52">
        <f t="shared" si="17"/>
        <v>1</v>
      </c>
      <c r="O46" s="53">
        <f t="shared" si="10"/>
        <v>3.2689951689427632E-19</v>
      </c>
      <c r="P46" s="56">
        <f t="shared" si="25"/>
        <v>3.2689951689427632E-19</v>
      </c>
      <c r="Q46" s="30"/>
      <c r="S46" s="52">
        <v>20</v>
      </c>
      <c r="T46" s="52">
        <f t="shared" si="19"/>
        <v>1</v>
      </c>
      <c r="U46" s="53">
        <f t="shared" si="11"/>
        <v>9.3753865825636468E-29</v>
      </c>
      <c r="V46" s="56">
        <f t="shared" si="26"/>
        <v>9.3753865825636468E-29</v>
      </c>
      <c r="W46" s="30"/>
      <c r="Y46" s="52">
        <v>20</v>
      </c>
      <c r="Z46" s="52">
        <f t="shared" si="21"/>
        <v>1</v>
      </c>
      <c r="AA46" s="53">
        <f t="shared" si="12"/>
        <v>9.830805361198258E-43</v>
      </c>
      <c r="AB46" s="56">
        <f t="shared" si="27"/>
        <v>9.830805361198258E-43</v>
      </c>
      <c r="AC46" s="30"/>
      <c r="AH46" s="30"/>
    </row>
    <row r="47" spans="1:34" x14ac:dyDescent="0.25">
      <c r="B47" s="50"/>
      <c r="C47" s="16" t="s">
        <v>32</v>
      </c>
      <c r="D47" s="30">
        <f>SUM(D25:D46)</f>
        <v>1.0000000000000002</v>
      </c>
      <c r="H47" s="50"/>
      <c r="I47" s="16" t="s">
        <v>32</v>
      </c>
      <c r="J47" s="30">
        <f>SUM(J25:J46)</f>
        <v>1.0000000000000004</v>
      </c>
      <c r="N47" s="50"/>
      <c r="O47" s="16" t="s">
        <v>32</v>
      </c>
      <c r="P47" s="30">
        <f>SUM(P25:P46)</f>
        <v>0.99999999999999967</v>
      </c>
      <c r="T47" s="50"/>
      <c r="U47" s="16" t="s">
        <v>32</v>
      </c>
      <c r="V47" s="30">
        <f>SUM(V25:V46)</f>
        <v>1</v>
      </c>
      <c r="Z47" s="50"/>
      <c r="AA47" s="16" t="s">
        <v>32</v>
      </c>
      <c r="AB47" s="30">
        <f>SUM(AB25:AB46)</f>
        <v>1.0000000000000007</v>
      </c>
    </row>
    <row r="56" spans="1:17" x14ac:dyDescent="0.25">
      <c r="B56" s="175" t="s">
        <v>114</v>
      </c>
      <c r="C56" s="175"/>
      <c r="D56" s="175"/>
      <c r="E56" s="175"/>
      <c r="F56" s="175"/>
      <c r="G56" s="175"/>
      <c r="H56" s="175"/>
      <c r="I56" s="175"/>
      <c r="J56" s="175"/>
    </row>
    <row r="57" spans="1:17" x14ac:dyDescent="0.25">
      <c r="A57" s="57" t="s">
        <v>113</v>
      </c>
      <c r="B57" s="11">
        <v>1</v>
      </c>
      <c r="C57" s="11">
        <v>2</v>
      </c>
      <c r="D57" s="11">
        <v>3</v>
      </c>
      <c r="E57" s="11">
        <v>4</v>
      </c>
      <c r="F57" s="11">
        <v>5</v>
      </c>
      <c r="G57" s="11">
        <v>6</v>
      </c>
      <c r="H57" s="11">
        <v>7</v>
      </c>
      <c r="I57" s="11">
        <v>8</v>
      </c>
      <c r="J57" s="60">
        <v>9</v>
      </c>
      <c r="K57" s="14" t="s">
        <v>115</v>
      </c>
    </row>
    <row r="58" spans="1:17" x14ac:dyDescent="0.25">
      <c r="A58" s="58">
        <v>1</v>
      </c>
      <c r="B58">
        <f ca="1">IF(RAND()&gt;=0.55,1,0)</f>
        <v>1</v>
      </c>
      <c r="C58">
        <f t="shared" ref="C58:J59" ca="1" si="28">IF(RAND()&gt;=0.55,1,0)</f>
        <v>0</v>
      </c>
      <c r="D58">
        <f t="shared" ca="1" si="28"/>
        <v>0</v>
      </c>
      <c r="E58">
        <f t="shared" ca="1" si="28"/>
        <v>0</v>
      </c>
      <c r="F58">
        <f t="shared" ca="1" si="28"/>
        <v>0</v>
      </c>
      <c r="G58">
        <f t="shared" ca="1" si="28"/>
        <v>0</v>
      </c>
      <c r="H58">
        <f t="shared" ca="1" si="28"/>
        <v>0</v>
      </c>
      <c r="I58">
        <f t="shared" ca="1" si="28"/>
        <v>0</v>
      </c>
      <c r="J58">
        <f t="shared" ca="1" si="28"/>
        <v>0</v>
      </c>
      <c r="K58" s="64">
        <f ca="1">SUM(B58:J58)</f>
        <v>1</v>
      </c>
    </row>
    <row r="59" spans="1:17" x14ac:dyDescent="0.25">
      <c r="A59" s="58">
        <v>2</v>
      </c>
      <c r="B59">
        <f ca="1">IF(RAND()&gt;=0.55,1,0)</f>
        <v>1</v>
      </c>
      <c r="C59">
        <f t="shared" ca="1" si="28"/>
        <v>0</v>
      </c>
      <c r="D59">
        <f t="shared" ca="1" si="28"/>
        <v>0</v>
      </c>
      <c r="E59">
        <f t="shared" ca="1" si="28"/>
        <v>1</v>
      </c>
      <c r="F59">
        <f t="shared" ca="1" si="28"/>
        <v>1</v>
      </c>
      <c r="G59">
        <f t="shared" ca="1" si="28"/>
        <v>1</v>
      </c>
      <c r="H59">
        <f t="shared" ca="1" si="28"/>
        <v>1</v>
      </c>
      <c r="I59">
        <f t="shared" ca="1" si="28"/>
        <v>0</v>
      </c>
      <c r="J59">
        <f t="shared" ca="1" si="28"/>
        <v>1</v>
      </c>
      <c r="K59" s="65">
        <f t="shared" ref="K59:K77" ca="1" si="29">SUM(B59:J59)</f>
        <v>6</v>
      </c>
    </row>
    <row r="60" spans="1:17" x14ac:dyDescent="0.25">
      <c r="A60" s="58">
        <v>3</v>
      </c>
      <c r="B60">
        <f t="shared" ref="B60:J77" ca="1" si="30">IF(RAND()&gt;=0.55,1,0)</f>
        <v>1</v>
      </c>
      <c r="C60">
        <f t="shared" ca="1" si="30"/>
        <v>0</v>
      </c>
      <c r="D60">
        <f t="shared" ca="1" si="30"/>
        <v>0</v>
      </c>
      <c r="E60">
        <f t="shared" ca="1" si="30"/>
        <v>0</v>
      </c>
      <c r="F60">
        <f t="shared" ca="1" si="30"/>
        <v>1</v>
      </c>
      <c r="G60">
        <f t="shared" ca="1" si="30"/>
        <v>0</v>
      </c>
      <c r="H60">
        <f t="shared" ca="1" si="30"/>
        <v>1</v>
      </c>
      <c r="I60">
        <f t="shared" ca="1" si="30"/>
        <v>0</v>
      </c>
      <c r="J60">
        <f t="shared" ca="1" si="30"/>
        <v>0</v>
      </c>
      <c r="K60" s="65">
        <f t="shared" ca="1" si="29"/>
        <v>3</v>
      </c>
    </row>
    <row r="61" spans="1:17" x14ac:dyDescent="0.25">
      <c r="A61" s="58">
        <v>4</v>
      </c>
      <c r="B61">
        <f t="shared" ca="1" si="30"/>
        <v>0</v>
      </c>
      <c r="C61">
        <f t="shared" ca="1" si="30"/>
        <v>0</v>
      </c>
      <c r="D61">
        <f t="shared" ca="1" si="30"/>
        <v>0</v>
      </c>
      <c r="E61">
        <f t="shared" ca="1" si="30"/>
        <v>1</v>
      </c>
      <c r="F61">
        <f t="shared" ca="1" si="30"/>
        <v>1</v>
      </c>
      <c r="G61">
        <f t="shared" ca="1" si="30"/>
        <v>0</v>
      </c>
      <c r="H61">
        <f t="shared" ca="1" si="30"/>
        <v>1</v>
      </c>
      <c r="I61">
        <f t="shared" ca="1" si="30"/>
        <v>0</v>
      </c>
      <c r="J61">
        <f t="shared" ca="1" si="30"/>
        <v>0</v>
      </c>
      <c r="K61" s="65">
        <f t="shared" ca="1" si="29"/>
        <v>3</v>
      </c>
    </row>
    <row r="62" spans="1:17" x14ac:dyDescent="0.25">
      <c r="A62" s="58">
        <v>5</v>
      </c>
      <c r="B62">
        <f t="shared" ca="1" si="30"/>
        <v>0</v>
      </c>
      <c r="C62">
        <f t="shared" ca="1" si="30"/>
        <v>0</v>
      </c>
      <c r="D62">
        <f t="shared" ca="1" si="30"/>
        <v>1</v>
      </c>
      <c r="E62">
        <f t="shared" ca="1" si="30"/>
        <v>1</v>
      </c>
      <c r="F62">
        <f t="shared" ca="1" si="30"/>
        <v>0</v>
      </c>
      <c r="G62">
        <f t="shared" ca="1" si="30"/>
        <v>1</v>
      </c>
      <c r="H62">
        <f t="shared" ca="1" si="30"/>
        <v>0</v>
      </c>
      <c r="I62">
        <f t="shared" ca="1" si="30"/>
        <v>0</v>
      </c>
      <c r="J62">
        <f t="shared" ca="1" si="30"/>
        <v>0</v>
      </c>
      <c r="K62" s="65">
        <f t="shared" ca="1" si="29"/>
        <v>3</v>
      </c>
      <c r="Q62">
        <f>5/9</f>
        <v>0.55555555555555558</v>
      </c>
    </row>
    <row r="63" spans="1:17" x14ac:dyDescent="0.25">
      <c r="A63" s="58">
        <v>6</v>
      </c>
      <c r="B63">
        <f t="shared" ca="1" si="30"/>
        <v>0</v>
      </c>
      <c r="C63">
        <f t="shared" ca="1" si="30"/>
        <v>0</v>
      </c>
      <c r="D63">
        <f t="shared" ca="1" si="30"/>
        <v>0</v>
      </c>
      <c r="E63">
        <f t="shared" ca="1" si="30"/>
        <v>1</v>
      </c>
      <c r="F63">
        <f t="shared" ca="1" si="30"/>
        <v>0</v>
      </c>
      <c r="G63">
        <f t="shared" ca="1" si="30"/>
        <v>0</v>
      </c>
      <c r="H63">
        <f t="shared" ca="1" si="30"/>
        <v>0</v>
      </c>
      <c r="I63">
        <f t="shared" ca="1" si="30"/>
        <v>0</v>
      </c>
      <c r="J63">
        <f t="shared" ca="1" si="30"/>
        <v>0</v>
      </c>
      <c r="K63" s="65">
        <f t="shared" ca="1" si="29"/>
        <v>1</v>
      </c>
    </row>
    <row r="64" spans="1:17" x14ac:dyDescent="0.25">
      <c r="A64" s="58">
        <v>7</v>
      </c>
      <c r="B64">
        <f t="shared" ca="1" si="30"/>
        <v>1</v>
      </c>
      <c r="C64">
        <f t="shared" ca="1" si="30"/>
        <v>0</v>
      </c>
      <c r="D64">
        <f t="shared" ca="1" si="30"/>
        <v>0</v>
      </c>
      <c r="E64">
        <f t="shared" ca="1" si="30"/>
        <v>0</v>
      </c>
      <c r="F64">
        <f t="shared" ca="1" si="30"/>
        <v>1</v>
      </c>
      <c r="G64">
        <f t="shared" ca="1" si="30"/>
        <v>0</v>
      </c>
      <c r="H64">
        <f t="shared" ca="1" si="30"/>
        <v>0</v>
      </c>
      <c r="I64">
        <f t="shared" ca="1" si="30"/>
        <v>1</v>
      </c>
      <c r="J64">
        <f t="shared" ca="1" si="30"/>
        <v>0</v>
      </c>
      <c r="K64" s="65">
        <f t="shared" ca="1" si="29"/>
        <v>3</v>
      </c>
    </row>
    <row r="65" spans="1:13" x14ac:dyDescent="0.25">
      <c r="A65" s="58">
        <v>8</v>
      </c>
      <c r="B65">
        <f t="shared" ca="1" si="30"/>
        <v>1</v>
      </c>
      <c r="C65">
        <f t="shared" ca="1" si="30"/>
        <v>1</v>
      </c>
      <c r="D65">
        <f t="shared" ca="1" si="30"/>
        <v>0</v>
      </c>
      <c r="E65">
        <f t="shared" ca="1" si="30"/>
        <v>0</v>
      </c>
      <c r="F65">
        <f t="shared" ca="1" si="30"/>
        <v>0</v>
      </c>
      <c r="G65">
        <f t="shared" ca="1" si="30"/>
        <v>0</v>
      </c>
      <c r="H65">
        <f t="shared" ca="1" si="30"/>
        <v>1</v>
      </c>
      <c r="I65">
        <f t="shared" ca="1" si="30"/>
        <v>1</v>
      </c>
      <c r="J65">
        <f t="shared" ca="1" si="30"/>
        <v>1</v>
      </c>
      <c r="K65" s="65">
        <f t="shared" ca="1" si="29"/>
        <v>5</v>
      </c>
    </row>
    <row r="66" spans="1:13" x14ac:dyDescent="0.25">
      <c r="A66" s="58">
        <v>9</v>
      </c>
      <c r="B66">
        <f t="shared" ca="1" si="30"/>
        <v>0</v>
      </c>
      <c r="C66">
        <f t="shared" ca="1" si="30"/>
        <v>0</v>
      </c>
      <c r="D66">
        <f t="shared" ca="1" si="30"/>
        <v>1</v>
      </c>
      <c r="E66">
        <f t="shared" ca="1" si="30"/>
        <v>0</v>
      </c>
      <c r="F66">
        <f t="shared" ca="1" si="30"/>
        <v>0</v>
      </c>
      <c r="G66">
        <f t="shared" ca="1" si="30"/>
        <v>0</v>
      </c>
      <c r="H66">
        <f t="shared" ca="1" si="30"/>
        <v>1</v>
      </c>
      <c r="I66">
        <f t="shared" ca="1" si="30"/>
        <v>0</v>
      </c>
      <c r="J66">
        <f t="shared" ca="1" si="30"/>
        <v>0</v>
      </c>
      <c r="K66" s="65">
        <f t="shared" ca="1" si="29"/>
        <v>2</v>
      </c>
    </row>
    <row r="67" spans="1:13" x14ac:dyDescent="0.25">
      <c r="A67" s="58">
        <v>10</v>
      </c>
      <c r="B67">
        <f t="shared" ca="1" si="30"/>
        <v>1</v>
      </c>
      <c r="C67">
        <f t="shared" ca="1" si="30"/>
        <v>1</v>
      </c>
      <c r="D67">
        <f t="shared" ca="1" si="30"/>
        <v>0</v>
      </c>
      <c r="E67">
        <f t="shared" ca="1" si="30"/>
        <v>1</v>
      </c>
      <c r="F67">
        <f t="shared" ca="1" si="30"/>
        <v>0</v>
      </c>
      <c r="G67">
        <f t="shared" ca="1" si="30"/>
        <v>1</v>
      </c>
      <c r="H67">
        <f t="shared" ca="1" si="30"/>
        <v>0</v>
      </c>
      <c r="I67">
        <f t="shared" ca="1" si="30"/>
        <v>1</v>
      </c>
      <c r="J67">
        <f t="shared" ca="1" si="30"/>
        <v>1</v>
      </c>
      <c r="K67" s="65">
        <f t="shared" ca="1" si="29"/>
        <v>6</v>
      </c>
    </row>
    <row r="68" spans="1:13" x14ac:dyDescent="0.25">
      <c r="A68" s="58">
        <v>11</v>
      </c>
      <c r="B68">
        <f t="shared" ca="1" si="30"/>
        <v>1</v>
      </c>
      <c r="C68">
        <f t="shared" ca="1" si="30"/>
        <v>1</v>
      </c>
      <c r="D68">
        <f t="shared" ca="1" si="30"/>
        <v>0</v>
      </c>
      <c r="E68">
        <f t="shared" ca="1" si="30"/>
        <v>1</v>
      </c>
      <c r="F68">
        <f t="shared" ca="1" si="30"/>
        <v>0</v>
      </c>
      <c r="G68">
        <f t="shared" ca="1" si="30"/>
        <v>1</v>
      </c>
      <c r="H68">
        <f t="shared" ca="1" si="30"/>
        <v>1</v>
      </c>
      <c r="I68">
        <f t="shared" ca="1" si="30"/>
        <v>0</v>
      </c>
      <c r="J68">
        <f t="shared" ca="1" si="30"/>
        <v>0</v>
      </c>
      <c r="K68" s="65">
        <f t="shared" ca="1" si="29"/>
        <v>5</v>
      </c>
    </row>
    <row r="69" spans="1:13" x14ac:dyDescent="0.25">
      <c r="A69" s="58">
        <v>12</v>
      </c>
      <c r="B69">
        <f t="shared" ca="1" si="30"/>
        <v>0</v>
      </c>
      <c r="C69">
        <f t="shared" ca="1" si="30"/>
        <v>0</v>
      </c>
      <c r="D69">
        <f t="shared" ca="1" si="30"/>
        <v>0</v>
      </c>
      <c r="E69">
        <f t="shared" ca="1" si="30"/>
        <v>0</v>
      </c>
      <c r="F69">
        <f t="shared" ca="1" si="30"/>
        <v>0</v>
      </c>
      <c r="G69">
        <f t="shared" ca="1" si="30"/>
        <v>0</v>
      </c>
      <c r="H69">
        <f t="shared" ca="1" si="30"/>
        <v>1</v>
      </c>
      <c r="I69">
        <f t="shared" ca="1" si="30"/>
        <v>0</v>
      </c>
      <c r="J69">
        <f t="shared" ca="1" si="30"/>
        <v>1</v>
      </c>
      <c r="K69" s="65">
        <f t="shared" ca="1" si="29"/>
        <v>2</v>
      </c>
    </row>
    <row r="70" spans="1:13" x14ac:dyDescent="0.25">
      <c r="A70" s="58">
        <v>13</v>
      </c>
      <c r="B70">
        <f t="shared" ca="1" si="30"/>
        <v>1</v>
      </c>
      <c r="C70">
        <f t="shared" ca="1" si="30"/>
        <v>1</v>
      </c>
      <c r="D70">
        <f t="shared" ca="1" si="30"/>
        <v>1</v>
      </c>
      <c r="E70">
        <f t="shared" ca="1" si="30"/>
        <v>0</v>
      </c>
      <c r="F70">
        <f t="shared" ca="1" si="30"/>
        <v>1</v>
      </c>
      <c r="G70">
        <f t="shared" ca="1" si="30"/>
        <v>0</v>
      </c>
      <c r="H70">
        <f t="shared" ca="1" si="30"/>
        <v>1</v>
      </c>
      <c r="I70">
        <f t="shared" ca="1" si="30"/>
        <v>1</v>
      </c>
      <c r="J70">
        <f t="shared" ca="1" si="30"/>
        <v>0</v>
      </c>
      <c r="K70" s="65">
        <f t="shared" ca="1" si="29"/>
        <v>6</v>
      </c>
    </row>
    <row r="71" spans="1:13" x14ac:dyDescent="0.25">
      <c r="A71" s="58">
        <v>14</v>
      </c>
      <c r="B71">
        <f t="shared" ca="1" si="30"/>
        <v>0</v>
      </c>
      <c r="C71">
        <f t="shared" ca="1" si="30"/>
        <v>1</v>
      </c>
      <c r="D71">
        <f t="shared" ca="1" si="30"/>
        <v>0</v>
      </c>
      <c r="E71">
        <f t="shared" ca="1" si="30"/>
        <v>1</v>
      </c>
      <c r="F71">
        <f t="shared" ca="1" si="30"/>
        <v>1</v>
      </c>
      <c r="G71">
        <f t="shared" ca="1" si="30"/>
        <v>0</v>
      </c>
      <c r="H71">
        <f t="shared" ca="1" si="30"/>
        <v>0</v>
      </c>
      <c r="I71">
        <f t="shared" ca="1" si="30"/>
        <v>0</v>
      </c>
      <c r="J71">
        <f t="shared" ca="1" si="30"/>
        <v>0</v>
      </c>
      <c r="K71" s="65">
        <f t="shared" ca="1" si="29"/>
        <v>3</v>
      </c>
    </row>
    <row r="72" spans="1:13" x14ac:dyDescent="0.25">
      <c r="A72" s="58">
        <v>15</v>
      </c>
      <c r="B72">
        <f t="shared" ca="1" si="30"/>
        <v>0</v>
      </c>
      <c r="C72">
        <f t="shared" ca="1" si="30"/>
        <v>1</v>
      </c>
      <c r="D72">
        <f t="shared" ca="1" si="30"/>
        <v>0</v>
      </c>
      <c r="E72">
        <f t="shared" ca="1" si="30"/>
        <v>0</v>
      </c>
      <c r="F72">
        <f t="shared" ca="1" si="30"/>
        <v>1</v>
      </c>
      <c r="G72">
        <f t="shared" ca="1" si="30"/>
        <v>1</v>
      </c>
      <c r="H72">
        <f t="shared" ca="1" si="30"/>
        <v>1</v>
      </c>
      <c r="I72">
        <f t="shared" ca="1" si="30"/>
        <v>1</v>
      </c>
      <c r="J72">
        <f t="shared" ca="1" si="30"/>
        <v>1</v>
      </c>
      <c r="K72" s="65">
        <f t="shared" ca="1" si="29"/>
        <v>6</v>
      </c>
    </row>
    <row r="73" spans="1:13" x14ac:dyDescent="0.25">
      <c r="A73" s="58">
        <v>16</v>
      </c>
      <c r="B73">
        <f t="shared" ca="1" si="30"/>
        <v>1</v>
      </c>
      <c r="C73">
        <f t="shared" ca="1" si="30"/>
        <v>1</v>
      </c>
      <c r="D73">
        <f t="shared" ca="1" si="30"/>
        <v>0</v>
      </c>
      <c r="E73">
        <f t="shared" ca="1" si="30"/>
        <v>0</v>
      </c>
      <c r="F73">
        <f t="shared" ca="1" si="30"/>
        <v>1</v>
      </c>
      <c r="G73">
        <f t="shared" ca="1" si="30"/>
        <v>0</v>
      </c>
      <c r="H73">
        <f t="shared" ca="1" si="30"/>
        <v>1</v>
      </c>
      <c r="I73">
        <f t="shared" ca="1" si="30"/>
        <v>0</v>
      </c>
      <c r="J73">
        <f t="shared" ca="1" si="30"/>
        <v>1</v>
      </c>
      <c r="K73" s="65">
        <f t="shared" ca="1" si="29"/>
        <v>5</v>
      </c>
    </row>
    <row r="74" spans="1:13" x14ac:dyDescent="0.25">
      <c r="A74" s="58">
        <v>17</v>
      </c>
      <c r="B74">
        <f t="shared" ca="1" si="30"/>
        <v>0</v>
      </c>
      <c r="C74">
        <f t="shared" ca="1" si="30"/>
        <v>1</v>
      </c>
      <c r="D74">
        <f t="shared" ca="1" si="30"/>
        <v>0</v>
      </c>
      <c r="E74">
        <f t="shared" ca="1" si="30"/>
        <v>1</v>
      </c>
      <c r="F74">
        <f t="shared" ca="1" si="30"/>
        <v>0</v>
      </c>
      <c r="G74">
        <f t="shared" ca="1" si="30"/>
        <v>1</v>
      </c>
      <c r="H74">
        <f t="shared" ca="1" si="30"/>
        <v>0</v>
      </c>
      <c r="I74">
        <f t="shared" ca="1" si="30"/>
        <v>1</v>
      </c>
      <c r="J74">
        <f t="shared" ca="1" si="30"/>
        <v>1</v>
      </c>
      <c r="K74" s="65">
        <f t="shared" ca="1" si="29"/>
        <v>5</v>
      </c>
    </row>
    <row r="75" spans="1:13" x14ac:dyDescent="0.25">
      <c r="A75" s="58">
        <v>18</v>
      </c>
      <c r="B75">
        <f t="shared" ca="1" si="30"/>
        <v>1</v>
      </c>
      <c r="C75">
        <f t="shared" ca="1" si="30"/>
        <v>0</v>
      </c>
      <c r="D75">
        <f t="shared" ca="1" si="30"/>
        <v>1</v>
      </c>
      <c r="E75">
        <f t="shared" ca="1" si="30"/>
        <v>0</v>
      </c>
      <c r="F75">
        <f t="shared" ca="1" si="30"/>
        <v>0</v>
      </c>
      <c r="G75">
        <f t="shared" ca="1" si="30"/>
        <v>0</v>
      </c>
      <c r="H75">
        <f t="shared" ca="1" si="30"/>
        <v>1</v>
      </c>
      <c r="I75">
        <f t="shared" ca="1" si="30"/>
        <v>1</v>
      </c>
      <c r="J75">
        <f t="shared" ca="1" si="30"/>
        <v>1</v>
      </c>
      <c r="K75" s="65">
        <f t="shared" ca="1" si="29"/>
        <v>5</v>
      </c>
    </row>
    <row r="76" spans="1:13" x14ac:dyDescent="0.25">
      <c r="A76" s="58">
        <v>19</v>
      </c>
      <c r="B76">
        <f t="shared" ca="1" si="30"/>
        <v>1</v>
      </c>
      <c r="C76">
        <f t="shared" ca="1" si="30"/>
        <v>1</v>
      </c>
      <c r="D76">
        <f t="shared" ca="1" si="30"/>
        <v>0</v>
      </c>
      <c r="E76">
        <f t="shared" ca="1" si="30"/>
        <v>1</v>
      </c>
      <c r="F76">
        <f t="shared" ca="1" si="30"/>
        <v>1</v>
      </c>
      <c r="G76">
        <f t="shared" ca="1" si="30"/>
        <v>1</v>
      </c>
      <c r="H76">
        <f t="shared" ca="1" si="30"/>
        <v>1</v>
      </c>
      <c r="I76">
        <f t="shared" ca="1" si="30"/>
        <v>1</v>
      </c>
      <c r="J76">
        <f t="shared" ca="1" si="30"/>
        <v>0</v>
      </c>
      <c r="K76" s="65">
        <f t="shared" ca="1" si="29"/>
        <v>7</v>
      </c>
    </row>
    <row r="77" spans="1:13" x14ac:dyDescent="0.25">
      <c r="A77" s="59">
        <v>20</v>
      </c>
      <c r="B77" s="63">
        <f t="shared" ca="1" si="30"/>
        <v>0</v>
      </c>
      <c r="C77" s="22">
        <f t="shared" ca="1" si="30"/>
        <v>0</v>
      </c>
      <c r="D77" s="22">
        <f t="shared" ca="1" si="30"/>
        <v>0</v>
      </c>
      <c r="E77" s="22">
        <f t="shared" ca="1" si="30"/>
        <v>1</v>
      </c>
      <c r="F77" s="22">
        <f t="shared" ca="1" si="30"/>
        <v>1</v>
      </c>
      <c r="G77" s="22">
        <f t="shared" ca="1" si="30"/>
        <v>1</v>
      </c>
      <c r="H77" s="22">
        <f t="shared" ca="1" si="30"/>
        <v>0</v>
      </c>
      <c r="I77" s="22">
        <f t="shared" ca="1" si="30"/>
        <v>1</v>
      </c>
      <c r="J77" s="66">
        <f t="shared" ca="1" si="30"/>
        <v>0</v>
      </c>
      <c r="K77" s="63">
        <f t="shared" ca="1" si="29"/>
        <v>4</v>
      </c>
    </row>
    <row r="78" spans="1:13" x14ac:dyDescent="0.25">
      <c r="A78" s="16" t="s">
        <v>32</v>
      </c>
      <c r="B78">
        <f ca="1">SUM(B58:B77)</f>
        <v>11</v>
      </c>
      <c r="C78">
        <f t="shared" ref="C78:I78" ca="1" si="31">SUM(C58:C77)</f>
        <v>9</v>
      </c>
      <c r="D78">
        <f t="shared" ca="1" si="31"/>
        <v>4</v>
      </c>
      <c r="E78">
        <f t="shared" ca="1" si="31"/>
        <v>10</v>
      </c>
      <c r="F78">
        <f t="shared" ca="1" si="31"/>
        <v>10</v>
      </c>
      <c r="G78">
        <f t="shared" ca="1" si="31"/>
        <v>8</v>
      </c>
      <c r="H78">
        <f t="shared" ca="1" si="31"/>
        <v>12</v>
      </c>
      <c r="I78">
        <f t="shared" ca="1" si="31"/>
        <v>9</v>
      </c>
      <c r="J78" s="61" t="s">
        <v>116</v>
      </c>
      <c r="K78">
        <f ca="1">AVERAGE(K58:K77)</f>
        <v>4.05</v>
      </c>
      <c r="M78">
        <f ca="1">COUNTIF(B78:I78,"&gt;=10")</f>
        <v>4</v>
      </c>
    </row>
  </sheetData>
  <mergeCells count="1">
    <mergeCell ref="B56:J56"/>
  </mergeCells>
  <conditionalFormatting sqref="D10:D1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4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6:J4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6:V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6:AB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55FD-F984-42E9-A062-B7F73D767B80}">
  <dimension ref="A1:F1004"/>
  <sheetViews>
    <sheetView zoomScale="70" zoomScaleNormal="70" workbookViewId="0">
      <selection activeCell="E2" sqref="E2"/>
    </sheetView>
  </sheetViews>
  <sheetFormatPr defaultRowHeight="15" x14ac:dyDescent="0.25"/>
  <cols>
    <col min="3" max="3" width="12" bestFit="1" customWidth="1"/>
    <col min="5" max="5" width="12" bestFit="1" customWidth="1"/>
  </cols>
  <sheetData>
    <row r="1" spans="1:6" x14ac:dyDescent="0.25">
      <c r="A1" t="s">
        <v>114</v>
      </c>
      <c r="B1" t="s">
        <v>215</v>
      </c>
      <c r="C1" t="s">
        <v>216</v>
      </c>
      <c r="D1" t="s">
        <v>217</v>
      </c>
      <c r="E1" t="s">
        <v>220</v>
      </c>
    </row>
    <row r="2" spans="1:6" x14ac:dyDescent="0.25">
      <c r="A2">
        <v>100</v>
      </c>
      <c r="B2">
        <v>60</v>
      </c>
      <c r="C2">
        <v>10</v>
      </c>
      <c r="D2">
        <v>50</v>
      </c>
      <c r="E2" t="e" cm="1">
        <f t="array" ref="E2">COM</f>
        <v>#NAME?</v>
      </c>
    </row>
    <row r="4" spans="1:6" x14ac:dyDescent="0.25">
      <c r="C4" t="s">
        <v>218</v>
      </c>
      <c r="D4" t="s">
        <v>29</v>
      </c>
      <c r="E4" t="s">
        <v>219</v>
      </c>
      <c r="F4" t="s">
        <v>221</v>
      </c>
    </row>
    <row r="5" spans="1:6" x14ac:dyDescent="0.25">
      <c r="A5">
        <v>1</v>
      </c>
      <c r="B5">
        <f>IF(A5&lt;&gt;"",$D$2-A5,"")</f>
        <v>49</v>
      </c>
      <c r="C5" t="e">
        <f>$E$2^A5*(1-$E$2)^B5</f>
        <v>#NAME?</v>
      </c>
      <c r="D5">
        <f>COMBIN($D$2,A5)</f>
        <v>50</v>
      </c>
      <c r="E5" t="e">
        <f>C5*D5</f>
        <v>#NAME?</v>
      </c>
      <c r="F5" t="e">
        <f>SUMIFS(E5:E1004,A5:A1004,"&gt;" &amp; A5)</f>
        <v>#NAME?</v>
      </c>
    </row>
    <row r="6" spans="1:6" x14ac:dyDescent="0.25">
      <c r="A6">
        <f>IF(A5+1&gt;$D$2,"",A5+1)</f>
        <v>2</v>
      </c>
      <c r="B6">
        <f t="shared" ref="B6:B69" si="0">IF(A6&lt;&gt;"",$D$2-A6,"")</f>
        <v>48</v>
      </c>
      <c r="C6" t="e">
        <f t="shared" ref="C6:C69" si="1">$E$2^A6*(1-$E$2)^B6</f>
        <v>#NAME?</v>
      </c>
      <c r="D6">
        <f t="shared" ref="D6:D69" si="2">COMBIN($D$2,A6)</f>
        <v>1225</v>
      </c>
      <c r="E6" t="e">
        <f t="shared" ref="E6:E69" si="3">C6*D6</f>
        <v>#NAME?</v>
      </c>
      <c r="F6" t="e">
        <f t="shared" ref="F6:F69" si="4">SUMIFS(E6:E1005,A6:A1005,"&gt;" &amp; A6)</f>
        <v>#NAME?</v>
      </c>
    </row>
    <row r="7" spans="1:6" x14ac:dyDescent="0.25">
      <c r="A7">
        <f t="shared" ref="A7:A70" si="5">IF(A6+1&gt;$D$2,"",A6+1)</f>
        <v>3</v>
      </c>
      <c r="B7">
        <f t="shared" si="0"/>
        <v>47</v>
      </c>
      <c r="C7" t="e">
        <f t="shared" si="1"/>
        <v>#NAME?</v>
      </c>
      <c r="D7">
        <f t="shared" si="2"/>
        <v>19600</v>
      </c>
      <c r="E7" t="e">
        <f t="shared" si="3"/>
        <v>#NAME?</v>
      </c>
      <c r="F7" t="e">
        <f t="shared" si="4"/>
        <v>#NAME?</v>
      </c>
    </row>
    <row r="8" spans="1:6" x14ac:dyDescent="0.25">
      <c r="A8">
        <f t="shared" si="5"/>
        <v>4</v>
      </c>
      <c r="B8">
        <f t="shared" si="0"/>
        <v>46</v>
      </c>
      <c r="C8" t="e">
        <f t="shared" si="1"/>
        <v>#NAME?</v>
      </c>
      <c r="D8">
        <f t="shared" si="2"/>
        <v>230300</v>
      </c>
      <c r="E8" t="e">
        <f t="shared" si="3"/>
        <v>#NAME?</v>
      </c>
      <c r="F8" t="e">
        <f t="shared" si="4"/>
        <v>#NAME?</v>
      </c>
    </row>
    <row r="9" spans="1:6" x14ac:dyDescent="0.25">
      <c r="A9">
        <f t="shared" si="5"/>
        <v>5</v>
      </c>
      <c r="B9">
        <f t="shared" si="0"/>
        <v>45</v>
      </c>
      <c r="C9" t="e">
        <f t="shared" si="1"/>
        <v>#NAME?</v>
      </c>
      <c r="D9">
        <f t="shared" si="2"/>
        <v>2118760</v>
      </c>
      <c r="E9" t="e">
        <f t="shared" si="3"/>
        <v>#NAME?</v>
      </c>
      <c r="F9" t="e">
        <f t="shared" si="4"/>
        <v>#NAME?</v>
      </c>
    </row>
    <row r="10" spans="1:6" x14ac:dyDescent="0.25">
      <c r="A10">
        <f t="shared" si="5"/>
        <v>6</v>
      </c>
      <c r="B10">
        <f t="shared" si="0"/>
        <v>44</v>
      </c>
      <c r="C10" t="e">
        <f t="shared" si="1"/>
        <v>#NAME?</v>
      </c>
      <c r="D10">
        <f t="shared" si="2"/>
        <v>15890700</v>
      </c>
      <c r="E10" t="e">
        <f t="shared" si="3"/>
        <v>#NAME?</v>
      </c>
      <c r="F10" t="e">
        <f t="shared" si="4"/>
        <v>#NAME?</v>
      </c>
    </row>
    <row r="11" spans="1:6" x14ac:dyDescent="0.25">
      <c r="A11">
        <f t="shared" si="5"/>
        <v>7</v>
      </c>
      <c r="B11">
        <f t="shared" si="0"/>
        <v>43</v>
      </c>
      <c r="C11" t="e">
        <f t="shared" si="1"/>
        <v>#NAME?</v>
      </c>
      <c r="D11">
        <f t="shared" si="2"/>
        <v>99884400</v>
      </c>
      <c r="E11" t="e">
        <f t="shared" si="3"/>
        <v>#NAME?</v>
      </c>
      <c r="F11" t="e">
        <f t="shared" si="4"/>
        <v>#NAME?</v>
      </c>
    </row>
    <row r="12" spans="1:6" x14ac:dyDescent="0.25">
      <c r="A12">
        <f t="shared" si="5"/>
        <v>8</v>
      </c>
      <c r="B12">
        <f t="shared" si="0"/>
        <v>42</v>
      </c>
      <c r="C12" t="e">
        <f t="shared" si="1"/>
        <v>#NAME?</v>
      </c>
      <c r="D12">
        <f t="shared" si="2"/>
        <v>536878649.99999988</v>
      </c>
      <c r="E12" t="e">
        <f t="shared" si="3"/>
        <v>#NAME?</v>
      </c>
      <c r="F12" t="e">
        <f t="shared" si="4"/>
        <v>#NAME?</v>
      </c>
    </row>
    <row r="13" spans="1:6" x14ac:dyDescent="0.25">
      <c r="A13">
        <f t="shared" si="5"/>
        <v>9</v>
      </c>
      <c r="B13">
        <f t="shared" si="0"/>
        <v>41</v>
      </c>
      <c r="C13" t="e">
        <f t="shared" si="1"/>
        <v>#NAME?</v>
      </c>
      <c r="D13">
        <f t="shared" si="2"/>
        <v>2505433700</v>
      </c>
      <c r="E13" t="e">
        <f t="shared" si="3"/>
        <v>#NAME?</v>
      </c>
      <c r="F13" t="e">
        <f t="shared" si="4"/>
        <v>#NAME?</v>
      </c>
    </row>
    <row r="14" spans="1:6" x14ac:dyDescent="0.25">
      <c r="A14">
        <f t="shared" si="5"/>
        <v>10</v>
      </c>
      <c r="B14">
        <f t="shared" si="0"/>
        <v>40</v>
      </c>
      <c r="C14" t="e">
        <f t="shared" si="1"/>
        <v>#NAME?</v>
      </c>
      <c r="D14">
        <f t="shared" si="2"/>
        <v>10272278170</v>
      </c>
      <c r="E14" t="e">
        <f t="shared" si="3"/>
        <v>#NAME?</v>
      </c>
      <c r="F14" t="e">
        <f t="shared" si="4"/>
        <v>#NAME?</v>
      </c>
    </row>
    <row r="15" spans="1:6" x14ac:dyDescent="0.25">
      <c r="A15">
        <f t="shared" si="5"/>
        <v>11</v>
      </c>
      <c r="B15">
        <f t="shared" si="0"/>
        <v>39</v>
      </c>
      <c r="C15" t="e">
        <f t="shared" si="1"/>
        <v>#NAME?</v>
      </c>
      <c r="D15">
        <f t="shared" si="2"/>
        <v>37353738799.999985</v>
      </c>
      <c r="E15" t="e">
        <f t="shared" si="3"/>
        <v>#NAME?</v>
      </c>
      <c r="F15" t="e">
        <f t="shared" si="4"/>
        <v>#NAME?</v>
      </c>
    </row>
    <row r="16" spans="1:6" x14ac:dyDescent="0.25">
      <c r="A16">
        <f t="shared" si="5"/>
        <v>12</v>
      </c>
      <c r="B16">
        <f t="shared" si="0"/>
        <v>38</v>
      </c>
      <c r="C16" t="e">
        <f t="shared" si="1"/>
        <v>#NAME?</v>
      </c>
      <c r="D16">
        <f t="shared" si="2"/>
        <v>121399651100</v>
      </c>
      <c r="E16" t="e">
        <f t="shared" si="3"/>
        <v>#NAME?</v>
      </c>
      <c r="F16" t="e">
        <f t="shared" si="4"/>
        <v>#NAME?</v>
      </c>
    </row>
    <row r="17" spans="1:6" x14ac:dyDescent="0.25">
      <c r="A17">
        <f t="shared" si="5"/>
        <v>13</v>
      </c>
      <c r="B17">
        <f t="shared" si="0"/>
        <v>37</v>
      </c>
      <c r="C17" t="e">
        <f t="shared" si="1"/>
        <v>#NAME?</v>
      </c>
      <c r="D17">
        <f t="shared" si="2"/>
        <v>354860518599.99988</v>
      </c>
      <c r="E17" t="e">
        <f t="shared" si="3"/>
        <v>#NAME?</v>
      </c>
      <c r="F17" t="e">
        <f t="shared" si="4"/>
        <v>#NAME?</v>
      </c>
    </row>
    <row r="18" spans="1:6" x14ac:dyDescent="0.25">
      <c r="A18">
        <f t="shared" si="5"/>
        <v>14</v>
      </c>
      <c r="B18">
        <f t="shared" si="0"/>
        <v>36</v>
      </c>
      <c r="C18" t="e">
        <f t="shared" si="1"/>
        <v>#NAME?</v>
      </c>
      <c r="D18">
        <f t="shared" si="2"/>
        <v>937845656300</v>
      </c>
      <c r="E18" t="e">
        <f t="shared" si="3"/>
        <v>#NAME?</v>
      </c>
      <c r="F18" t="e">
        <f t="shared" si="4"/>
        <v>#NAME?</v>
      </c>
    </row>
    <row r="19" spans="1:6" x14ac:dyDescent="0.25">
      <c r="A19">
        <f t="shared" si="5"/>
        <v>15</v>
      </c>
      <c r="B19">
        <f t="shared" si="0"/>
        <v>35</v>
      </c>
      <c r="C19" t="e">
        <f t="shared" si="1"/>
        <v>#NAME?</v>
      </c>
      <c r="D19">
        <f t="shared" si="2"/>
        <v>2250829575120.0005</v>
      </c>
      <c r="E19" t="e">
        <f t="shared" si="3"/>
        <v>#NAME?</v>
      </c>
      <c r="F19" t="e">
        <f t="shared" si="4"/>
        <v>#NAME?</v>
      </c>
    </row>
    <row r="20" spans="1:6" x14ac:dyDescent="0.25">
      <c r="A20">
        <f t="shared" si="5"/>
        <v>16</v>
      </c>
      <c r="B20">
        <f t="shared" si="0"/>
        <v>34</v>
      </c>
      <c r="C20" t="e">
        <f t="shared" si="1"/>
        <v>#NAME?</v>
      </c>
      <c r="D20">
        <f t="shared" si="2"/>
        <v>4923689695575</v>
      </c>
      <c r="E20" t="e">
        <f t="shared" si="3"/>
        <v>#NAME?</v>
      </c>
      <c r="F20" t="e">
        <f t="shared" si="4"/>
        <v>#NAME?</v>
      </c>
    </row>
    <row r="21" spans="1:6" x14ac:dyDescent="0.25">
      <c r="A21">
        <f t="shared" si="5"/>
        <v>17</v>
      </c>
      <c r="B21">
        <f t="shared" si="0"/>
        <v>33</v>
      </c>
      <c r="C21" t="e">
        <f t="shared" si="1"/>
        <v>#NAME?</v>
      </c>
      <c r="D21">
        <f t="shared" si="2"/>
        <v>9847379391150</v>
      </c>
      <c r="E21" t="e">
        <f t="shared" si="3"/>
        <v>#NAME?</v>
      </c>
      <c r="F21" t="e">
        <f t="shared" si="4"/>
        <v>#NAME?</v>
      </c>
    </row>
    <row r="22" spans="1:6" x14ac:dyDescent="0.25">
      <c r="A22">
        <f t="shared" si="5"/>
        <v>18</v>
      </c>
      <c r="B22">
        <f t="shared" si="0"/>
        <v>32</v>
      </c>
      <c r="C22" t="e">
        <f t="shared" si="1"/>
        <v>#NAME?</v>
      </c>
      <c r="D22">
        <f t="shared" si="2"/>
        <v>18053528883775.008</v>
      </c>
      <c r="E22" t="e">
        <f t="shared" si="3"/>
        <v>#NAME?</v>
      </c>
      <c r="F22" t="e">
        <f t="shared" si="4"/>
        <v>#NAME?</v>
      </c>
    </row>
    <row r="23" spans="1:6" x14ac:dyDescent="0.25">
      <c r="A23">
        <f t="shared" si="5"/>
        <v>19</v>
      </c>
      <c r="B23">
        <f t="shared" si="0"/>
        <v>31</v>
      </c>
      <c r="C23" t="e">
        <f t="shared" si="1"/>
        <v>#NAME?</v>
      </c>
      <c r="D23">
        <f t="shared" si="2"/>
        <v>30405943383199.988</v>
      </c>
      <c r="E23" t="e">
        <f t="shared" si="3"/>
        <v>#NAME?</v>
      </c>
      <c r="F23" t="e">
        <f t="shared" si="4"/>
        <v>#NAME?</v>
      </c>
    </row>
    <row r="24" spans="1:6" x14ac:dyDescent="0.25">
      <c r="A24">
        <f t="shared" si="5"/>
        <v>20</v>
      </c>
      <c r="B24">
        <f t="shared" si="0"/>
        <v>30</v>
      </c>
      <c r="C24" t="e">
        <f t="shared" si="1"/>
        <v>#NAME?</v>
      </c>
      <c r="D24">
        <f t="shared" si="2"/>
        <v>47129212243960</v>
      </c>
      <c r="E24" t="e">
        <f t="shared" si="3"/>
        <v>#NAME?</v>
      </c>
      <c r="F24" t="e">
        <f t="shared" si="4"/>
        <v>#NAME?</v>
      </c>
    </row>
    <row r="25" spans="1:6" x14ac:dyDescent="0.25">
      <c r="A25">
        <f t="shared" si="5"/>
        <v>21</v>
      </c>
      <c r="B25">
        <f t="shared" si="0"/>
        <v>29</v>
      </c>
      <c r="C25" t="e">
        <f t="shared" si="1"/>
        <v>#NAME?</v>
      </c>
      <c r="D25">
        <f t="shared" si="2"/>
        <v>67327446062800</v>
      </c>
      <c r="E25" t="e">
        <f t="shared" si="3"/>
        <v>#NAME?</v>
      </c>
      <c r="F25" t="e">
        <f t="shared" si="4"/>
        <v>#NAME?</v>
      </c>
    </row>
    <row r="26" spans="1:6" x14ac:dyDescent="0.25">
      <c r="A26">
        <f t="shared" si="5"/>
        <v>22</v>
      </c>
      <c r="B26">
        <f t="shared" si="0"/>
        <v>28</v>
      </c>
      <c r="C26" t="e">
        <f t="shared" si="1"/>
        <v>#NAME?</v>
      </c>
      <c r="D26">
        <f t="shared" si="2"/>
        <v>88749815264599.969</v>
      </c>
      <c r="E26" t="e">
        <f t="shared" si="3"/>
        <v>#NAME?</v>
      </c>
      <c r="F26" t="e">
        <f t="shared" si="4"/>
        <v>#NAME?</v>
      </c>
    </row>
    <row r="27" spans="1:6" x14ac:dyDescent="0.25">
      <c r="A27">
        <f t="shared" si="5"/>
        <v>23</v>
      </c>
      <c r="B27">
        <f t="shared" si="0"/>
        <v>27</v>
      </c>
      <c r="C27" t="e">
        <f t="shared" si="1"/>
        <v>#NAME?</v>
      </c>
      <c r="D27">
        <f t="shared" si="2"/>
        <v>108043253365600.03</v>
      </c>
      <c r="E27" t="e">
        <f t="shared" si="3"/>
        <v>#NAME?</v>
      </c>
      <c r="F27" t="e">
        <f t="shared" si="4"/>
        <v>#NAME?</v>
      </c>
    </row>
    <row r="28" spans="1:6" x14ac:dyDescent="0.25">
      <c r="A28">
        <f t="shared" si="5"/>
        <v>24</v>
      </c>
      <c r="B28">
        <f t="shared" si="0"/>
        <v>26</v>
      </c>
      <c r="C28" t="e">
        <f t="shared" si="1"/>
        <v>#NAME?</v>
      </c>
      <c r="D28">
        <f t="shared" si="2"/>
        <v>121548660036300.05</v>
      </c>
      <c r="E28" t="e">
        <f t="shared" si="3"/>
        <v>#NAME?</v>
      </c>
      <c r="F28" t="e">
        <f t="shared" si="4"/>
        <v>#NAME?</v>
      </c>
    </row>
    <row r="29" spans="1:6" x14ac:dyDescent="0.25">
      <c r="A29">
        <f t="shared" si="5"/>
        <v>25</v>
      </c>
      <c r="B29">
        <f t="shared" si="0"/>
        <v>25</v>
      </c>
      <c r="C29" t="e">
        <f t="shared" si="1"/>
        <v>#NAME?</v>
      </c>
      <c r="D29">
        <f t="shared" si="2"/>
        <v>126410606437751.98</v>
      </c>
      <c r="E29" t="e">
        <f t="shared" si="3"/>
        <v>#NAME?</v>
      </c>
      <c r="F29" t="e">
        <f t="shared" si="4"/>
        <v>#NAME?</v>
      </c>
    </row>
    <row r="30" spans="1:6" x14ac:dyDescent="0.25">
      <c r="A30">
        <f t="shared" si="5"/>
        <v>26</v>
      </c>
      <c r="B30">
        <f t="shared" si="0"/>
        <v>24</v>
      </c>
      <c r="C30" t="e">
        <f t="shared" si="1"/>
        <v>#NAME?</v>
      </c>
      <c r="D30">
        <f t="shared" si="2"/>
        <v>121548660036300.05</v>
      </c>
      <c r="E30" t="e">
        <f t="shared" si="3"/>
        <v>#NAME?</v>
      </c>
      <c r="F30" t="e">
        <f t="shared" si="4"/>
        <v>#NAME?</v>
      </c>
    </row>
    <row r="31" spans="1:6" x14ac:dyDescent="0.25">
      <c r="A31">
        <f t="shared" si="5"/>
        <v>27</v>
      </c>
      <c r="B31">
        <f t="shared" si="0"/>
        <v>23</v>
      </c>
      <c r="C31" t="e">
        <f t="shared" si="1"/>
        <v>#NAME?</v>
      </c>
      <c r="D31">
        <f t="shared" si="2"/>
        <v>108043253365600.03</v>
      </c>
      <c r="E31" t="e">
        <f t="shared" si="3"/>
        <v>#NAME?</v>
      </c>
      <c r="F31" t="e">
        <f t="shared" si="4"/>
        <v>#NAME?</v>
      </c>
    </row>
    <row r="32" spans="1:6" x14ac:dyDescent="0.25">
      <c r="A32">
        <f t="shared" si="5"/>
        <v>28</v>
      </c>
      <c r="B32">
        <f t="shared" si="0"/>
        <v>22</v>
      </c>
      <c r="C32" t="e">
        <f t="shared" si="1"/>
        <v>#NAME?</v>
      </c>
      <c r="D32">
        <f t="shared" si="2"/>
        <v>88749815264599.969</v>
      </c>
      <c r="E32" t="e">
        <f t="shared" si="3"/>
        <v>#NAME?</v>
      </c>
      <c r="F32" t="e">
        <f t="shared" si="4"/>
        <v>#NAME?</v>
      </c>
    </row>
    <row r="33" spans="1:6" x14ac:dyDescent="0.25">
      <c r="A33">
        <f t="shared" si="5"/>
        <v>29</v>
      </c>
      <c r="B33">
        <f t="shared" si="0"/>
        <v>21</v>
      </c>
      <c r="C33" t="e">
        <f t="shared" si="1"/>
        <v>#NAME?</v>
      </c>
      <c r="D33">
        <f t="shared" si="2"/>
        <v>67327446062800</v>
      </c>
      <c r="E33" t="e">
        <f t="shared" si="3"/>
        <v>#NAME?</v>
      </c>
      <c r="F33" t="e">
        <f t="shared" si="4"/>
        <v>#NAME?</v>
      </c>
    </row>
    <row r="34" spans="1:6" x14ac:dyDescent="0.25">
      <c r="A34">
        <f t="shared" si="5"/>
        <v>30</v>
      </c>
      <c r="B34">
        <f t="shared" si="0"/>
        <v>20</v>
      </c>
      <c r="C34" t="e">
        <f t="shared" si="1"/>
        <v>#NAME?</v>
      </c>
      <c r="D34">
        <f t="shared" si="2"/>
        <v>47129212243960</v>
      </c>
      <c r="E34" t="e">
        <f t="shared" si="3"/>
        <v>#NAME?</v>
      </c>
      <c r="F34" t="e">
        <f t="shared" si="4"/>
        <v>#NAME?</v>
      </c>
    </row>
    <row r="35" spans="1:6" x14ac:dyDescent="0.25">
      <c r="A35">
        <f t="shared" si="5"/>
        <v>31</v>
      </c>
      <c r="B35">
        <f t="shared" si="0"/>
        <v>19</v>
      </c>
      <c r="C35" t="e">
        <f t="shared" si="1"/>
        <v>#NAME?</v>
      </c>
      <c r="D35">
        <f t="shared" si="2"/>
        <v>30405943383199.988</v>
      </c>
      <c r="E35" t="e">
        <f t="shared" si="3"/>
        <v>#NAME?</v>
      </c>
      <c r="F35" t="e">
        <f t="shared" si="4"/>
        <v>#NAME?</v>
      </c>
    </row>
    <row r="36" spans="1:6" x14ac:dyDescent="0.25">
      <c r="A36">
        <f t="shared" si="5"/>
        <v>32</v>
      </c>
      <c r="B36">
        <f t="shared" si="0"/>
        <v>18</v>
      </c>
      <c r="C36" t="e">
        <f t="shared" si="1"/>
        <v>#NAME?</v>
      </c>
      <c r="D36">
        <f t="shared" si="2"/>
        <v>18053528883775.008</v>
      </c>
      <c r="E36" t="e">
        <f t="shared" si="3"/>
        <v>#NAME?</v>
      </c>
      <c r="F36" t="e">
        <f t="shared" si="4"/>
        <v>#NAME?</v>
      </c>
    </row>
    <row r="37" spans="1:6" x14ac:dyDescent="0.25">
      <c r="A37">
        <f t="shared" si="5"/>
        <v>33</v>
      </c>
      <c r="B37">
        <f t="shared" si="0"/>
        <v>17</v>
      </c>
      <c r="C37" t="e">
        <f t="shared" si="1"/>
        <v>#NAME?</v>
      </c>
      <c r="D37">
        <f t="shared" si="2"/>
        <v>9847379391150</v>
      </c>
      <c r="E37" t="e">
        <f t="shared" si="3"/>
        <v>#NAME?</v>
      </c>
      <c r="F37" t="e">
        <f t="shared" si="4"/>
        <v>#NAME?</v>
      </c>
    </row>
    <row r="38" spans="1:6" x14ac:dyDescent="0.25">
      <c r="A38">
        <f t="shared" si="5"/>
        <v>34</v>
      </c>
      <c r="B38">
        <f t="shared" si="0"/>
        <v>16</v>
      </c>
      <c r="C38" t="e">
        <f t="shared" si="1"/>
        <v>#NAME?</v>
      </c>
      <c r="D38">
        <f t="shared" si="2"/>
        <v>4923689695575</v>
      </c>
      <c r="E38" t="e">
        <f t="shared" si="3"/>
        <v>#NAME?</v>
      </c>
      <c r="F38" t="e">
        <f t="shared" si="4"/>
        <v>#NAME?</v>
      </c>
    </row>
    <row r="39" spans="1:6" x14ac:dyDescent="0.25">
      <c r="A39">
        <f t="shared" si="5"/>
        <v>35</v>
      </c>
      <c r="B39">
        <f t="shared" si="0"/>
        <v>15</v>
      </c>
      <c r="C39" t="e">
        <f t="shared" si="1"/>
        <v>#NAME?</v>
      </c>
      <c r="D39">
        <f t="shared" si="2"/>
        <v>2250829575120.0005</v>
      </c>
      <c r="E39" t="e">
        <f t="shared" si="3"/>
        <v>#NAME?</v>
      </c>
      <c r="F39" t="e">
        <f t="shared" si="4"/>
        <v>#NAME?</v>
      </c>
    </row>
    <row r="40" spans="1:6" x14ac:dyDescent="0.25">
      <c r="A40">
        <f t="shared" si="5"/>
        <v>36</v>
      </c>
      <c r="B40">
        <f t="shared" si="0"/>
        <v>14</v>
      </c>
      <c r="C40" t="e">
        <f t="shared" si="1"/>
        <v>#NAME?</v>
      </c>
      <c r="D40">
        <f t="shared" si="2"/>
        <v>937845656300</v>
      </c>
      <c r="E40" t="e">
        <f t="shared" si="3"/>
        <v>#NAME?</v>
      </c>
      <c r="F40" t="e">
        <f t="shared" si="4"/>
        <v>#NAME?</v>
      </c>
    </row>
    <row r="41" spans="1:6" x14ac:dyDescent="0.25">
      <c r="A41">
        <f t="shared" si="5"/>
        <v>37</v>
      </c>
      <c r="B41">
        <f t="shared" si="0"/>
        <v>13</v>
      </c>
      <c r="C41" t="e">
        <f t="shared" si="1"/>
        <v>#NAME?</v>
      </c>
      <c r="D41">
        <f t="shared" si="2"/>
        <v>354860518599.99988</v>
      </c>
      <c r="E41" t="e">
        <f t="shared" si="3"/>
        <v>#NAME?</v>
      </c>
      <c r="F41" t="e">
        <f t="shared" si="4"/>
        <v>#NAME?</v>
      </c>
    </row>
    <row r="42" spans="1:6" x14ac:dyDescent="0.25">
      <c r="A42">
        <f t="shared" si="5"/>
        <v>38</v>
      </c>
      <c r="B42">
        <f t="shared" si="0"/>
        <v>12</v>
      </c>
      <c r="C42" t="e">
        <f t="shared" si="1"/>
        <v>#NAME?</v>
      </c>
      <c r="D42">
        <f t="shared" si="2"/>
        <v>121399651100</v>
      </c>
      <c r="E42" t="e">
        <f t="shared" si="3"/>
        <v>#NAME?</v>
      </c>
      <c r="F42" t="e">
        <f t="shared" si="4"/>
        <v>#NAME?</v>
      </c>
    </row>
    <row r="43" spans="1:6" x14ac:dyDescent="0.25">
      <c r="A43">
        <f t="shared" si="5"/>
        <v>39</v>
      </c>
      <c r="B43">
        <f t="shared" si="0"/>
        <v>11</v>
      </c>
      <c r="C43" t="e">
        <f t="shared" si="1"/>
        <v>#NAME?</v>
      </c>
      <c r="D43">
        <f t="shared" si="2"/>
        <v>37353738799.999985</v>
      </c>
      <c r="E43" t="e">
        <f t="shared" si="3"/>
        <v>#NAME?</v>
      </c>
      <c r="F43" t="e">
        <f t="shared" si="4"/>
        <v>#NAME?</v>
      </c>
    </row>
    <row r="44" spans="1:6" x14ac:dyDescent="0.25">
      <c r="A44">
        <f t="shared" si="5"/>
        <v>40</v>
      </c>
      <c r="B44">
        <f t="shared" si="0"/>
        <v>10</v>
      </c>
      <c r="C44" t="e">
        <f t="shared" si="1"/>
        <v>#NAME?</v>
      </c>
      <c r="D44">
        <f t="shared" si="2"/>
        <v>10272278170</v>
      </c>
      <c r="E44" t="e">
        <f t="shared" si="3"/>
        <v>#NAME?</v>
      </c>
      <c r="F44" t="e">
        <f t="shared" si="4"/>
        <v>#NAME?</v>
      </c>
    </row>
    <row r="45" spans="1:6" x14ac:dyDescent="0.25">
      <c r="A45">
        <f t="shared" si="5"/>
        <v>41</v>
      </c>
      <c r="B45">
        <f t="shared" si="0"/>
        <v>9</v>
      </c>
      <c r="C45" t="e">
        <f t="shared" si="1"/>
        <v>#NAME?</v>
      </c>
      <c r="D45">
        <f t="shared" si="2"/>
        <v>2505433700</v>
      </c>
      <c r="E45" t="e">
        <f t="shared" si="3"/>
        <v>#NAME?</v>
      </c>
      <c r="F45" t="e">
        <f t="shared" si="4"/>
        <v>#NAME?</v>
      </c>
    </row>
    <row r="46" spans="1:6" x14ac:dyDescent="0.25">
      <c r="A46">
        <f t="shared" si="5"/>
        <v>42</v>
      </c>
      <c r="B46">
        <f t="shared" si="0"/>
        <v>8</v>
      </c>
      <c r="C46" t="e">
        <f t="shared" si="1"/>
        <v>#NAME?</v>
      </c>
      <c r="D46">
        <f t="shared" si="2"/>
        <v>536878649.99999988</v>
      </c>
      <c r="E46" t="e">
        <f t="shared" si="3"/>
        <v>#NAME?</v>
      </c>
      <c r="F46" t="e">
        <f t="shared" si="4"/>
        <v>#NAME?</v>
      </c>
    </row>
    <row r="47" spans="1:6" x14ac:dyDescent="0.25">
      <c r="A47">
        <f t="shared" si="5"/>
        <v>43</v>
      </c>
      <c r="B47">
        <f t="shared" si="0"/>
        <v>7</v>
      </c>
      <c r="C47" t="e">
        <f t="shared" si="1"/>
        <v>#NAME?</v>
      </c>
      <c r="D47">
        <f t="shared" si="2"/>
        <v>99884400</v>
      </c>
      <c r="E47" t="e">
        <f t="shared" si="3"/>
        <v>#NAME?</v>
      </c>
      <c r="F47" t="e">
        <f t="shared" si="4"/>
        <v>#NAME?</v>
      </c>
    </row>
    <row r="48" spans="1:6" x14ac:dyDescent="0.25">
      <c r="A48">
        <f t="shared" si="5"/>
        <v>44</v>
      </c>
      <c r="B48">
        <f t="shared" si="0"/>
        <v>6</v>
      </c>
      <c r="C48" t="e">
        <f t="shared" si="1"/>
        <v>#NAME?</v>
      </c>
      <c r="D48">
        <f t="shared" si="2"/>
        <v>15890700</v>
      </c>
      <c r="E48" t="e">
        <f t="shared" si="3"/>
        <v>#NAME?</v>
      </c>
      <c r="F48" t="e">
        <f t="shared" si="4"/>
        <v>#NAME?</v>
      </c>
    </row>
    <row r="49" spans="1:6" x14ac:dyDescent="0.25">
      <c r="A49">
        <f t="shared" si="5"/>
        <v>45</v>
      </c>
      <c r="B49">
        <f t="shared" si="0"/>
        <v>5</v>
      </c>
      <c r="C49" t="e">
        <f t="shared" si="1"/>
        <v>#NAME?</v>
      </c>
      <c r="D49">
        <f t="shared" si="2"/>
        <v>2118760</v>
      </c>
      <c r="E49" t="e">
        <f t="shared" si="3"/>
        <v>#NAME?</v>
      </c>
      <c r="F49" t="e">
        <f t="shared" si="4"/>
        <v>#NAME?</v>
      </c>
    </row>
    <row r="50" spans="1:6" x14ac:dyDescent="0.25">
      <c r="A50">
        <f t="shared" si="5"/>
        <v>46</v>
      </c>
      <c r="B50">
        <f t="shared" si="0"/>
        <v>4</v>
      </c>
      <c r="C50" t="e">
        <f t="shared" si="1"/>
        <v>#NAME?</v>
      </c>
      <c r="D50">
        <f t="shared" si="2"/>
        <v>230300</v>
      </c>
      <c r="E50" t="e">
        <f t="shared" si="3"/>
        <v>#NAME?</v>
      </c>
      <c r="F50" t="e">
        <f t="shared" si="4"/>
        <v>#NAME?</v>
      </c>
    </row>
    <row r="51" spans="1:6" x14ac:dyDescent="0.25">
      <c r="A51">
        <f t="shared" si="5"/>
        <v>47</v>
      </c>
      <c r="B51">
        <f t="shared" si="0"/>
        <v>3</v>
      </c>
      <c r="C51" t="e">
        <f t="shared" si="1"/>
        <v>#NAME?</v>
      </c>
      <c r="D51">
        <f t="shared" si="2"/>
        <v>19600</v>
      </c>
      <c r="E51" t="e">
        <f t="shared" si="3"/>
        <v>#NAME?</v>
      </c>
      <c r="F51" t="e">
        <f t="shared" si="4"/>
        <v>#NAME?</v>
      </c>
    </row>
    <row r="52" spans="1:6" x14ac:dyDescent="0.25">
      <c r="A52">
        <f t="shared" si="5"/>
        <v>48</v>
      </c>
      <c r="B52">
        <f t="shared" si="0"/>
        <v>2</v>
      </c>
      <c r="C52" t="e">
        <f t="shared" si="1"/>
        <v>#NAME?</v>
      </c>
      <c r="D52">
        <f t="shared" si="2"/>
        <v>1225</v>
      </c>
      <c r="E52" t="e">
        <f t="shared" si="3"/>
        <v>#NAME?</v>
      </c>
      <c r="F52" t="e">
        <f t="shared" si="4"/>
        <v>#NAME?</v>
      </c>
    </row>
    <row r="53" spans="1:6" x14ac:dyDescent="0.25">
      <c r="A53">
        <f t="shared" si="5"/>
        <v>49</v>
      </c>
      <c r="B53">
        <f t="shared" si="0"/>
        <v>1</v>
      </c>
      <c r="C53" t="e">
        <f t="shared" si="1"/>
        <v>#NAME?</v>
      </c>
      <c r="D53">
        <f t="shared" si="2"/>
        <v>50</v>
      </c>
      <c r="E53" t="e">
        <f t="shared" si="3"/>
        <v>#NAME?</v>
      </c>
      <c r="F53" t="e">
        <f t="shared" si="4"/>
        <v>#NAME?</v>
      </c>
    </row>
    <row r="54" spans="1:6" x14ac:dyDescent="0.25">
      <c r="A54">
        <f t="shared" si="5"/>
        <v>50</v>
      </c>
      <c r="B54">
        <f t="shared" si="0"/>
        <v>0</v>
      </c>
      <c r="C54" t="e">
        <f t="shared" si="1"/>
        <v>#NAME?</v>
      </c>
      <c r="D54">
        <f t="shared" si="2"/>
        <v>1</v>
      </c>
      <c r="E54" t="e">
        <f t="shared" si="3"/>
        <v>#NAME?</v>
      </c>
      <c r="F54">
        <f t="shared" si="4"/>
        <v>0</v>
      </c>
    </row>
    <row r="55" spans="1:6" x14ac:dyDescent="0.25">
      <c r="A55" t="str">
        <f t="shared" si="5"/>
        <v/>
      </c>
      <c r="B55" t="str">
        <f t="shared" si="0"/>
        <v/>
      </c>
      <c r="C55" t="e">
        <f t="shared" si="1"/>
        <v>#NAME?</v>
      </c>
      <c r="D55" t="e">
        <f t="shared" si="2"/>
        <v>#VALUE!</v>
      </c>
      <c r="E55" t="e">
        <f t="shared" si="3"/>
        <v>#NAME?</v>
      </c>
      <c r="F55">
        <f t="shared" si="4"/>
        <v>0</v>
      </c>
    </row>
    <row r="56" spans="1:6" x14ac:dyDescent="0.25">
      <c r="A56" t="e">
        <f t="shared" si="5"/>
        <v>#VALUE!</v>
      </c>
      <c r="B56" t="e">
        <f t="shared" si="0"/>
        <v>#VALUE!</v>
      </c>
      <c r="C56" t="e">
        <f t="shared" si="1"/>
        <v>#NAME?</v>
      </c>
      <c r="D56" t="e">
        <f t="shared" si="2"/>
        <v>#VALUE!</v>
      </c>
      <c r="E56" t="e">
        <f t="shared" si="3"/>
        <v>#NAME?</v>
      </c>
      <c r="F56" t="e">
        <f t="shared" si="4"/>
        <v>#NAME?</v>
      </c>
    </row>
    <row r="57" spans="1:6" x14ac:dyDescent="0.25">
      <c r="A57" t="e">
        <f t="shared" si="5"/>
        <v>#VALUE!</v>
      </c>
      <c r="B57" t="e">
        <f t="shared" si="0"/>
        <v>#VALUE!</v>
      </c>
      <c r="C57" t="e">
        <f t="shared" si="1"/>
        <v>#NAME?</v>
      </c>
      <c r="D57" t="e">
        <f t="shared" si="2"/>
        <v>#VALUE!</v>
      </c>
      <c r="E57" t="e">
        <f t="shared" si="3"/>
        <v>#NAME?</v>
      </c>
      <c r="F57" t="e">
        <f t="shared" si="4"/>
        <v>#NAME?</v>
      </c>
    </row>
    <row r="58" spans="1:6" x14ac:dyDescent="0.25">
      <c r="A58" t="e">
        <f t="shared" si="5"/>
        <v>#VALUE!</v>
      </c>
      <c r="B58" t="e">
        <f t="shared" si="0"/>
        <v>#VALUE!</v>
      </c>
      <c r="C58" t="e">
        <f t="shared" si="1"/>
        <v>#NAME?</v>
      </c>
      <c r="D58" t="e">
        <f t="shared" si="2"/>
        <v>#VALUE!</v>
      </c>
      <c r="E58" t="e">
        <f t="shared" si="3"/>
        <v>#NAME?</v>
      </c>
      <c r="F58" t="e">
        <f t="shared" si="4"/>
        <v>#NAME?</v>
      </c>
    </row>
    <row r="59" spans="1:6" x14ac:dyDescent="0.25">
      <c r="A59" t="e">
        <f t="shared" si="5"/>
        <v>#VALUE!</v>
      </c>
      <c r="B59" t="e">
        <f t="shared" si="0"/>
        <v>#VALUE!</v>
      </c>
      <c r="C59" t="e">
        <f t="shared" si="1"/>
        <v>#NAME?</v>
      </c>
      <c r="D59" t="e">
        <f t="shared" si="2"/>
        <v>#VALUE!</v>
      </c>
      <c r="E59" t="e">
        <f t="shared" si="3"/>
        <v>#NAME?</v>
      </c>
      <c r="F59" t="e">
        <f t="shared" si="4"/>
        <v>#NAME?</v>
      </c>
    </row>
    <row r="60" spans="1:6" x14ac:dyDescent="0.25">
      <c r="A60" t="e">
        <f t="shared" si="5"/>
        <v>#VALUE!</v>
      </c>
      <c r="B60" t="e">
        <f t="shared" si="0"/>
        <v>#VALUE!</v>
      </c>
      <c r="C60" t="e">
        <f t="shared" si="1"/>
        <v>#NAME?</v>
      </c>
      <c r="D60" t="e">
        <f t="shared" si="2"/>
        <v>#VALUE!</v>
      </c>
      <c r="E60" t="e">
        <f t="shared" si="3"/>
        <v>#NAME?</v>
      </c>
      <c r="F60" t="e">
        <f t="shared" si="4"/>
        <v>#NAME?</v>
      </c>
    </row>
    <row r="61" spans="1:6" x14ac:dyDescent="0.25">
      <c r="A61" t="e">
        <f t="shared" si="5"/>
        <v>#VALUE!</v>
      </c>
      <c r="B61" t="e">
        <f t="shared" si="0"/>
        <v>#VALUE!</v>
      </c>
      <c r="C61" t="e">
        <f t="shared" si="1"/>
        <v>#NAME?</v>
      </c>
      <c r="D61" t="e">
        <f t="shared" si="2"/>
        <v>#VALUE!</v>
      </c>
      <c r="E61" t="e">
        <f t="shared" si="3"/>
        <v>#NAME?</v>
      </c>
      <c r="F61" t="e">
        <f t="shared" si="4"/>
        <v>#NAME?</v>
      </c>
    </row>
    <row r="62" spans="1:6" x14ac:dyDescent="0.25">
      <c r="A62" t="e">
        <f t="shared" si="5"/>
        <v>#VALUE!</v>
      </c>
      <c r="B62" t="e">
        <f t="shared" si="0"/>
        <v>#VALUE!</v>
      </c>
      <c r="C62" t="e">
        <f t="shared" si="1"/>
        <v>#NAME?</v>
      </c>
      <c r="D62" t="e">
        <f t="shared" si="2"/>
        <v>#VALUE!</v>
      </c>
      <c r="E62" t="e">
        <f t="shared" si="3"/>
        <v>#NAME?</v>
      </c>
      <c r="F62" t="e">
        <f t="shared" si="4"/>
        <v>#NAME?</v>
      </c>
    </row>
    <row r="63" spans="1:6" x14ac:dyDescent="0.25">
      <c r="A63" t="e">
        <f t="shared" si="5"/>
        <v>#VALUE!</v>
      </c>
      <c r="B63" t="e">
        <f t="shared" si="0"/>
        <v>#VALUE!</v>
      </c>
      <c r="C63" t="e">
        <f t="shared" si="1"/>
        <v>#NAME?</v>
      </c>
      <c r="D63" t="e">
        <f t="shared" si="2"/>
        <v>#VALUE!</v>
      </c>
      <c r="E63" t="e">
        <f t="shared" si="3"/>
        <v>#NAME?</v>
      </c>
      <c r="F63" t="e">
        <f t="shared" si="4"/>
        <v>#NAME?</v>
      </c>
    </row>
    <row r="64" spans="1:6" x14ac:dyDescent="0.25">
      <c r="A64" t="e">
        <f t="shared" si="5"/>
        <v>#VALUE!</v>
      </c>
      <c r="B64" t="e">
        <f t="shared" si="0"/>
        <v>#VALUE!</v>
      </c>
      <c r="C64" t="e">
        <f t="shared" si="1"/>
        <v>#NAME?</v>
      </c>
      <c r="D64" t="e">
        <f t="shared" si="2"/>
        <v>#VALUE!</v>
      </c>
      <c r="E64" t="e">
        <f t="shared" si="3"/>
        <v>#NAME?</v>
      </c>
      <c r="F64" t="e">
        <f t="shared" si="4"/>
        <v>#NAME?</v>
      </c>
    </row>
    <row r="65" spans="1:6" x14ac:dyDescent="0.25">
      <c r="A65" t="e">
        <f t="shared" si="5"/>
        <v>#VALUE!</v>
      </c>
      <c r="B65" t="e">
        <f t="shared" si="0"/>
        <v>#VALUE!</v>
      </c>
      <c r="C65" t="e">
        <f t="shared" si="1"/>
        <v>#NAME?</v>
      </c>
      <c r="D65" t="e">
        <f t="shared" si="2"/>
        <v>#VALUE!</v>
      </c>
      <c r="E65" t="e">
        <f t="shared" si="3"/>
        <v>#NAME?</v>
      </c>
      <c r="F65" t="e">
        <f t="shared" si="4"/>
        <v>#NAME?</v>
      </c>
    </row>
    <row r="66" spans="1:6" x14ac:dyDescent="0.25">
      <c r="A66" t="e">
        <f t="shared" si="5"/>
        <v>#VALUE!</v>
      </c>
      <c r="B66" t="e">
        <f t="shared" si="0"/>
        <v>#VALUE!</v>
      </c>
      <c r="C66" t="e">
        <f t="shared" si="1"/>
        <v>#NAME?</v>
      </c>
      <c r="D66" t="e">
        <f t="shared" si="2"/>
        <v>#VALUE!</v>
      </c>
      <c r="E66" t="e">
        <f t="shared" si="3"/>
        <v>#NAME?</v>
      </c>
      <c r="F66" t="e">
        <f t="shared" si="4"/>
        <v>#NAME?</v>
      </c>
    </row>
    <row r="67" spans="1:6" x14ac:dyDescent="0.25">
      <c r="A67" t="e">
        <f t="shared" si="5"/>
        <v>#VALUE!</v>
      </c>
      <c r="B67" t="e">
        <f t="shared" si="0"/>
        <v>#VALUE!</v>
      </c>
      <c r="C67" t="e">
        <f t="shared" si="1"/>
        <v>#NAME?</v>
      </c>
      <c r="D67" t="e">
        <f t="shared" si="2"/>
        <v>#VALUE!</v>
      </c>
      <c r="E67" t="e">
        <f t="shared" si="3"/>
        <v>#NAME?</v>
      </c>
      <c r="F67" t="e">
        <f t="shared" si="4"/>
        <v>#NAME?</v>
      </c>
    </row>
    <row r="68" spans="1:6" x14ac:dyDescent="0.25">
      <c r="A68" t="e">
        <f t="shared" si="5"/>
        <v>#VALUE!</v>
      </c>
      <c r="B68" t="e">
        <f t="shared" si="0"/>
        <v>#VALUE!</v>
      </c>
      <c r="C68" t="e">
        <f t="shared" si="1"/>
        <v>#NAME?</v>
      </c>
      <c r="D68" t="e">
        <f t="shared" si="2"/>
        <v>#VALUE!</v>
      </c>
      <c r="E68" t="e">
        <f t="shared" si="3"/>
        <v>#NAME?</v>
      </c>
      <c r="F68" t="e">
        <f t="shared" si="4"/>
        <v>#NAME?</v>
      </c>
    </row>
    <row r="69" spans="1:6" x14ac:dyDescent="0.25">
      <c r="A69" t="e">
        <f t="shared" si="5"/>
        <v>#VALUE!</v>
      </c>
      <c r="B69" t="e">
        <f t="shared" si="0"/>
        <v>#VALUE!</v>
      </c>
      <c r="C69" t="e">
        <f t="shared" si="1"/>
        <v>#NAME?</v>
      </c>
      <c r="D69" t="e">
        <f t="shared" si="2"/>
        <v>#VALUE!</v>
      </c>
      <c r="E69" t="e">
        <f t="shared" si="3"/>
        <v>#NAME?</v>
      </c>
      <c r="F69" t="e">
        <f t="shared" si="4"/>
        <v>#NAME?</v>
      </c>
    </row>
    <row r="70" spans="1:6" x14ac:dyDescent="0.25">
      <c r="A70" t="e">
        <f t="shared" si="5"/>
        <v>#VALUE!</v>
      </c>
      <c r="B70" t="e">
        <f t="shared" ref="B70:B133" si="6">IF(A70&lt;&gt;"",$D$2-A70,"")</f>
        <v>#VALUE!</v>
      </c>
      <c r="C70" t="e">
        <f t="shared" ref="C70:C133" si="7">$E$2^A70*(1-$E$2)^B70</f>
        <v>#NAME?</v>
      </c>
      <c r="D70" t="e">
        <f t="shared" ref="D70:D133" si="8">COMBIN($D$2,A70)</f>
        <v>#VALUE!</v>
      </c>
      <c r="E70" t="e">
        <f t="shared" ref="E70:E133" si="9">C70*D70</f>
        <v>#NAME?</v>
      </c>
      <c r="F70" t="e">
        <f t="shared" ref="F70:F133" si="10">SUMIFS(E70:E1069,A70:A1069,"&gt;" &amp; A70)</f>
        <v>#NAME?</v>
      </c>
    </row>
    <row r="71" spans="1:6" x14ac:dyDescent="0.25">
      <c r="A71" t="e">
        <f t="shared" ref="A71:A134" si="11">IF(A70+1&gt;$D$2,"",A70+1)</f>
        <v>#VALUE!</v>
      </c>
      <c r="B71" t="e">
        <f t="shared" si="6"/>
        <v>#VALUE!</v>
      </c>
      <c r="C71" t="e">
        <f t="shared" si="7"/>
        <v>#NAME?</v>
      </c>
      <c r="D71" t="e">
        <f t="shared" si="8"/>
        <v>#VALUE!</v>
      </c>
      <c r="E71" t="e">
        <f t="shared" si="9"/>
        <v>#NAME?</v>
      </c>
      <c r="F71" t="e">
        <f t="shared" si="10"/>
        <v>#NAME?</v>
      </c>
    </row>
    <row r="72" spans="1:6" x14ac:dyDescent="0.25">
      <c r="A72" t="e">
        <f t="shared" si="11"/>
        <v>#VALUE!</v>
      </c>
      <c r="B72" t="e">
        <f t="shared" si="6"/>
        <v>#VALUE!</v>
      </c>
      <c r="C72" t="e">
        <f t="shared" si="7"/>
        <v>#NAME?</v>
      </c>
      <c r="D72" t="e">
        <f t="shared" si="8"/>
        <v>#VALUE!</v>
      </c>
      <c r="E72" t="e">
        <f t="shared" si="9"/>
        <v>#NAME?</v>
      </c>
      <c r="F72" t="e">
        <f t="shared" si="10"/>
        <v>#NAME?</v>
      </c>
    </row>
    <row r="73" spans="1:6" x14ac:dyDescent="0.25">
      <c r="A73" t="e">
        <f t="shared" si="11"/>
        <v>#VALUE!</v>
      </c>
      <c r="B73" t="e">
        <f t="shared" si="6"/>
        <v>#VALUE!</v>
      </c>
      <c r="C73" t="e">
        <f t="shared" si="7"/>
        <v>#NAME?</v>
      </c>
      <c r="D73" t="e">
        <f t="shared" si="8"/>
        <v>#VALUE!</v>
      </c>
      <c r="E73" t="e">
        <f t="shared" si="9"/>
        <v>#NAME?</v>
      </c>
      <c r="F73" t="e">
        <f t="shared" si="10"/>
        <v>#NAME?</v>
      </c>
    </row>
    <row r="74" spans="1:6" x14ac:dyDescent="0.25">
      <c r="A74" t="e">
        <f t="shared" si="11"/>
        <v>#VALUE!</v>
      </c>
      <c r="B74" t="e">
        <f t="shared" si="6"/>
        <v>#VALUE!</v>
      </c>
      <c r="C74" t="e">
        <f t="shared" si="7"/>
        <v>#NAME?</v>
      </c>
      <c r="D74" t="e">
        <f t="shared" si="8"/>
        <v>#VALUE!</v>
      </c>
      <c r="E74" t="e">
        <f t="shared" si="9"/>
        <v>#NAME?</v>
      </c>
      <c r="F74" t="e">
        <f t="shared" si="10"/>
        <v>#NAME?</v>
      </c>
    </row>
    <row r="75" spans="1:6" x14ac:dyDescent="0.25">
      <c r="A75" t="e">
        <f t="shared" si="11"/>
        <v>#VALUE!</v>
      </c>
      <c r="B75" t="e">
        <f t="shared" si="6"/>
        <v>#VALUE!</v>
      </c>
      <c r="C75" t="e">
        <f t="shared" si="7"/>
        <v>#NAME?</v>
      </c>
      <c r="D75" t="e">
        <f t="shared" si="8"/>
        <v>#VALUE!</v>
      </c>
      <c r="E75" t="e">
        <f t="shared" si="9"/>
        <v>#NAME?</v>
      </c>
      <c r="F75" t="e">
        <f t="shared" si="10"/>
        <v>#NAME?</v>
      </c>
    </row>
    <row r="76" spans="1:6" x14ac:dyDescent="0.25">
      <c r="A76" t="e">
        <f t="shared" si="11"/>
        <v>#VALUE!</v>
      </c>
      <c r="B76" t="e">
        <f t="shared" si="6"/>
        <v>#VALUE!</v>
      </c>
      <c r="C76" t="e">
        <f t="shared" si="7"/>
        <v>#NAME?</v>
      </c>
      <c r="D76" t="e">
        <f t="shared" si="8"/>
        <v>#VALUE!</v>
      </c>
      <c r="E76" t="e">
        <f t="shared" si="9"/>
        <v>#NAME?</v>
      </c>
      <c r="F76" t="e">
        <f t="shared" si="10"/>
        <v>#NAME?</v>
      </c>
    </row>
    <row r="77" spans="1:6" x14ac:dyDescent="0.25">
      <c r="A77" t="e">
        <f t="shared" si="11"/>
        <v>#VALUE!</v>
      </c>
      <c r="B77" t="e">
        <f t="shared" si="6"/>
        <v>#VALUE!</v>
      </c>
      <c r="C77" t="e">
        <f t="shared" si="7"/>
        <v>#NAME?</v>
      </c>
      <c r="D77" t="e">
        <f t="shared" si="8"/>
        <v>#VALUE!</v>
      </c>
      <c r="E77" t="e">
        <f t="shared" si="9"/>
        <v>#NAME?</v>
      </c>
      <c r="F77" t="e">
        <f t="shared" si="10"/>
        <v>#NAME?</v>
      </c>
    </row>
    <row r="78" spans="1:6" x14ac:dyDescent="0.25">
      <c r="A78" t="e">
        <f t="shared" si="11"/>
        <v>#VALUE!</v>
      </c>
      <c r="B78" t="e">
        <f t="shared" si="6"/>
        <v>#VALUE!</v>
      </c>
      <c r="C78" t="e">
        <f t="shared" si="7"/>
        <v>#NAME?</v>
      </c>
      <c r="D78" t="e">
        <f t="shared" si="8"/>
        <v>#VALUE!</v>
      </c>
      <c r="E78" t="e">
        <f t="shared" si="9"/>
        <v>#NAME?</v>
      </c>
      <c r="F78" t="e">
        <f t="shared" si="10"/>
        <v>#NAME?</v>
      </c>
    </row>
    <row r="79" spans="1:6" x14ac:dyDescent="0.25">
      <c r="A79" t="e">
        <f t="shared" si="11"/>
        <v>#VALUE!</v>
      </c>
      <c r="B79" t="e">
        <f t="shared" si="6"/>
        <v>#VALUE!</v>
      </c>
      <c r="C79" t="e">
        <f t="shared" si="7"/>
        <v>#NAME?</v>
      </c>
      <c r="D79" t="e">
        <f t="shared" si="8"/>
        <v>#VALUE!</v>
      </c>
      <c r="E79" t="e">
        <f t="shared" si="9"/>
        <v>#NAME?</v>
      </c>
      <c r="F79" t="e">
        <f t="shared" si="10"/>
        <v>#NAME?</v>
      </c>
    </row>
    <row r="80" spans="1:6" x14ac:dyDescent="0.25">
      <c r="A80" t="e">
        <f t="shared" si="11"/>
        <v>#VALUE!</v>
      </c>
      <c r="B80" t="e">
        <f t="shared" si="6"/>
        <v>#VALUE!</v>
      </c>
      <c r="C80" t="e">
        <f t="shared" si="7"/>
        <v>#NAME?</v>
      </c>
      <c r="D80" t="e">
        <f t="shared" si="8"/>
        <v>#VALUE!</v>
      </c>
      <c r="E80" t="e">
        <f t="shared" si="9"/>
        <v>#NAME?</v>
      </c>
      <c r="F80" t="e">
        <f t="shared" si="10"/>
        <v>#NAME?</v>
      </c>
    </row>
    <row r="81" spans="1:6" x14ac:dyDescent="0.25">
      <c r="A81" t="e">
        <f t="shared" si="11"/>
        <v>#VALUE!</v>
      </c>
      <c r="B81" t="e">
        <f t="shared" si="6"/>
        <v>#VALUE!</v>
      </c>
      <c r="C81" t="e">
        <f t="shared" si="7"/>
        <v>#NAME?</v>
      </c>
      <c r="D81" t="e">
        <f t="shared" si="8"/>
        <v>#VALUE!</v>
      </c>
      <c r="E81" t="e">
        <f t="shared" si="9"/>
        <v>#NAME?</v>
      </c>
      <c r="F81" t="e">
        <f t="shared" si="10"/>
        <v>#NAME?</v>
      </c>
    </row>
    <row r="82" spans="1:6" x14ac:dyDescent="0.25">
      <c r="A82" t="e">
        <f t="shared" si="11"/>
        <v>#VALUE!</v>
      </c>
      <c r="B82" t="e">
        <f t="shared" si="6"/>
        <v>#VALUE!</v>
      </c>
      <c r="C82" t="e">
        <f t="shared" si="7"/>
        <v>#NAME?</v>
      </c>
      <c r="D82" t="e">
        <f t="shared" si="8"/>
        <v>#VALUE!</v>
      </c>
      <c r="E82" t="e">
        <f t="shared" si="9"/>
        <v>#NAME?</v>
      </c>
      <c r="F82" t="e">
        <f t="shared" si="10"/>
        <v>#NAME?</v>
      </c>
    </row>
    <row r="83" spans="1:6" x14ac:dyDescent="0.25">
      <c r="A83" t="e">
        <f t="shared" si="11"/>
        <v>#VALUE!</v>
      </c>
      <c r="B83" t="e">
        <f t="shared" si="6"/>
        <v>#VALUE!</v>
      </c>
      <c r="C83" t="e">
        <f t="shared" si="7"/>
        <v>#NAME?</v>
      </c>
      <c r="D83" t="e">
        <f t="shared" si="8"/>
        <v>#VALUE!</v>
      </c>
      <c r="E83" t="e">
        <f t="shared" si="9"/>
        <v>#NAME?</v>
      </c>
      <c r="F83" t="e">
        <f t="shared" si="10"/>
        <v>#NAME?</v>
      </c>
    </row>
    <row r="84" spans="1:6" x14ac:dyDescent="0.25">
      <c r="A84" t="e">
        <f t="shared" si="11"/>
        <v>#VALUE!</v>
      </c>
      <c r="B84" t="e">
        <f t="shared" si="6"/>
        <v>#VALUE!</v>
      </c>
      <c r="C84" t="e">
        <f t="shared" si="7"/>
        <v>#NAME?</v>
      </c>
      <c r="D84" t="e">
        <f t="shared" si="8"/>
        <v>#VALUE!</v>
      </c>
      <c r="E84" t="e">
        <f t="shared" si="9"/>
        <v>#NAME?</v>
      </c>
      <c r="F84" t="e">
        <f t="shared" si="10"/>
        <v>#NAME?</v>
      </c>
    </row>
    <row r="85" spans="1:6" x14ac:dyDescent="0.25">
      <c r="A85" t="e">
        <f t="shared" si="11"/>
        <v>#VALUE!</v>
      </c>
      <c r="B85" t="e">
        <f t="shared" si="6"/>
        <v>#VALUE!</v>
      </c>
      <c r="C85" t="e">
        <f t="shared" si="7"/>
        <v>#NAME?</v>
      </c>
      <c r="D85" t="e">
        <f t="shared" si="8"/>
        <v>#VALUE!</v>
      </c>
      <c r="E85" t="e">
        <f t="shared" si="9"/>
        <v>#NAME?</v>
      </c>
      <c r="F85" t="e">
        <f t="shared" si="10"/>
        <v>#NAME?</v>
      </c>
    </row>
    <row r="86" spans="1:6" x14ac:dyDescent="0.25">
      <c r="A86" t="e">
        <f t="shared" si="11"/>
        <v>#VALUE!</v>
      </c>
      <c r="B86" t="e">
        <f t="shared" si="6"/>
        <v>#VALUE!</v>
      </c>
      <c r="C86" t="e">
        <f t="shared" si="7"/>
        <v>#NAME?</v>
      </c>
      <c r="D86" t="e">
        <f t="shared" si="8"/>
        <v>#VALUE!</v>
      </c>
      <c r="E86" t="e">
        <f t="shared" si="9"/>
        <v>#NAME?</v>
      </c>
      <c r="F86" t="e">
        <f t="shared" si="10"/>
        <v>#NAME?</v>
      </c>
    </row>
    <row r="87" spans="1:6" x14ac:dyDescent="0.25">
      <c r="A87" t="e">
        <f t="shared" si="11"/>
        <v>#VALUE!</v>
      </c>
      <c r="B87" t="e">
        <f t="shared" si="6"/>
        <v>#VALUE!</v>
      </c>
      <c r="C87" t="e">
        <f t="shared" si="7"/>
        <v>#NAME?</v>
      </c>
      <c r="D87" t="e">
        <f t="shared" si="8"/>
        <v>#VALUE!</v>
      </c>
      <c r="E87" t="e">
        <f t="shared" si="9"/>
        <v>#NAME?</v>
      </c>
      <c r="F87" t="e">
        <f t="shared" si="10"/>
        <v>#NAME?</v>
      </c>
    </row>
    <row r="88" spans="1:6" x14ac:dyDescent="0.25">
      <c r="A88" t="e">
        <f t="shared" si="11"/>
        <v>#VALUE!</v>
      </c>
      <c r="B88" t="e">
        <f t="shared" si="6"/>
        <v>#VALUE!</v>
      </c>
      <c r="C88" t="e">
        <f t="shared" si="7"/>
        <v>#NAME?</v>
      </c>
      <c r="D88" t="e">
        <f t="shared" si="8"/>
        <v>#VALUE!</v>
      </c>
      <c r="E88" t="e">
        <f t="shared" si="9"/>
        <v>#NAME?</v>
      </c>
      <c r="F88" t="e">
        <f t="shared" si="10"/>
        <v>#NAME?</v>
      </c>
    </row>
    <row r="89" spans="1:6" x14ac:dyDescent="0.25">
      <c r="A89" t="e">
        <f t="shared" si="11"/>
        <v>#VALUE!</v>
      </c>
      <c r="B89" t="e">
        <f t="shared" si="6"/>
        <v>#VALUE!</v>
      </c>
      <c r="C89" t="e">
        <f t="shared" si="7"/>
        <v>#NAME?</v>
      </c>
      <c r="D89" t="e">
        <f t="shared" si="8"/>
        <v>#VALUE!</v>
      </c>
      <c r="E89" t="e">
        <f t="shared" si="9"/>
        <v>#NAME?</v>
      </c>
      <c r="F89" t="e">
        <f t="shared" si="10"/>
        <v>#NAME?</v>
      </c>
    </row>
    <row r="90" spans="1:6" x14ac:dyDescent="0.25">
      <c r="A90" t="e">
        <f t="shared" si="11"/>
        <v>#VALUE!</v>
      </c>
      <c r="B90" t="e">
        <f t="shared" si="6"/>
        <v>#VALUE!</v>
      </c>
      <c r="C90" t="e">
        <f t="shared" si="7"/>
        <v>#NAME?</v>
      </c>
      <c r="D90" t="e">
        <f t="shared" si="8"/>
        <v>#VALUE!</v>
      </c>
      <c r="E90" t="e">
        <f t="shared" si="9"/>
        <v>#NAME?</v>
      </c>
      <c r="F90" t="e">
        <f t="shared" si="10"/>
        <v>#NAME?</v>
      </c>
    </row>
    <row r="91" spans="1:6" x14ac:dyDescent="0.25">
      <c r="A91" t="e">
        <f t="shared" si="11"/>
        <v>#VALUE!</v>
      </c>
      <c r="B91" t="e">
        <f t="shared" si="6"/>
        <v>#VALUE!</v>
      </c>
      <c r="C91" t="e">
        <f t="shared" si="7"/>
        <v>#NAME?</v>
      </c>
      <c r="D91" t="e">
        <f t="shared" si="8"/>
        <v>#VALUE!</v>
      </c>
      <c r="E91" t="e">
        <f t="shared" si="9"/>
        <v>#NAME?</v>
      </c>
      <c r="F91" t="e">
        <f t="shared" si="10"/>
        <v>#NAME?</v>
      </c>
    </row>
    <row r="92" spans="1:6" x14ac:dyDescent="0.25">
      <c r="A92" t="e">
        <f t="shared" si="11"/>
        <v>#VALUE!</v>
      </c>
      <c r="B92" t="e">
        <f t="shared" si="6"/>
        <v>#VALUE!</v>
      </c>
      <c r="C92" t="e">
        <f t="shared" si="7"/>
        <v>#NAME?</v>
      </c>
      <c r="D92" t="e">
        <f t="shared" si="8"/>
        <v>#VALUE!</v>
      </c>
      <c r="E92" t="e">
        <f t="shared" si="9"/>
        <v>#NAME?</v>
      </c>
      <c r="F92" t="e">
        <f t="shared" si="10"/>
        <v>#NAME?</v>
      </c>
    </row>
    <row r="93" spans="1:6" x14ac:dyDescent="0.25">
      <c r="A93" t="e">
        <f t="shared" si="11"/>
        <v>#VALUE!</v>
      </c>
      <c r="B93" t="e">
        <f t="shared" si="6"/>
        <v>#VALUE!</v>
      </c>
      <c r="C93" t="e">
        <f t="shared" si="7"/>
        <v>#NAME?</v>
      </c>
      <c r="D93" t="e">
        <f t="shared" si="8"/>
        <v>#VALUE!</v>
      </c>
      <c r="E93" t="e">
        <f t="shared" si="9"/>
        <v>#NAME?</v>
      </c>
      <c r="F93" t="e">
        <f t="shared" si="10"/>
        <v>#NAME?</v>
      </c>
    </row>
    <row r="94" spans="1:6" x14ac:dyDescent="0.25">
      <c r="A94" t="e">
        <f t="shared" si="11"/>
        <v>#VALUE!</v>
      </c>
      <c r="B94" t="e">
        <f t="shared" si="6"/>
        <v>#VALUE!</v>
      </c>
      <c r="C94" t="e">
        <f t="shared" si="7"/>
        <v>#NAME?</v>
      </c>
      <c r="D94" t="e">
        <f t="shared" si="8"/>
        <v>#VALUE!</v>
      </c>
      <c r="E94" t="e">
        <f t="shared" si="9"/>
        <v>#NAME?</v>
      </c>
      <c r="F94" t="e">
        <f t="shared" si="10"/>
        <v>#NAME?</v>
      </c>
    </row>
    <row r="95" spans="1:6" x14ac:dyDescent="0.25">
      <c r="A95" t="e">
        <f t="shared" si="11"/>
        <v>#VALUE!</v>
      </c>
      <c r="B95" t="e">
        <f t="shared" si="6"/>
        <v>#VALUE!</v>
      </c>
      <c r="C95" t="e">
        <f t="shared" si="7"/>
        <v>#NAME?</v>
      </c>
      <c r="D95" t="e">
        <f t="shared" si="8"/>
        <v>#VALUE!</v>
      </c>
      <c r="E95" t="e">
        <f t="shared" si="9"/>
        <v>#NAME?</v>
      </c>
      <c r="F95" t="e">
        <f t="shared" si="10"/>
        <v>#NAME?</v>
      </c>
    </row>
    <row r="96" spans="1:6" x14ac:dyDescent="0.25">
      <c r="A96" t="e">
        <f t="shared" si="11"/>
        <v>#VALUE!</v>
      </c>
      <c r="B96" t="e">
        <f t="shared" si="6"/>
        <v>#VALUE!</v>
      </c>
      <c r="C96" t="e">
        <f t="shared" si="7"/>
        <v>#NAME?</v>
      </c>
      <c r="D96" t="e">
        <f t="shared" si="8"/>
        <v>#VALUE!</v>
      </c>
      <c r="E96" t="e">
        <f t="shared" si="9"/>
        <v>#NAME?</v>
      </c>
      <c r="F96" t="e">
        <f t="shared" si="10"/>
        <v>#NAME?</v>
      </c>
    </row>
    <row r="97" spans="1:6" x14ac:dyDescent="0.25">
      <c r="A97" t="e">
        <f t="shared" si="11"/>
        <v>#VALUE!</v>
      </c>
      <c r="B97" t="e">
        <f t="shared" si="6"/>
        <v>#VALUE!</v>
      </c>
      <c r="C97" t="e">
        <f t="shared" si="7"/>
        <v>#NAME?</v>
      </c>
      <c r="D97" t="e">
        <f t="shared" si="8"/>
        <v>#VALUE!</v>
      </c>
      <c r="E97" t="e">
        <f t="shared" si="9"/>
        <v>#NAME?</v>
      </c>
      <c r="F97" t="e">
        <f t="shared" si="10"/>
        <v>#NAME?</v>
      </c>
    </row>
    <row r="98" spans="1:6" x14ac:dyDescent="0.25">
      <c r="A98" t="e">
        <f t="shared" si="11"/>
        <v>#VALUE!</v>
      </c>
      <c r="B98" t="e">
        <f t="shared" si="6"/>
        <v>#VALUE!</v>
      </c>
      <c r="C98" t="e">
        <f t="shared" si="7"/>
        <v>#NAME?</v>
      </c>
      <c r="D98" t="e">
        <f t="shared" si="8"/>
        <v>#VALUE!</v>
      </c>
      <c r="E98" t="e">
        <f t="shared" si="9"/>
        <v>#NAME?</v>
      </c>
      <c r="F98" t="e">
        <f t="shared" si="10"/>
        <v>#NAME?</v>
      </c>
    </row>
    <row r="99" spans="1:6" x14ac:dyDescent="0.25">
      <c r="A99" t="e">
        <f t="shared" si="11"/>
        <v>#VALUE!</v>
      </c>
      <c r="B99" t="e">
        <f t="shared" si="6"/>
        <v>#VALUE!</v>
      </c>
      <c r="C99" t="e">
        <f t="shared" si="7"/>
        <v>#NAME?</v>
      </c>
      <c r="D99" t="e">
        <f t="shared" si="8"/>
        <v>#VALUE!</v>
      </c>
      <c r="E99" t="e">
        <f t="shared" si="9"/>
        <v>#NAME?</v>
      </c>
      <c r="F99" t="e">
        <f t="shared" si="10"/>
        <v>#NAME?</v>
      </c>
    </row>
    <row r="100" spans="1:6" x14ac:dyDescent="0.25">
      <c r="A100" t="e">
        <f t="shared" si="11"/>
        <v>#VALUE!</v>
      </c>
      <c r="B100" t="e">
        <f t="shared" si="6"/>
        <v>#VALUE!</v>
      </c>
      <c r="C100" t="e">
        <f t="shared" si="7"/>
        <v>#NAME?</v>
      </c>
      <c r="D100" t="e">
        <f t="shared" si="8"/>
        <v>#VALUE!</v>
      </c>
      <c r="E100" t="e">
        <f t="shared" si="9"/>
        <v>#NAME?</v>
      </c>
      <c r="F100" t="e">
        <f t="shared" si="10"/>
        <v>#NAME?</v>
      </c>
    </row>
    <row r="101" spans="1:6" x14ac:dyDescent="0.25">
      <c r="A101" t="e">
        <f t="shared" si="11"/>
        <v>#VALUE!</v>
      </c>
      <c r="B101" t="e">
        <f t="shared" si="6"/>
        <v>#VALUE!</v>
      </c>
      <c r="C101" t="e">
        <f t="shared" si="7"/>
        <v>#NAME?</v>
      </c>
      <c r="D101" t="e">
        <f t="shared" si="8"/>
        <v>#VALUE!</v>
      </c>
      <c r="E101" t="e">
        <f t="shared" si="9"/>
        <v>#NAME?</v>
      </c>
      <c r="F101" t="e">
        <f t="shared" si="10"/>
        <v>#NAME?</v>
      </c>
    </row>
    <row r="102" spans="1:6" x14ac:dyDescent="0.25">
      <c r="A102" t="e">
        <f t="shared" si="11"/>
        <v>#VALUE!</v>
      </c>
      <c r="B102" t="e">
        <f t="shared" si="6"/>
        <v>#VALUE!</v>
      </c>
      <c r="C102" t="e">
        <f t="shared" si="7"/>
        <v>#NAME?</v>
      </c>
      <c r="D102" t="e">
        <f t="shared" si="8"/>
        <v>#VALUE!</v>
      </c>
      <c r="E102" t="e">
        <f t="shared" si="9"/>
        <v>#NAME?</v>
      </c>
      <c r="F102" t="e">
        <f t="shared" si="10"/>
        <v>#NAME?</v>
      </c>
    </row>
    <row r="103" spans="1:6" x14ac:dyDescent="0.25">
      <c r="A103" t="e">
        <f t="shared" si="11"/>
        <v>#VALUE!</v>
      </c>
      <c r="B103" t="e">
        <f t="shared" si="6"/>
        <v>#VALUE!</v>
      </c>
      <c r="C103" t="e">
        <f t="shared" si="7"/>
        <v>#NAME?</v>
      </c>
      <c r="D103" t="e">
        <f t="shared" si="8"/>
        <v>#VALUE!</v>
      </c>
      <c r="E103" t="e">
        <f t="shared" si="9"/>
        <v>#NAME?</v>
      </c>
      <c r="F103" t="e">
        <f t="shared" si="10"/>
        <v>#NAME?</v>
      </c>
    </row>
    <row r="104" spans="1:6" x14ac:dyDescent="0.25">
      <c r="A104" t="e">
        <f t="shared" si="11"/>
        <v>#VALUE!</v>
      </c>
      <c r="B104" t="e">
        <f t="shared" si="6"/>
        <v>#VALUE!</v>
      </c>
      <c r="C104" t="e">
        <f t="shared" si="7"/>
        <v>#NAME?</v>
      </c>
      <c r="D104" t="e">
        <f t="shared" si="8"/>
        <v>#VALUE!</v>
      </c>
      <c r="E104" t="e">
        <f t="shared" si="9"/>
        <v>#NAME?</v>
      </c>
      <c r="F104" t="e">
        <f t="shared" si="10"/>
        <v>#NAME?</v>
      </c>
    </row>
    <row r="105" spans="1:6" x14ac:dyDescent="0.25">
      <c r="A105" t="e">
        <f t="shared" si="11"/>
        <v>#VALUE!</v>
      </c>
      <c r="B105" t="e">
        <f t="shared" si="6"/>
        <v>#VALUE!</v>
      </c>
      <c r="C105" t="e">
        <f t="shared" si="7"/>
        <v>#NAME?</v>
      </c>
      <c r="D105" t="e">
        <f t="shared" si="8"/>
        <v>#VALUE!</v>
      </c>
      <c r="E105" t="e">
        <f t="shared" si="9"/>
        <v>#NAME?</v>
      </c>
      <c r="F105" t="e">
        <f t="shared" si="10"/>
        <v>#NAME?</v>
      </c>
    </row>
    <row r="106" spans="1:6" x14ac:dyDescent="0.25">
      <c r="A106" t="e">
        <f t="shared" si="11"/>
        <v>#VALUE!</v>
      </c>
      <c r="B106" t="e">
        <f t="shared" si="6"/>
        <v>#VALUE!</v>
      </c>
      <c r="C106" t="e">
        <f t="shared" si="7"/>
        <v>#NAME?</v>
      </c>
      <c r="D106" t="e">
        <f t="shared" si="8"/>
        <v>#VALUE!</v>
      </c>
      <c r="E106" t="e">
        <f t="shared" si="9"/>
        <v>#NAME?</v>
      </c>
      <c r="F106" t="e">
        <f t="shared" si="10"/>
        <v>#NAME?</v>
      </c>
    </row>
    <row r="107" spans="1:6" x14ac:dyDescent="0.25">
      <c r="A107" t="e">
        <f t="shared" si="11"/>
        <v>#VALUE!</v>
      </c>
      <c r="B107" t="e">
        <f t="shared" si="6"/>
        <v>#VALUE!</v>
      </c>
      <c r="C107" t="e">
        <f t="shared" si="7"/>
        <v>#NAME?</v>
      </c>
      <c r="D107" t="e">
        <f t="shared" si="8"/>
        <v>#VALUE!</v>
      </c>
      <c r="E107" t="e">
        <f t="shared" si="9"/>
        <v>#NAME?</v>
      </c>
      <c r="F107" t="e">
        <f t="shared" si="10"/>
        <v>#NAME?</v>
      </c>
    </row>
    <row r="108" spans="1:6" x14ac:dyDescent="0.25">
      <c r="A108" t="e">
        <f t="shared" si="11"/>
        <v>#VALUE!</v>
      </c>
      <c r="B108" t="e">
        <f t="shared" si="6"/>
        <v>#VALUE!</v>
      </c>
      <c r="C108" t="e">
        <f t="shared" si="7"/>
        <v>#NAME?</v>
      </c>
      <c r="D108" t="e">
        <f t="shared" si="8"/>
        <v>#VALUE!</v>
      </c>
      <c r="E108" t="e">
        <f t="shared" si="9"/>
        <v>#NAME?</v>
      </c>
      <c r="F108" t="e">
        <f t="shared" si="10"/>
        <v>#NAME?</v>
      </c>
    </row>
    <row r="109" spans="1:6" x14ac:dyDescent="0.25">
      <c r="A109" t="e">
        <f t="shared" si="11"/>
        <v>#VALUE!</v>
      </c>
      <c r="B109" t="e">
        <f t="shared" si="6"/>
        <v>#VALUE!</v>
      </c>
      <c r="C109" t="e">
        <f t="shared" si="7"/>
        <v>#NAME?</v>
      </c>
      <c r="D109" t="e">
        <f t="shared" si="8"/>
        <v>#VALUE!</v>
      </c>
      <c r="E109" t="e">
        <f t="shared" si="9"/>
        <v>#NAME?</v>
      </c>
      <c r="F109" t="e">
        <f t="shared" si="10"/>
        <v>#NAME?</v>
      </c>
    </row>
    <row r="110" spans="1:6" x14ac:dyDescent="0.25">
      <c r="A110" t="e">
        <f t="shared" si="11"/>
        <v>#VALUE!</v>
      </c>
      <c r="B110" t="e">
        <f t="shared" si="6"/>
        <v>#VALUE!</v>
      </c>
      <c r="C110" t="e">
        <f t="shared" si="7"/>
        <v>#NAME?</v>
      </c>
      <c r="D110" t="e">
        <f t="shared" si="8"/>
        <v>#VALUE!</v>
      </c>
      <c r="E110" t="e">
        <f t="shared" si="9"/>
        <v>#NAME?</v>
      </c>
      <c r="F110" t="e">
        <f t="shared" si="10"/>
        <v>#NAME?</v>
      </c>
    </row>
    <row r="111" spans="1:6" x14ac:dyDescent="0.25">
      <c r="A111" t="e">
        <f t="shared" si="11"/>
        <v>#VALUE!</v>
      </c>
      <c r="B111" t="e">
        <f t="shared" si="6"/>
        <v>#VALUE!</v>
      </c>
      <c r="C111" t="e">
        <f t="shared" si="7"/>
        <v>#NAME?</v>
      </c>
      <c r="D111" t="e">
        <f t="shared" si="8"/>
        <v>#VALUE!</v>
      </c>
      <c r="E111" t="e">
        <f t="shared" si="9"/>
        <v>#NAME?</v>
      </c>
      <c r="F111" t="e">
        <f t="shared" si="10"/>
        <v>#NAME?</v>
      </c>
    </row>
    <row r="112" spans="1:6" x14ac:dyDescent="0.25">
      <c r="A112" t="e">
        <f t="shared" si="11"/>
        <v>#VALUE!</v>
      </c>
      <c r="B112" t="e">
        <f t="shared" si="6"/>
        <v>#VALUE!</v>
      </c>
      <c r="C112" t="e">
        <f t="shared" si="7"/>
        <v>#NAME?</v>
      </c>
      <c r="D112" t="e">
        <f t="shared" si="8"/>
        <v>#VALUE!</v>
      </c>
      <c r="E112" t="e">
        <f t="shared" si="9"/>
        <v>#NAME?</v>
      </c>
      <c r="F112" t="e">
        <f t="shared" si="10"/>
        <v>#NAME?</v>
      </c>
    </row>
    <row r="113" spans="1:6" x14ac:dyDescent="0.25">
      <c r="A113" t="e">
        <f t="shared" si="11"/>
        <v>#VALUE!</v>
      </c>
      <c r="B113" t="e">
        <f t="shared" si="6"/>
        <v>#VALUE!</v>
      </c>
      <c r="C113" t="e">
        <f t="shared" si="7"/>
        <v>#NAME?</v>
      </c>
      <c r="D113" t="e">
        <f t="shared" si="8"/>
        <v>#VALUE!</v>
      </c>
      <c r="E113" t="e">
        <f t="shared" si="9"/>
        <v>#NAME?</v>
      </c>
      <c r="F113" t="e">
        <f t="shared" si="10"/>
        <v>#NAME?</v>
      </c>
    </row>
    <row r="114" spans="1:6" x14ac:dyDescent="0.25">
      <c r="A114" t="e">
        <f t="shared" si="11"/>
        <v>#VALUE!</v>
      </c>
      <c r="B114" t="e">
        <f t="shared" si="6"/>
        <v>#VALUE!</v>
      </c>
      <c r="C114" t="e">
        <f t="shared" si="7"/>
        <v>#NAME?</v>
      </c>
      <c r="D114" t="e">
        <f t="shared" si="8"/>
        <v>#VALUE!</v>
      </c>
      <c r="E114" t="e">
        <f t="shared" si="9"/>
        <v>#NAME?</v>
      </c>
      <c r="F114" t="e">
        <f t="shared" si="10"/>
        <v>#NAME?</v>
      </c>
    </row>
    <row r="115" spans="1:6" x14ac:dyDescent="0.25">
      <c r="A115" t="e">
        <f t="shared" si="11"/>
        <v>#VALUE!</v>
      </c>
      <c r="B115" t="e">
        <f t="shared" si="6"/>
        <v>#VALUE!</v>
      </c>
      <c r="C115" t="e">
        <f t="shared" si="7"/>
        <v>#NAME?</v>
      </c>
      <c r="D115" t="e">
        <f t="shared" si="8"/>
        <v>#VALUE!</v>
      </c>
      <c r="E115" t="e">
        <f t="shared" si="9"/>
        <v>#NAME?</v>
      </c>
      <c r="F115" t="e">
        <f t="shared" si="10"/>
        <v>#NAME?</v>
      </c>
    </row>
    <row r="116" spans="1:6" x14ac:dyDescent="0.25">
      <c r="A116" t="e">
        <f t="shared" si="11"/>
        <v>#VALUE!</v>
      </c>
      <c r="B116" t="e">
        <f t="shared" si="6"/>
        <v>#VALUE!</v>
      </c>
      <c r="C116" t="e">
        <f t="shared" si="7"/>
        <v>#NAME?</v>
      </c>
      <c r="D116" t="e">
        <f t="shared" si="8"/>
        <v>#VALUE!</v>
      </c>
      <c r="E116" t="e">
        <f t="shared" si="9"/>
        <v>#NAME?</v>
      </c>
      <c r="F116" t="e">
        <f t="shared" si="10"/>
        <v>#NAME?</v>
      </c>
    </row>
    <row r="117" spans="1:6" x14ac:dyDescent="0.25">
      <c r="A117" t="e">
        <f t="shared" si="11"/>
        <v>#VALUE!</v>
      </c>
      <c r="B117" t="e">
        <f t="shared" si="6"/>
        <v>#VALUE!</v>
      </c>
      <c r="C117" t="e">
        <f t="shared" si="7"/>
        <v>#NAME?</v>
      </c>
      <c r="D117" t="e">
        <f t="shared" si="8"/>
        <v>#VALUE!</v>
      </c>
      <c r="E117" t="e">
        <f t="shared" si="9"/>
        <v>#NAME?</v>
      </c>
      <c r="F117" t="e">
        <f t="shared" si="10"/>
        <v>#NAME?</v>
      </c>
    </row>
    <row r="118" spans="1:6" x14ac:dyDescent="0.25">
      <c r="A118" t="e">
        <f t="shared" si="11"/>
        <v>#VALUE!</v>
      </c>
      <c r="B118" t="e">
        <f t="shared" si="6"/>
        <v>#VALUE!</v>
      </c>
      <c r="C118" t="e">
        <f t="shared" si="7"/>
        <v>#NAME?</v>
      </c>
      <c r="D118" t="e">
        <f t="shared" si="8"/>
        <v>#VALUE!</v>
      </c>
      <c r="E118" t="e">
        <f t="shared" si="9"/>
        <v>#NAME?</v>
      </c>
      <c r="F118" t="e">
        <f t="shared" si="10"/>
        <v>#NAME?</v>
      </c>
    </row>
    <row r="119" spans="1:6" x14ac:dyDescent="0.25">
      <c r="A119" t="e">
        <f t="shared" si="11"/>
        <v>#VALUE!</v>
      </c>
      <c r="B119" t="e">
        <f t="shared" si="6"/>
        <v>#VALUE!</v>
      </c>
      <c r="C119" t="e">
        <f t="shared" si="7"/>
        <v>#NAME?</v>
      </c>
      <c r="D119" t="e">
        <f t="shared" si="8"/>
        <v>#VALUE!</v>
      </c>
      <c r="E119" t="e">
        <f t="shared" si="9"/>
        <v>#NAME?</v>
      </c>
      <c r="F119" t="e">
        <f t="shared" si="10"/>
        <v>#NAME?</v>
      </c>
    </row>
    <row r="120" spans="1:6" x14ac:dyDescent="0.25">
      <c r="A120" t="e">
        <f t="shared" si="11"/>
        <v>#VALUE!</v>
      </c>
      <c r="B120" t="e">
        <f t="shared" si="6"/>
        <v>#VALUE!</v>
      </c>
      <c r="C120" t="e">
        <f t="shared" si="7"/>
        <v>#NAME?</v>
      </c>
      <c r="D120" t="e">
        <f t="shared" si="8"/>
        <v>#VALUE!</v>
      </c>
      <c r="E120" t="e">
        <f t="shared" si="9"/>
        <v>#NAME?</v>
      </c>
      <c r="F120" t="e">
        <f t="shared" si="10"/>
        <v>#NAME?</v>
      </c>
    </row>
    <row r="121" spans="1:6" x14ac:dyDescent="0.25">
      <c r="A121" t="e">
        <f t="shared" si="11"/>
        <v>#VALUE!</v>
      </c>
      <c r="B121" t="e">
        <f t="shared" si="6"/>
        <v>#VALUE!</v>
      </c>
      <c r="C121" t="e">
        <f t="shared" si="7"/>
        <v>#NAME?</v>
      </c>
      <c r="D121" t="e">
        <f t="shared" si="8"/>
        <v>#VALUE!</v>
      </c>
      <c r="E121" t="e">
        <f t="shared" si="9"/>
        <v>#NAME?</v>
      </c>
      <c r="F121" t="e">
        <f t="shared" si="10"/>
        <v>#NAME?</v>
      </c>
    </row>
    <row r="122" spans="1:6" x14ac:dyDescent="0.25">
      <c r="A122" t="e">
        <f t="shared" si="11"/>
        <v>#VALUE!</v>
      </c>
      <c r="B122" t="e">
        <f t="shared" si="6"/>
        <v>#VALUE!</v>
      </c>
      <c r="C122" t="e">
        <f t="shared" si="7"/>
        <v>#NAME?</v>
      </c>
      <c r="D122" t="e">
        <f t="shared" si="8"/>
        <v>#VALUE!</v>
      </c>
      <c r="E122" t="e">
        <f t="shared" si="9"/>
        <v>#NAME?</v>
      </c>
      <c r="F122" t="e">
        <f t="shared" si="10"/>
        <v>#NAME?</v>
      </c>
    </row>
    <row r="123" spans="1:6" x14ac:dyDescent="0.25">
      <c r="A123" t="e">
        <f t="shared" si="11"/>
        <v>#VALUE!</v>
      </c>
      <c r="B123" t="e">
        <f t="shared" si="6"/>
        <v>#VALUE!</v>
      </c>
      <c r="C123" t="e">
        <f t="shared" si="7"/>
        <v>#NAME?</v>
      </c>
      <c r="D123" t="e">
        <f t="shared" si="8"/>
        <v>#VALUE!</v>
      </c>
      <c r="E123" t="e">
        <f t="shared" si="9"/>
        <v>#NAME?</v>
      </c>
      <c r="F123" t="e">
        <f t="shared" si="10"/>
        <v>#NAME?</v>
      </c>
    </row>
    <row r="124" spans="1:6" x14ac:dyDescent="0.25">
      <c r="A124" t="e">
        <f t="shared" si="11"/>
        <v>#VALUE!</v>
      </c>
      <c r="B124" t="e">
        <f t="shared" si="6"/>
        <v>#VALUE!</v>
      </c>
      <c r="C124" t="e">
        <f t="shared" si="7"/>
        <v>#NAME?</v>
      </c>
      <c r="D124" t="e">
        <f t="shared" si="8"/>
        <v>#VALUE!</v>
      </c>
      <c r="E124" t="e">
        <f t="shared" si="9"/>
        <v>#NAME?</v>
      </c>
      <c r="F124" t="e">
        <f t="shared" si="10"/>
        <v>#NAME?</v>
      </c>
    </row>
    <row r="125" spans="1:6" x14ac:dyDescent="0.25">
      <c r="A125" t="e">
        <f t="shared" si="11"/>
        <v>#VALUE!</v>
      </c>
      <c r="B125" t="e">
        <f t="shared" si="6"/>
        <v>#VALUE!</v>
      </c>
      <c r="C125" t="e">
        <f t="shared" si="7"/>
        <v>#NAME?</v>
      </c>
      <c r="D125" t="e">
        <f t="shared" si="8"/>
        <v>#VALUE!</v>
      </c>
      <c r="E125" t="e">
        <f t="shared" si="9"/>
        <v>#NAME?</v>
      </c>
      <c r="F125" t="e">
        <f t="shared" si="10"/>
        <v>#NAME?</v>
      </c>
    </row>
    <row r="126" spans="1:6" x14ac:dyDescent="0.25">
      <c r="A126" t="e">
        <f t="shared" si="11"/>
        <v>#VALUE!</v>
      </c>
      <c r="B126" t="e">
        <f t="shared" si="6"/>
        <v>#VALUE!</v>
      </c>
      <c r="C126" t="e">
        <f t="shared" si="7"/>
        <v>#NAME?</v>
      </c>
      <c r="D126" t="e">
        <f t="shared" si="8"/>
        <v>#VALUE!</v>
      </c>
      <c r="E126" t="e">
        <f t="shared" si="9"/>
        <v>#NAME?</v>
      </c>
      <c r="F126" t="e">
        <f t="shared" si="10"/>
        <v>#NAME?</v>
      </c>
    </row>
    <row r="127" spans="1:6" x14ac:dyDescent="0.25">
      <c r="A127" t="e">
        <f t="shared" si="11"/>
        <v>#VALUE!</v>
      </c>
      <c r="B127" t="e">
        <f t="shared" si="6"/>
        <v>#VALUE!</v>
      </c>
      <c r="C127" t="e">
        <f t="shared" si="7"/>
        <v>#NAME?</v>
      </c>
      <c r="D127" t="e">
        <f t="shared" si="8"/>
        <v>#VALUE!</v>
      </c>
      <c r="E127" t="e">
        <f t="shared" si="9"/>
        <v>#NAME?</v>
      </c>
      <c r="F127" t="e">
        <f t="shared" si="10"/>
        <v>#NAME?</v>
      </c>
    </row>
    <row r="128" spans="1:6" x14ac:dyDescent="0.25">
      <c r="A128" t="e">
        <f t="shared" si="11"/>
        <v>#VALUE!</v>
      </c>
      <c r="B128" t="e">
        <f t="shared" si="6"/>
        <v>#VALUE!</v>
      </c>
      <c r="C128" t="e">
        <f t="shared" si="7"/>
        <v>#NAME?</v>
      </c>
      <c r="D128" t="e">
        <f t="shared" si="8"/>
        <v>#VALUE!</v>
      </c>
      <c r="E128" t="e">
        <f t="shared" si="9"/>
        <v>#NAME?</v>
      </c>
      <c r="F128" t="e">
        <f t="shared" si="10"/>
        <v>#NAME?</v>
      </c>
    </row>
    <row r="129" spans="1:6" x14ac:dyDescent="0.25">
      <c r="A129" t="e">
        <f t="shared" si="11"/>
        <v>#VALUE!</v>
      </c>
      <c r="B129" t="e">
        <f t="shared" si="6"/>
        <v>#VALUE!</v>
      </c>
      <c r="C129" t="e">
        <f t="shared" si="7"/>
        <v>#NAME?</v>
      </c>
      <c r="D129" t="e">
        <f t="shared" si="8"/>
        <v>#VALUE!</v>
      </c>
      <c r="E129" t="e">
        <f t="shared" si="9"/>
        <v>#NAME?</v>
      </c>
      <c r="F129" t="e">
        <f t="shared" si="10"/>
        <v>#NAME?</v>
      </c>
    </row>
    <row r="130" spans="1:6" x14ac:dyDescent="0.25">
      <c r="A130" t="e">
        <f t="shared" si="11"/>
        <v>#VALUE!</v>
      </c>
      <c r="B130" t="e">
        <f t="shared" si="6"/>
        <v>#VALUE!</v>
      </c>
      <c r="C130" t="e">
        <f t="shared" si="7"/>
        <v>#NAME?</v>
      </c>
      <c r="D130" t="e">
        <f t="shared" si="8"/>
        <v>#VALUE!</v>
      </c>
      <c r="E130" t="e">
        <f t="shared" si="9"/>
        <v>#NAME?</v>
      </c>
      <c r="F130" t="e">
        <f t="shared" si="10"/>
        <v>#NAME?</v>
      </c>
    </row>
    <row r="131" spans="1:6" x14ac:dyDescent="0.25">
      <c r="A131" t="e">
        <f t="shared" si="11"/>
        <v>#VALUE!</v>
      </c>
      <c r="B131" t="e">
        <f t="shared" si="6"/>
        <v>#VALUE!</v>
      </c>
      <c r="C131" t="e">
        <f t="shared" si="7"/>
        <v>#NAME?</v>
      </c>
      <c r="D131" t="e">
        <f t="shared" si="8"/>
        <v>#VALUE!</v>
      </c>
      <c r="E131" t="e">
        <f t="shared" si="9"/>
        <v>#NAME?</v>
      </c>
      <c r="F131" t="e">
        <f t="shared" si="10"/>
        <v>#NAME?</v>
      </c>
    </row>
    <row r="132" spans="1:6" x14ac:dyDescent="0.25">
      <c r="A132" t="e">
        <f t="shared" si="11"/>
        <v>#VALUE!</v>
      </c>
      <c r="B132" t="e">
        <f t="shared" si="6"/>
        <v>#VALUE!</v>
      </c>
      <c r="C132" t="e">
        <f t="shared" si="7"/>
        <v>#NAME?</v>
      </c>
      <c r="D132" t="e">
        <f t="shared" si="8"/>
        <v>#VALUE!</v>
      </c>
      <c r="E132" t="e">
        <f t="shared" si="9"/>
        <v>#NAME?</v>
      </c>
      <c r="F132" t="e">
        <f t="shared" si="10"/>
        <v>#NAME?</v>
      </c>
    </row>
    <row r="133" spans="1:6" x14ac:dyDescent="0.25">
      <c r="A133" t="e">
        <f t="shared" si="11"/>
        <v>#VALUE!</v>
      </c>
      <c r="B133" t="e">
        <f t="shared" si="6"/>
        <v>#VALUE!</v>
      </c>
      <c r="C133" t="e">
        <f t="shared" si="7"/>
        <v>#NAME?</v>
      </c>
      <c r="D133" t="e">
        <f t="shared" si="8"/>
        <v>#VALUE!</v>
      </c>
      <c r="E133" t="e">
        <f t="shared" si="9"/>
        <v>#NAME?</v>
      </c>
      <c r="F133" t="e">
        <f t="shared" si="10"/>
        <v>#NAME?</v>
      </c>
    </row>
    <row r="134" spans="1:6" x14ac:dyDescent="0.25">
      <c r="A134" t="e">
        <f t="shared" si="11"/>
        <v>#VALUE!</v>
      </c>
      <c r="B134" t="e">
        <f t="shared" ref="B134:B197" si="12">IF(A134&lt;&gt;"",$D$2-A134,"")</f>
        <v>#VALUE!</v>
      </c>
      <c r="C134" t="e">
        <f t="shared" ref="C134:C197" si="13">$E$2^A134*(1-$E$2)^B134</f>
        <v>#NAME?</v>
      </c>
      <c r="D134" t="e">
        <f t="shared" ref="D134:D197" si="14">COMBIN($D$2,A134)</f>
        <v>#VALUE!</v>
      </c>
      <c r="E134" t="e">
        <f t="shared" ref="E134:E197" si="15">C134*D134</f>
        <v>#NAME?</v>
      </c>
      <c r="F134" t="e">
        <f t="shared" ref="F134:F197" si="16">SUMIFS(E134:E1133,A134:A1133,"&gt;" &amp; A134)</f>
        <v>#NAME?</v>
      </c>
    </row>
    <row r="135" spans="1:6" x14ac:dyDescent="0.25">
      <c r="A135" t="e">
        <f t="shared" ref="A135:A198" si="17">IF(A134+1&gt;$D$2,"",A134+1)</f>
        <v>#VALUE!</v>
      </c>
      <c r="B135" t="e">
        <f t="shared" si="12"/>
        <v>#VALUE!</v>
      </c>
      <c r="C135" t="e">
        <f t="shared" si="13"/>
        <v>#NAME?</v>
      </c>
      <c r="D135" t="e">
        <f t="shared" si="14"/>
        <v>#VALUE!</v>
      </c>
      <c r="E135" t="e">
        <f t="shared" si="15"/>
        <v>#NAME?</v>
      </c>
      <c r="F135" t="e">
        <f t="shared" si="16"/>
        <v>#NAME?</v>
      </c>
    </row>
    <row r="136" spans="1:6" x14ac:dyDescent="0.25">
      <c r="A136" t="e">
        <f t="shared" si="17"/>
        <v>#VALUE!</v>
      </c>
      <c r="B136" t="e">
        <f t="shared" si="12"/>
        <v>#VALUE!</v>
      </c>
      <c r="C136" t="e">
        <f t="shared" si="13"/>
        <v>#NAME?</v>
      </c>
      <c r="D136" t="e">
        <f t="shared" si="14"/>
        <v>#VALUE!</v>
      </c>
      <c r="E136" t="e">
        <f t="shared" si="15"/>
        <v>#NAME?</v>
      </c>
      <c r="F136" t="e">
        <f t="shared" si="16"/>
        <v>#NAME?</v>
      </c>
    </row>
    <row r="137" spans="1:6" x14ac:dyDescent="0.25">
      <c r="A137" t="e">
        <f t="shared" si="17"/>
        <v>#VALUE!</v>
      </c>
      <c r="B137" t="e">
        <f t="shared" si="12"/>
        <v>#VALUE!</v>
      </c>
      <c r="C137" t="e">
        <f t="shared" si="13"/>
        <v>#NAME?</v>
      </c>
      <c r="D137" t="e">
        <f t="shared" si="14"/>
        <v>#VALUE!</v>
      </c>
      <c r="E137" t="e">
        <f t="shared" si="15"/>
        <v>#NAME?</v>
      </c>
      <c r="F137" t="e">
        <f t="shared" si="16"/>
        <v>#NAME?</v>
      </c>
    </row>
    <row r="138" spans="1:6" x14ac:dyDescent="0.25">
      <c r="A138" t="e">
        <f t="shared" si="17"/>
        <v>#VALUE!</v>
      </c>
      <c r="B138" t="e">
        <f t="shared" si="12"/>
        <v>#VALUE!</v>
      </c>
      <c r="C138" t="e">
        <f t="shared" si="13"/>
        <v>#NAME?</v>
      </c>
      <c r="D138" t="e">
        <f t="shared" si="14"/>
        <v>#VALUE!</v>
      </c>
      <c r="E138" t="e">
        <f t="shared" si="15"/>
        <v>#NAME?</v>
      </c>
      <c r="F138" t="e">
        <f t="shared" si="16"/>
        <v>#NAME?</v>
      </c>
    </row>
    <row r="139" spans="1:6" x14ac:dyDescent="0.25">
      <c r="A139" t="e">
        <f t="shared" si="17"/>
        <v>#VALUE!</v>
      </c>
      <c r="B139" t="e">
        <f t="shared" si="12"/>
        <v>#VALUE!</v>
      </c>
      <c r="C139" t="e">
        <f t="shared" si="13"/>
        <v>#NAME?</v>
      </c>
      <c r="D139" t="e">
        <f t="shared" si="14"/>
        <v>#VALUE!</v>
      </c>
      <c r="E139" t="e">
        <f t="shared" si="15"/>
        <v>#NAME?</v>
      </c>
      <c r="F139" t="e">
        <f t="shared" si="16"/>
        <v>#NAME?</v>
      </c>
    </row>
    <row r="140" spans="1:6" x14ac:dyDescent="0.25">
      <c r="A140" t="e">
        <f t="shared" si="17"/>
        <v>#VALUE!</v>
      </c>
      <c r="B140" t="e">
        <f t="shared" si="12"/>
        <v>#VALUE!</v>
      </c>
      <c r="C140" t="e">
        <f t="shared" si="13"/>
        <v>#NAME?</v>
      </c>
      <c r="D140" t="e">
        <f t="shared" si="14"/>
        <v>#VALUE!</v>
      </c>
      <c r="E140" t="e">
        <f t="shared" si="15"/>
        <v>#NAME?</v>
      </c>
      <c r="F140" t="e">
        <f t="shared" si="16"/>
        <v>#NAME?</v>
      </c>
    </row>
    <row r="141" spans="1:6" x14ac:dyDescent="0.25">
      <c r="A141" t="e">
        <f t="shared" si="17"/>
        <v>#VALUE!</v>
      </c>
      <c r="B141" t="e">
        <f t="shared" si="12"/>
        <v>#VALUE!</v>
      </c>
      <c r="C141" t="e">
        <f t="shared" si="13"/>
        <v>#NAME?</v>
      </c>
      <c r="D141" t="e">
        <f t="shared" si="14"/>
        <v>#VALUE!</v>
      </c>
      <c r="E141" t="e">
        <f t="shared" si="15"/>
        <v>#NAME?</v>
      </c>
      <c r="F141" t="e">
        <f t="shared" si="16"/>
        <v>#NAME?</v>
      </c>
    </row>
    <row r="142" spans="1:6" x14ac:dyDescent="0.25">
      <c r="A142" t="e">
        <f t="shared" si="17"/>
        <v>#VALUE!</v>
      </c>
      <c r="B142" t="e">
        <f t="shared" si="12"/>
        <v>#VALUE!</v>
      </c>
      <c r="C142" t="e">
        <f t="shared" si="13"/>
        <v>#NAME?</v>
      </c>
      <c r="D142" t="e">
        <f t="shared" si="14"/>
        <v>#VALUE!</v>
      </c>
      <c r="E142" t="e">
        <f t="shared" si="15"/>
        <v>#NAME?</v>
      </c>
      <c r="F142" t="e">
        <f t="shared" si="16"/>
        <v>#NAME?</v>
      </c>
    </row>
    <row r="143" spans="1:6" x14ac:dyDescent="0.25">
      <c r="A143" t="e">
        <f t="shared" si="17"/>
        <v>#VALUE!</v>
      </c>
      <c r="B143" t="e">
        <f t="shared" si="12"/>
        <v>#VALUE!</v>
      </c>
      <c r="C143" t="e">
        <f t="shared" si="13"/>
        <v>#NAME?</v>
      </c>
      <c r="D143" t="e">
        <f t="shared" si="14"/>
        <v>#VALUE!</v>
      </c>
      <c r="E143" t="e">
        <f t="shared" si="15"/>
        <v>#NAME?</v>
      </c>
      <c r="F143" t="e">
        <f t="shared" si="16"/>
        <v>#NAME?</v>
      </c>
    </row>
    <row r="144" spans="1:6" x14ac:dyDescent="0.25">
      <c r="A144" t="e">
        <f t="shared" si="17"/>
        <v>#VALUE!</v>
      </c>
      <c r="B144" t="e">
        <f t="shared" si="12"/>
        <v>#VALUE!</v>
      </c>
      <c r="C144" t="e">
        <f t="shared" si="13"/>
        <v>#NAME?</v>
      </c>
      <c r="D144" t="e">
        <f t="shared" si="14"/>
        <v>#VALUE!</v>
      </c>
      <c r="E144" t="e">
        <f t="shared" si="15"/>
        <v>#NAME?</v>
      </c>
      <c r="F144" t="e">
        <f t="shared" si="16"/>
        <v>#NAME?</v>
      </c>
    </row>
    <row r="145" spans="1:6" x14ac:dyDescent="0.25">
      <c r="A145" t="e">
        <f t="shared" si="17"/>
        <v>#VALUE!</v>
      </c>
      <c r="B145" t="e">
        <f t="shared" si="12"/>
        <v>#VALUE!</v>
      </c>
      <c r="C145" t="e">
        <f t="shared" si="13"/>
        <v>#NAME?</v>
      </c>
      <c r="D145" t="e">
        <f t="shared" si="14"/>
        <v>#VALUE!</v>
      </c>
      <c r="E145" t="e">
        <f t="shared" si="15"/>
        <v>#NAME?</v>
      </c>
      <c r="F145" t="e">
        <f t="shared" si="16"/>
        <v>#NAME?</v>
      </c>
    </row>
    <row r="146" spans="1:6" x14ac:dyDescent="0.25">
      <c r="A146" t="e">
        <f t="shared" si="17"/>
        <v>#VALUE!</v>
      </c>
      <c r="B146" t="e">
        <f t="shared" si="12"/>
        <v>#VALUE!</v>
      </c>
      <c r="C146" t="e">
        <f t="shared" si="13"/>
        <v>#NAME?</v>
      </c>
      <c r="D146" t="e">
        <f t="shared" si="14"/>
        <v>#VALUE!</v>
      </c>
      <c r="E146" t="e">
        <f t="shared" si="15"/>
        <v>#NAME?</v>
      </c>
      <c r="F146" t="e">
        <f t="shared" si="16"/>
        <v>#NAME?</v>
      </c>
    </row>
    <row r="147" spans="1:6" x14ac:dyDescent="0.25">
      <c r="A147" t="e">
        <f t="shared" si="17"/>
        <v>#VALUE!</v>
      </c>
      <c r="B147" t="e">
        <f t="shared" si="12"/>
        <v>#VALUE!</v>
      </c>
      <c r="C147" t="e">
        <f t="shared" si="13"/>
        <v>#NAME?</v>
      </c>
      <c r="D147" t="e">
        <f t="shared" si="14"/>
        <v>#VALUE!</v>
      </c>
      <c r="E147" t="e">
        <f t="shared" si="15"/>
        <v>#NAME?</v>
      </c>
      <c r="F147" t="e">
        <f t="shared" si="16"/>
        <v>#NAME?</v>
      </c>
    </row>
    <row r="148" spans="1:6" x14ac:dyDescent="0.25">
      <c r="A148" t="e">
        <f t="shared" si="17"/>
        <v>#VALUE!</v>
      </c>
      <c r="B148" t="e">
        <f t="shared" si="12"/>
        <v>#VALUE!</v>
      </c>
      <c r="C148" t="e">
        <f t="shared" si="13"/>
        <v>#NAME?</v>
      </c>
      <c r="D148" t="e">
        <f t="shared" si="14"/>
        <v>#VALUE!</v>
      </c>
      <c r="E148" t="e">
        <f t="shared" si="15"/>
        <v>#NAME?</v>
      </c>
      <c r="F148" t="e">
        <f t="shared" si="16"/>
        <v>#NAME?</v>
      </c>
    </row>
    <row r="149" spans="1:6" x14ac:dyDescent="0.25">
      <c r="A149" t="e">
        <f t="shared" si="17"/>
        <v>#VALUE!</v>
      </c>
      <c r="B149" t="e">
        <f t="shared" si="12"/>
        <v>#VALUE!</v>
      </c>
      <c r="C149" t="e">
        <f t="shared" si="13"/>
        <v>#NAME?</v>
      </c>
      <c r="D149" t="e">
        <f t="shared" si="14"/>
        <v>#VALUE!</v>
      </c>
      <c r="E149" t="e">
        <f t="shared" si="15"/>
        <v>#NAME?</v>
      </c>
      <c r="F149" t="e">
        <f t="shared" si="16"/>
        <v>#NAME?</v>
      </c>
    </row>
    <row r="150" spans="1:6" x14ac:dyDescent="0.25">
      <c r="A150" t="e">
        <f t="shared" si="17"/>
        <v>#VALUE!</v>
      </c>
      <c r="B150" t="e">
        <f t="shared" si="12"/>
        <v>#VALUE!</v>
      </c>
      <c r="C150" t="e">
        <f t="shared" si="13"/>
        <v>#NAME?</v>
      </c>
      <c r="D150" t="e">
        <f t="shared" si="14"/>
        <v>#VALUE!</v>
      </c>
      <c r="E150" t="e">
        <f t="shared" si="15"/>
        <v>#NAME?</v>
      </c>
      <c r="F150" t="e">
        <f t="shared" si="16"/>
        <v>#NAME?</v>
      </c>
    </row>
    <row r="151" spans="1:6" x14ac:dyDescent="0.25">
      <c r="A151" t="e">
        <f t="shared" si="17"/>
        <v>#VALUE!</v>
      </c>
      <c r="B151" t="e">
        <f t="shared" si="12"/>
        <v>#VALUE!</v>
      </c>
      <c r="C151" t="e">
        <f t="shared" si="13"/>
        <v>#NAME?</v>
      </c>
      <c r="D151" t="e">
        <f t="shared" si="14"/>
        <v>#VALUE!</v>
      </c>
      <c r="E151" t="e">
        <f t="shared" si="15"/>
        <v>#NAME?</v>
      </c>
      <c r="F151" t="e">
        <f t="shared" si="16"/>
        <v>#NAME?</v>
      </c>
    </row>
    <row r="152" spans="1:6" x14ac:dyDescent="0.25">
      <c r="A152" t="e">
        <f t="shared" si="17"/>
        <v>#VALUE!</v>
      </c>
      <c r="B152" t="e">
        <f t="shared" si="12"/>
        <v>#VALUE!</v>
      </c>
      <c r="C152" t="e">
        <f t="shared" si="13"/>
        <v>#NAME?</v>
      </c>
      <c r="D152" t="e">
        <f t="shared" si="14"/>
        <v>#VALUE!</v>
      </c>
      <c r="E152" t="e">
        <f t="shared" si="15"/>
        <v>#NAME?</v>
      </c>
      <c r="F152" t="e">
        <f t="shared" si="16"/>
        <v>#NAME?</v>
      </c>
    </row>
    <row r="153" spans="1:6" x14ac:dyDescent="0.25">
      <c r="A153" t="e">
        <f t="shared" si="17"/>
        <v>#VALUE!</v>
      </c>
      <c r="B153" t="e">
        <f t="shared" si="12"/>
        <v>#VALUE!</v>
      </c>
      <c r="C153" t="e">
        <f t="shared" si="13"/>
        <v>#NAME?</v>
      </c>
      <c r="D153" t="e">
        <f t="shared" si="14"/>
        <v>#VALUE!</v>
      </c>
      <c r="E153" t="e">
        <f t="shared" si="15"/>
        <v>#NAME?</v>
      </c>
      <c r="F153" t="e">
        <f t="shared" si="16"/>
        <v>#NAME?</v>
      </c>
    </row>
    <row r="154" spans="1:6" x14ac:dyDescent="0.25">
      <c r="A154" t="e">
        <f t="shared" si="17"/>
        <v>#VALUE!</v>
      </c>
      <c r="B154" t="e">
        <f t="shared" si="12"/>
        <v>#VALUE!</v>
      </c>
      <c r="C154" t="e">
        <f t="shared" si="13"/>
        <v>#NAME?</v>
      </c>
      <c r="D154" t="e">
        <f t="shared" si="14"/>
        <v>#VALUE!</v>
      </c>
      <c r="E154" t="e">
        <f t="shared" si="15"/>
        <v>#NAME?</v>
      </c>
      <c r="F154" t="e">
        <f t="shared" si="16"/>
        <v>#NAME?</v>
      </c>
    </row>
    <row r="155" spans="1:6" x14ac:dyDescent="0.25">
      <c r="A155" t="e">
        <f t="shared" si="17"/>
        <v>#VALUE!</v>
      </c>
      <c r="B155" t="e">
        <f t="shared" si="12"/>
        <v>#VALUE!</v>
      </c>
      <c r="C155" t="e">
        <f t="shared" si="13"/>
        <v>#NAME?</v>
      </c>
      <c r="D155" t="e">
        <f t="shared" si="14"/>
        <v>#VALUE!</v>
      </c>
      <c r="E155" t="e">
        <f t="shared" si="15"/>
        <v>#NAME?</v>
      </c>
      <c r="F155" t="e">
        <f t="shared" si="16"/>
        <v>#NAME?</v>
      </c>
    </row>
    <row r="156" spans="1:6" x14ac:dyDescent="0.25">
      <c r="A156" t="e">
        <f t="shared" si="17"/>
        <v>#VALUE!</v>
      </c>
      <c r="B156" t="e">
        <f t="shared" si="12"/>
        <v>#VALUE!</v>
      </c>
      <c r="C156" t="e">
        <f t="shared" si="13"/>
        <v>#NAME?</v>
      </c>
      <c r="D156" t="e">
        <f t="shared" si="14"/>
        <v>#VALUE!</v>
      </c>
      <c r="E156" t="e">
        <f t="shared" si="15"/>
        <v>#NAME?</v>
      </c>
      <c r="F156" t="e">
        <f t="shared" si="16"/>
        <v>#NAME?</v>
      </c>
    </row>
    <row r="157" spans="1:6" x14ac:dyDescent="0.25">
      <c r="A157" t="e">
        <f t="shared" si="17"/>
        <v>#VALUE!</v>
      </c>
      <c r="B157" t="e">
        <f t="shared" si="12"/>
        <v>#VALUE!</v>
      </c>
      <c r="C157" t="e">
        <f t="shared" si="13"/>
        <v>#NAME?</v>
      </c>
      <c r="D157" t="e">
        <f t="shared" si="14"/>
        <v>#VALUE!</v>
      </c>
      <c r="E157" t="e">
        <f t="shared" si="15"/>
        <v>#NAME?</v>
      </c>
      <c r="F157" t="e">
        <f t="shared" si="16"/>
        <v>#NAME?</v>
      </c>
    </row>
    <row r="158" spans="1:6" x14ac:dyDescent="0.25">
      <c r="A158" t="e">
        <f t="shared" si="17"/>
        <v>#VALUE!</v>
      </c>
      <c r="B158" t="e">
        <f t="shared" si="12"/>
        <v>#VALUE!</v>
      </c>
      <c r="C158" t="e">
        <f t="shared" si="13"/>
        <v>#NAME?</v>
      </c>
      <c r="D158" t="e">
        <f t="shared" si="14"/>
        <v>#VALUE!</v>
      </c>
      <c r="E158" t="e">
        <f t="shared" si="15"/>
        <v>#NAME?</v>
      </c>
      <c r="F158" t="e">
        <f t="shared" si="16"/>
        <v>#NAME?</v>
      </c>
    </row>
    <row r="159" spans="1:6" x14ac:dyDescent="0.25">
      <c r="A159" t="e">
        <f t="shared" si="17"/>
        <v>#VALUE!</v>
      </c>
      <c r="B159" t="e">
        <f t="shared" si="12"/>
        <v>#VALUE!</v>
      </c>
      <c r="C159" t="e">
        <f t="shared" si="13"/>
        <v>#NAME?</v>
      </c>
      <c r="D159" t="e">
        <f t="shared" si="14"/>
        <v>#VALUE!</v>
      </c>
      <c r="E159" t="e">
        <f t="shared" si="15"/>
        <v>#NAME?</v>
      </c>
      <c r="F159" t="e">
        <f t="shared" si="16"/>
        <v>#NAME?</v>
      </c>
    </row>
    <row r="160" spans="1:6" x14ac:dyDescent="0.25">
      <c r="A160" t="e">
        <f t="shared" si="17"/>
        <v>#VALUE!</v>
      </c>
      <c r="B160" t="e">
        <f t="shared" si="12"/>
        <v>#VALUE!</v>
      </c>
      <c r="C160" t="e">
        <f t="shared" si="13"/>
        <v>#NAME?</v>
      </c>
      <c r="D160" t="e">
        <f t="shared" si="14"/>
        <v>#VALUE!</v>
      </c>
      <c r="E160" t="e">
        <f t="shared" si="15"/>
        <v>#NAME?</v>
      </c>
      <c r="F160" t="e">
        <f t="shared" si="16"/>
        <v>#NAME?</v>
      </c>
    </row>
    <row r="161" spans="1:6" x14ac:dyDescent="0.25">
      <c r="A161" t="e">
        <f t="shared" si="17"/>
        <v>#VALUE!</v>
      </c>
      <c r="B161" t="e">
        <f t="shared" si="12"/>
        <v>#VALUE!</v>
      </c>
      <c r="C161" t="e">
        <f t="shared" si="13"/>
        <v>#NAME?</v>
      </c>
      <c r="D161" t="e">
        <f t="shared" si="14"/>
        <v>#VALUE!</v>
      </c>
      <c r="E161" t="e">
        <f t="shared" si="15"/>
        <v>#NAME?</v>
      </c>
      <c r="F161" t="e">
        <f t="shared" si="16"/>
        <v>#NAME?</v>
      </c>
    </row>
    <row r="162" spans="1:6" x14ac:dyDescent="0.25">
      <c r="A162" t="e">
        <f t="shared" si="17"/>
        <v>#VALUE!</v>
      </c>
      <c r="B162" t="e">
        <f t="shared" si="12"/>
        <v>#VALUE!</v>
      </c>
      <c r="C162" t="e">
        <f t="shared" si="13"/>
        <v>#NAME?</v>
      </c>
      <c r="D162" t="e">
        <f t="shared" si="14"/>
        <v>#VALUE!</v>
      </c>
      <c r="E162" t="e">
        <f t="shared" si="15"/>
        <v>#NAME?</v>
      </c>
      <c r="F162" t="e">
        <f t="shared" si="16"/>
        <v>#NAME?</v>
      </c>
    </row>
    <row r="163" spans="1:6" x14ac:dyDescent="0.25">
      <c r="A163" t="e">
        <f t="shared" si="17"/>
        <v>#VALUE!</v>
      </c>
      <c r="B163" t="e">
        <f t="shared" si="12"/>
        <v>#VALUE!</v>
      </c>
      <c r="C163" t="e">
        <f t="shared" si="13"/>
        <v>#NAME?</v>
      </c>
      <c r="D163" t="e">
        <f t="shared" si="14"/>
        <v>#VALUE!</v>
      </c>
      <c r="E163" t="e">
        <f t="shared" si="15"/>
        <v>#NAME?</v>
      </c>
      <c r="F163" t="e">
        <f t="shared" si="16"/>
        <v>#NAME?</v>
      </c>
    </row>
    <row r="164" spans="1:6" x14ac:dyDescent="0.25">
      <c r="A164" t="e">
        <f t="shared" si="17"/>
        <v>#VALUE!</v>
      </c>
      <c r="B164" t="e">
        <f t="shared" si="12"/>
        <v>#VALUE!</v>
      </c>
      <c r="C164" t="e">
        <f t="shared" si="13"/>
        <v>#NAME?</v>
      </c>
      <c r="D164" t="e">
        <f t="shared" si="14"/>
        <v>#VALUE!</v>
      </c>
      <c r="E164" t="e">
        <f t="shared" si="15"/>
        <v>#NAME?</v>
      </c>
      <c r="F164" t="e">
        <f t="shared" si="16"/>
        <v>#NAME?</v>
      </c>
    </row>
    <row r="165" spans="1:6" x14ac:dyDescent="0.25">
      <c r="A165" t="e">
        <f t="shared" si="17"/>
        <v>#VALUE!</v>
      </c>
      <c r="B165" t="e">
        <f t="shared" si="12"/>
        <v>#VALUE!</v>
      </c>
      <c r="C165" t="e">
        <f t="shared" si="13"/>
        <v>#NAME?</v>
      </c>
      <c r="D165" t="e">
        <f t="shared" si="14"/>
        <v>#VALUE!</v>
      </c>
      <c r="E165" t="e">
        <f t="shared" si="15"/>
        <v>#NAME?</v>
      </c>
      <c r="F165" t="e">
        <f t="shared" si="16"/>
        <v>#NAME?</v>
      </c>
    </row>
    <row r="166" spans="1:6" x14ac:dyDescent="0.25">
      <c r="A166" t="e">
        <f t="shared" si="17"/>
        <v>#VALUE!</v>
      </c>
      <c r="B166" t="e">
        <f t="shared" si="12"/>
        <v>#VALUE!</v>
      </c>
      <c r="C166" t="e">
        <f t="shared" si="13"/>
        <v>#NAME?</v>
      </c>
      <c r="D166" t="e">
        <f t="shared" si="14"/>
        <v>#VALUE!</v>
      </c>
      <c r="E166" t="e">
        <f t="shared" si="15"/>
        <v>#NAME?</v>
      </c>
      <c r="F166" t="e">
        <f t="shared" si="16"/>
        <v>#NAME?</v>
      </c>
    </row>
    <row r="167" spans="1:6" x14ac:dyDescent="0.25">
      <c r="A167" t="e">
        <f t="shared" si="17"/>
        <v>#VALUE!</v>
      </c>
      <c r="B167" t="e">
        <f t="shared" si="12"/>
        <v>#VALUE!</v>
      </c>
      <c r="C167" t="e">
        <f t="shared" si="13"/>
        <v>#NAME?</v>
      </c>
      <c r="D167" t="e">
        <f t="shared" si="14"/>
        <v>#VALUE!</v>
      </c>
      <c r="E167" t="e">
        <f t="shared" si="15"/>
        <v>#NAME?</v>
      </c>
      <c r="F167" t="e">
        <f t="shared" si="16"/>
        <v>#NAME?</v>
      </c>
    </row>
    <row r="168" spans="1:6" x14ac:dyDescent="0.25">
      <c r="A168" t="e">
        <f t="shared" si="17"/>
        <v>#VALUE!</v>
      </c>
      <c r="B168" t="e">
        <f t="shared" si="12"/>
        <v>#VALUE!</v>
      </c>
      <c r="C168" t="e">
        <f t="shared" si="13"/>
        <v>#NAME?</v>
      </c>
      <c r="D168" t="e">
        <f t="shared" si="14"/>
        <v>#VALUE!</v>
      </c>
      <c r="E168" t="e">
        <f t="shared" si="15"/>
        <v>#NAME?</v>
      </c>
      <c r="F168" t="e">
        <f t="shared" si="16"/>
        <v>#NAME?</v>
      </c>
    </row>
    <row r="169" spans="1:6" x14ac:dyDescent="0.25">
      <c r="A169" t="e">
        <f t="shared" si="17"/>
        <v>#VALUE!</v>
      </c>
      <c r="B169" t="e">
        <f t="shared" si="12"/>
        <v>#VALUE!</v>
      </c>
      <c r="C169" t="e">
        <f t="shared" si="13"/>
        <v>#NAME?</v>
      </c>
      <c r="D169" t="e">
        <f t="shared" si="14"/>
        <v>#VALUE!</v>
      </c>
      <c r="E169" t="e">
        <f t="shared" si="15"/>
        <v>#NAME?</v>
      </c>
      <c r="F169" t="e">
        <f t="shared" si="16"/>
        <v>#NAME?</v>
      </c>
    </row>
    <row r="170" spans="1:6" x14ac:dyDescent="0.25">
      <c r="A170" t="e">
        <f t="shared" si="17"/>
        <v>#VALUE!</v>
      </c>
      <c r="B170" t="e">
        <f t="shared" si="12"/>
        <v>#VALUE!</v>
      </c>
      <c r="C170" t="e">
        <f t="shared" si="13"/>
        <v>#NAME?</v>
      </c>
      <c r="D170" t="e">
        <f t="shared" si="14"/>
        <v>#VALUE!</v>
      </c>
      <c r="E170" t="e">
        <f t="shared" si="15"/>
        <v>#NAME?</v>
      </c>
      <c r="F170" t="e">
        <f t="shared" si="16"/>
        <v>#NAME?</v>
      </c>
    </row>
    <row r="171" spans="1:6" x14ac:dyDescent="0.25">
      <c r="A171" t="e">
        <f t="shared" si="17"/>
        <v>#VALUE!</v>
      </c>
      <c r="B171" t="e">
        <f t="shared" si="12"/>
        <v>#VALUE!</v>
      </c>
      <c r="C171" t="e">
        <f t="shared" si="13"/>
        <v>#NAME?</v>
      </c>
      <c r="D171" t="e">
        <f t="shared" si="14"/>
        <v>#VALUE!</v>
      </c>
      <c r="E171" t="e">
        <f t="shared" si="15"/>
        <v>#NAME?</v>
      </c>
      <c r="F171" t="e">
        <f t="shared" si="16"/>
        <v>#NAME?</v>
      </c>
    </row>
    <row r="172" spans="1:6" x14ac:dyDescent="0.25">
      <c r="A172" t="e">
        <f t="shared" si="17"/>
        <v>#VALUE!</v>
      </c>
      <c r="B172" t="e">
        <f t="shared" si="12"/>
        <v>#VALUE!</v>
      </c>
      <c r="C172" t="e">
        <f t="shared" si="13"/>
        <v>#NAME?</v>
      </c>
      <c r="D172" t="e">
        <f t="shared" si="14"/>
        <v>#VALUE!</v>
      </c>
      <c r="E172" t="e">
        <f t="shared" si="15"/>
        <v>#NAME?</v>
      </c>
      <c r="F172" t="e">
        <f t="shared" si="16"/>
        <v>#NAME?</v>
      </c>
    </row>
    <row r="173" spans="1:6" x14ac:dyDescent="0.25">
      <c r="A173" t="e">
        <f t="shared" si="17"/>
        <v>#VALUE!</v>
      </c>
      <c r="B173" t="e">
        <f t="shared" si="12"/>
        <v>#VALUE!</v>
      </c>
      <c r="C173" t="e">
        <f t="shared" si="13"/>
        <v>#NAME?</v>
      </c>
      <c r="D173" t="e">
        <f t="shared" si="14"/>
        <v>#VALUE!</v>
      </c>
      <c r="E173" t="e">
        <f t="shared" si="15"/>
        <v>#NAME?</v>
      </c>
      <c r="F173" t="e">
        <f t="shared" si="16"/>
        <v>#NAME?</v>
      </c>
    </row>
    <row r="174" spans="1:6" x14ac:dyDescent="0.25">
      <c r="A174" t="e">
        <f t="shared" si="17"/>
        <v>#VALUE!</v>
      </c>
      <c r="B174" t="e">
        <f t="shared" si="12"/>
        <v>#VALUE!</v>
      </c>
      <c r="C174" t="e">
        <f t="shared" si="13"/>
        <v>#NAME?</v>
      </c>
      <c r="D174" t="e">
        <f t="shared" si="14"/>
        <v>#VALUE!</v>
      </c>
      <c r="E174" t="e">
        <f t="shared" si="15"/>
        <v>#NAME?</v>
      </c>
      <c r="F174" t="e">
        <f t="shared" si="16"/>
        <v>#NAME?</v>
      </c>
    </row>
    <row r="175" spans="1:6" x14ac:dyDescent="0.25">
      <c r="A175" t="e">
        <f t="shared" si="17"/>
        <v>#VALUE!</v>
      </c>
      <c r="B175" t="e">
        <f t="shared" si="12"/>
        <v>#VALUE!</v>
      </c>
      <c r="C175" t="e">
        <f t="shared" si="13"/>
        <v>#NAME?</v>
      </c>
      <c r="D175" t="e">
        <f t="shared" si="14"/>
        <v>#VALUE!</v>
      </c>
      <c r="E175" t="e">
        <f t="shared" si="15"/>
        <v>#NAME?</v>
      </c>
      <c r="F175" t="e">
        <f t="shared" si="16"/>
        <v>#NAME?</v>
      </c>
    </row>
    <row r="176" spans="1:6" x14ac:dyDescent="0.25">
      <c r="A176" t="e">
        <f t="shared" si="17"/>
        <v>#VALUE!</v>
      </c>
      <c r="B176" t="e">
        <f t="shared" si="12"/>
        <v>#VALUE!</v>
      </c>
      <c r="C176" t="e">
        <f t="shared" si="13"/>
        <v>#NAME?</v>
      </c>
      <c r="D176" t="e">
        <f t="shared" si="14"/>
        <v>#VALUE!</v>
      </c>
      <c r="E176" t="e">
        <f t="shared" si="15"/>
        <v>#NAME?</v>
      </c>
      <c r="F176" t="e">
        <f t="shared" si="16"/>
        <v>#NAME?</v>
      </c>
    </row>
    <row r="177" spans="1:6" x14ac:dyDescent="0.25">
      <c r="A177" t="e">
        <f t="shared" si="17"/>
        <v>#VALUE!</v>
      </c>
      <c r="B177" t="e">
        <f t="shared" si="12"/>
        <v>#VALUE!</v>
      </c>
      <c r="C177" t="e">
        <f t="shared" si="13"/>
        <v>#NAME?</v>
      </c>
      <c r="D177" t="e">
        <f t="shared" si="14"/>
        <v>#VALUE!</v>
      </c>
      <c r="E177" t="e">
        <f t="shared" si="15"/>
        <v>#NAME?</v>
      </c>
      <c r="F177" t="e">
        <f t="shared" si="16"/>
        <v>#NAME?</v>
      </c>
    </row>
    <row r="178" spans="1:6" x14ac:dyDescent="0.25">
      <c r="A178" t="e">
        <f t="shared" si="17"/>
        <v>#VALUE!</v>
      </c>
      <c r="B178" t="e">
        <f t="shared" si="12"/>
        <v>#VALUE!</v>
      </c>
      <c r="C178" t="e">
        <f t="shared" si="13"/>
        <v>#NAME?</v>
      </c>
      <c r="D178" t="e">
        <f t="shared" si="14"/>
        <v>#VALUE!</v>
      </c>
      <c r="E178" t="e">
        <f t="shared" si="15"/>
        <v>#NAME?</v>
      </c>
      <c r="F178" t="e">
        <f t="shared" si="16"/>
        <v>#NAME?</v>
      </c>
    </row>
    <row r="179" spans="1:6" x14ac:dyDescent="0.25">
      <c r="A179" t="e">
        <f t="shared" si="17"/>
        <v>#VALUE!</v>
      </c>
      <c r="B179" t="e">
        <f t="shared" si="12"/>
        <v>#VALUE!</v>
      </c>
      <c r="C179" t="e">
        <f t="shared" si="13"/>
        <v>#NAME?</v>
      </c>
      <c r="D179" t="e">
        <f t="shared" si="14"/>
        <v>#VALUE!</v>
      </c>
      <c r="E179" t="e">
        <f t="shared" si="15"/>
        <v>#NAME?</v>
      </c>
      <c r="F179" t="e">
        <f t="shared" si="16"/>
        <v>#NAME?</v>
      </c>
    </row>
    <row r="180" spans="1:6" x14ac:dyDescent="0.25">
      <c r="A180" t="e">
        <f t="shared" si="17"/>
        <v>#VALUE!</v>
      </c>
      <c r="B180" t="e">
        <f t="shared" si="12"/>
        <v>#VALUE!</v>
      </c>
      <c r="C180" t="e">
        <f t="shared" si="13"/>
        <v>#NAME?</v>
      </c>
      <c r="D180" t="e">
        <f t="shared" si="14"/>
        <v>#VALUE!</v>
      </c>
      <c r="E180" t="e">
        <f t="shared" si="15"/>
        <v>#NAME?</v>
      </c>
      <c r="F180" t="e">
        <f t="shared" si="16"/>
        <v>#NAME?</v>
      </c>
    </row>
    <row r="181" spans="1:6" x14ac:dyDescent="0.25">
      <c r="A181" t="e">
        <f t="shared" si="17"/>
        <v>#VALUE!</v>
      </c>
      <c r="B181" t="e">
        <f t="shared" si="12"/>
        <v>#VALUE!</v>
      </c>
      <c r="C181" t="e">
        <f t="shared" si="13"/>
        <v>#NAME?</v>
      </c>
      <c r="D181" t="e">
        <f t="shared" si="14"/>
        <v>#VALUE!</v>
      </c>
      <c r="E181" t="e">
        <f t="shared" si="15"/>
        <v>#NAME?</v>
      </c>
      <c r="F181" t="e">
        <f t="shared" si="16"/>
        <v>#NAME?</v>
      </c>
    </row>
    <row r="182" spans="1:6" x14ac:dyDescent="0.25">
      <c r="A182" t="e">
        <f t="shared" si="17"/>
        <v>#VALUE!</v>
      </c>
      <c r="B182" t="e">
        <f t="shared" si="12"/>
        <v>#VALUE!</v>
      </c>
      <c r="C182" t="e">
        <f t="shared" si="13"/>
        <v>#NAME?</v>
      </c>
      <c r="D182" t="e">
        <f t="shared" si="14"/>
        <v>#VALUE!</v>
      </c>
      <c r="E182" t="e">
        <f t="shared" si="15"/>
        <v>#NAME?</v>
      </c>
      <c r="F182" t="e">
        <f t="shared" si="16"/>
        <v>#NAME?</v>
      </c>
    </row>
    <row r="183" spans="1:6" x14ac:dyDescent="0.25">
      <c r="A183" t="e">
        <f t="shared" si="17"/>
        <v>#VALUE!</v>
      </c>
      <c r="B183" t="e">
        <f t="shared" si="12"/>
        <v>#VALUE!</v>
      </c>
      <c r="C183" t="e">
        <f t="shared" si="13"/>
        <v>#NAME?</v>
      </c>
      <c r="D183" t="e">
        <f t="shared" si="14"/>
        <v>#VALUE!</v>
      </c>
      <c r="E183" t="e">
        <f t="shared" si="15"/>
        <v>#NAME?</v>
      </c>
      <c r="F183" t="e">
        <f t="shared" si="16"/>
        <v>#NAME?</v>
      </c>
    </row>
    <row r="184" spans="1:6" x14ac:dyDescent="0.25">
      <c r="A184" t="e">
        <f t="shared" si="17"/>
        <v>#VALUE!</v>
      </c>
      <c r="B184" t="e">
        <f t="shared" si="12"/>
        <v>#VALUE!</v>
      </c>
      <c r="C184" t="e">
        <f t="shared" si="13"/>
        <v>#NAME?</v>
      </c>
      <c r="D184" t="e">
        <f t="shared" si="14"/>
        <v>#VALUE!</v>
      </c>
      <c r="E184" t="e">
        <f t="shared" si="15"/>
        <v>#NAME?</v>
      </c>
      <c r="F184" t="e">
        <f t="shared" si="16"/>
        <v>#NAME?</v>
      </c>
    </row>
    <row r="185" spans="1:6" x14ac:dyDescent="0.25">
      <c r="A185" t="e">
        <f t="shared" si="17"/>
        <v>#VALUE!</v>
      </c>
      <c r="B185" t="e">
        <f t="shared" si="12"/>
        <v>#VALUE!</v>
      </c>
      <c r="C185" t="e">
        <f t="shared" si="13"/>
        <v>#NAME?</v>
      </c>
      <c r="D185" t="e">
        <f t="shared" si="14"/>
        <v>#VALUE!</v>
      </c>
      <c r="E185" t="e">
        <f t="shared" si="15"/>
        <v>#NAME?</v>
      </c>
      <c r="F185" t="e">
        <f t="shared" si="16"/>
        <v>#NAME?</v>
      </c>
    </row>
    <row r="186" spans="1:6" x14ac:dyDescent="0.25">
      <c r="A186" t="e">
        <f t="shared" si="17"/>
        <v>#VALUE!</v>
      </c>
      <c r="B186" t="e">
        <f t="shared" si="12"/>
        <v>#VALUE!</v>
      </c>
      <c r="C186" t="e">
        <f t="shared" si="13"/>
        <v>#NAME?</v>
      </c>
      <c r="D186" t="e">
        <f t="shared" si="14"/>
        <v>#VALUE!</v>
      </c>
      <c r="E186" t="e">
        <f t="shared" si="15"/>
        <v>#NAME?</v>
      </c>
      <c r="F186" t="e">
        <f t="shared" si="16"/>
        <v>#NAME?</v>
      </c>
    </row>
    <row r="187" spans="1:6" x14ac:dyDescent="0.25">
      <c r="A187" t="e">
        <f t="shared" si="17"/>
        <v>#VALUE!</v>
      </c>
      <c r="B187" t="e">
        <f t="shared" si="12"/>
        <v>#VALUE!</v>
      </c>
      <c r="C187" t="e">
        <f t="shared" si="13"/>
        <v>#NAME?</v>
      </c>
      <c r="D187" t="e">
        <f t="shared" si="14"/>
        <v>#VALUE!</v>
      </c>
      <c r="E187" t="e">
        <f t="shared" si="15"/>
        <v>#NAME?</v>
      </c>
      <c r="F187" t="e">
        <f t="shared" si="16"/>
        <v>#NAME?</v>
      </c>
    </row>
    <row r="188" spans="1:6" x14ac:dyDescent="0.25">
      <c r="A188" t="e">
        <f t="shared" si="17"/>
        <v>#VALUE!</v>
      </c>
      <c r="B188" t="e">
        <f t="shared" si="12"/>
        <v>#VALUE!</v>
      </c>
      <c r="C188" t="e">
        <f t="shared" si="13"/>
        <v>#NAME?</v>
      </c>
      <c r="D188" t="e">
        <f t="shared" si="14"/>
        <v>#VALUE!</v>
      </c>
      <c r="E188" t="e">
        <f t="shared" si="15"/>
        <v>#NAME?</v>
      </c>
      <c r="F188" t="e">
        <f t="shared" si="16"/>
        <v>#NAME?</v>
      </c>
    </row>
    <row r="189" spans="1:6" x14ac:dyDescent="0.25">
      <c r="A189" t="e">
        <f t="shared" si="17"/>
        <v>#VALUE!</v>
      </c>
      <c r="B189" t="e">
        <f t="shared" si="12"/>
        <v>#VALUE!</v>
      </c>
      <c r="C189" t="e">
        <f t="shared" si="13"/>
        <v>#NAME?</v>
      </c>
      <c r="D189" t="e">
        <f t="shared" si="14"/>
        <v>#VALUE!</v>
      </c>
      <c r="E189" t="e">
        <f t="shared" si="15"/>
        <v>#NAME?</v>
      </c>
      <c r="F189" t="e">
        <f t="shared" si="16"/>
        <v>#NAME?</v>
      </c>
    </row>
    <row r="190" spans="1:6" x14ac:dyDescent="0.25">
      <c r="A190" t="e">
        <f t="shared" si="17"/>
        <v>#VALUE!</v>
      </c>
      <c r="B190" t="e">
        <f t="shared" si="12"/>
        <v>#VALUE!</v>
      </c>
      <c r="C190" t="e">
        <f t="shared" si="13"/>
        <v>#NAME?</v>
      </c>
      <c r="D190" t="e">
        <f t="shared" si="14"/>
        <v>#VALUE!</v>
      </c>
      <c r="E190" t="e">
        <f t="shared" si="15"/>
        <v>#NAME?</v>
      </c>
      <c r="F190" t="e">
        <f t="shared" si="16"/>
        <v>#NAME?</v>
      </c>
    </row>
    <row r="191" spans="1:6" x14ac:dyDescent="0.25">
      <c r="A191" t="e">
        <f t="shared" si="17"/>
        <v>#VALUE!</v>
      </c>
      <c r="B191" t="e">
        <f t="shared" si="12"/>
        <v>#VALUE!</v>
      </c>
      <c r="C191" t="e">
        <f t="shared" si="13"/>
        <v>#NAME?</v>
      </c>
      <c r="D191" t="e">
        <f t="shared" si="14"/>
        <v>#VALUE!</v>
      </c>
      <c r="E191" t="e">
        <f t="shared" si="15"/>
        <v>#NAME?</v>
      </c>
      <c r="F191" t="e">
        <f t="shared" si="16"/>
        <v>#NAME?</v>
      </c>
    </row>
    <row r="192" spans="1:6" x14ac:dyDescent="0.25">
      <c r="A192" t="e">
        <f t="shared" si="17"/>
        <v>#VALUE!</v>
      </c>
      <c r="B192" t="e">
        <f t="shared" si="12"/>
        <v>#VALUE!</v>
      </c>
      <c r="C192" t="e">
        <f t="shared" si="13"/>
        <v>#NAME?</v>
      </c>
      <c r="D192" t="e">
        <f t="shared" si="14"/>
        <v>#VALUE!</v>
      </c>
      <c r="E192" t="e">
        <f t="shared" si="15"/>
        <v>#NAME?</v>
      </c>
      <c r="F192" t="e">
        <f t="shared" si="16"/>
        <v>#NAME?</v>
      </c>
    </row>
    <row r="193" spans="1:6" x14ac:dyDescent="0.25">
      <c r="A193" t="e">
        <f t="shared" si="17"/>
        <v>#VALUE!</v>
      </c>
      <c r="B193" t="e">
        <f t="shared" si="12"/>
        <v>#VALUE!</v>
      </c>
      <c r="C193" t="e">
        <f t="shared" si="13"/>
        <v>#NAME?</v>
      </c>
      <c r="D193" t="e">
        <f t="shared" si="14"/>
        <v>#VALUE!</v>
      </c>
      <c r="E193" t="e">
        <f t="shared" si="15"/>
        <v>#NAME?</v>
      </c>
      <c r="F193" t="e">
        <f t="shared" si="16"/>
        <v>#NAME?</v>
      </c>
    </row>
    <row r="194" spans="1:6" x14ac:dyDescent="0.25">
      <c r="A194" t="e">
        <f t="shared" si="17"/>
        <v>#VALUE!</v>
      </c>
      <c r="B194" t="e">
        <f t="shared" si="12"/>
        <v>#VALUE!</v>
      </c>
      <c r="C194" t="e">
        <f t="shared" si="13"/>
        <v>#NAME?</v>
      </c>
      <c r="D194" t="e">
        <f t="shared" si="14"/>
        <v>#VALUE!</v>
      </c>
      <c r="E194" t="e">
        <f t="shared" si="15"/>
        <v>#NAME?</v>
      </c>
      <c r="F194" t="e">
        <f t="shared" si="16"/>
        <v>#NAME?</v>
      </c>
    </row>
    <row r="195" spans="1:6" x14ac:dyDescent="0.25">
      <c r="A195" t="e">
        <f t="shared" si="17"/>
        <v>#VALUE!</v>
      </c>
      <c r="B195" t="e">
        <f t="shared" si="12"/>
        <v>#VALUE!</v>
      </c>
      <c r="C195" t="e">
        <f t="shared" si="13"/>
        <v>#NAME?</v>
      </c>
      <c r="D195" t="e">
        <f t="shared" si="14"/>
        <v>#VALUE!</v>
      </c>
      <c r="E195" t="e">
        <f t="shared" si="15"/>
        <v>#NAME?</v>
      </c>
      <c r="F195" t="e">
        <f t="shared" si="16"/>
        <v>#NAME?</v>
      </c>
    </row>
    <row r="196" spans="1:6" x14ac:dyDescent="0.25">
      <c r="A196" t="e">
        <f t="shared" si="17"/>
        <v>#VALUE!</v>
      </c>
      <c r="B196" t="e">
        <f t="shared" si="12"/>
        <v>#VALUE!</v>
      </c>
      <c r="C196" t="e">
        <f t="shared" si="13"/>
        <v>#NAME?</v>
      </c>
      <c r="D196" t="e">
        <f t="shared" si="14"/>
        <v>#VALUE!</v>
      </c>
      <c r="E196" t="e">
        <f t="shared" si="15"/>
        <v>#NAME?</v>
      </c>
      <c r="F196" t="e">
        <f t="shared" si="16"/>
        <v>#NAME?</v>
      </c>
    </row>
    <row r="197" spans="1:6" x14ac:dyDescent="0.25">
      <c r="A197" t="e">
        <f t="shared" si="17"/>
        <v>#VALUE!</v>
      </c>
      <c r="B197" t="e">
        <f t="shared" si="12"/>
        <v>#VALUE!</v>
      </c>
      <c r="C197" t="e">
        <f t="shared" si="13"/>
        <v>#NAME?</v>
      </c>
      <c r="D197" t="e">
        <f t="shared" si="14"/>
        <v>#VALUE!</v>
      </c>
      <c r="E197" t="e">
        <f t="shared" si="15"/>
        <v>#NAME?</v>
      </c>
      <c r="F197" t="e">
        <f t="shared" si="16"/>
        <v>#NAME?</v>
      </c>
    </row>
    <row r="198" spans="1:6" x14ac:dyDescent="0.25">
      <c r="A198" t="e">
        <f t="shared" si="17"/>
        <v>#VALUE!</v>
      </c>
      <c r="B198" t="e">
        <f t="shared" ref="B198:B261" si="18">IF(A198&lt;&gt;"",$D$2-A198,"")</f>
        <v>#VALUE!</v>
      </c>
      <c r="C198" t="e">
        <f t="shared" ref="C198:C261" si="19">$E$2^A198*(1-$E$2)^B198</f>
        <v>#NAME?</v>
      </c>
      <c r="D198" t="e">
        <f t="shared" ref="D198:D261" si="20">COMBIN($D$2,A198)</f>
        <v>#VALUE!</v>
      </c>
      <c r="E198" t="e">
        <f t="shared" ref="E198:E261" si="21">C198*D198</f>
        <v>#NAME?</v>
      </c>
      <c r="F198" t="e">
        <f t="shared" ref="F198:F261" si="22">SUMIFS(E198:E1197,A198:A1197,"&gt;" &amp; A198)</f>
        <v>#NAME?</v>
      </c>
    </row>
    <row r="199" spans="1:6" x14ac:dyDescent="0.25">
      <c r="A199" t="e">
        <f t="shared" ref="A199:A262" si="23">IF(A198+1&gt;$D$2,"",A198+1)</f>
        <v>#VALUE!</v>
      </c>
      <c r="B199" t="e">
        <f t="shared" si="18"/>
        <v>#VALUE!</v>
      </c>
      <c r="C199" t="e">
        <f t="shared" si="19"/>
        <v>#NAME?</v>
      </c>
      <c r="D199" t="e">
        <f t="shared" si="20"/>
        <v>#VALUE!</v>
      </c>
      <c r="E199" t="e">
        <f t="shared" si="21"/>
        <v>#NAME?</v>
      </c>
      <c r="F199" t="e">
        <f t="shared" si="22"/>
        <v>#NAME?</v>
      </c>
    </row>
    <row r="200" spans="1:6" x14ac:dyDescent="0.25">
      <c r="A200" t="e">
        <f t="shared" si="23"/>
        <v>#VALUE!</v>
      </c>
      <c r="B200" t="e">
        <f t="shared" si="18"/>
        <v>#VALUE!</v>
      </c>
      <c r="C200" t="e">
        <f t="shared" si="19"/>
        <v>#NAME?</v>
      </c>
      <c r="D200" t="e">
        <f t="shared" si="20"/>
        <v>#VALUE!</v>
      </c>
      <c r="E200" t="e">
        <f t="shared" si="21"/>
        <v>#NAME?</v>
      </c>
      <c r="F200" t="e">
        <f t="shared" si="22"/>
        <v>#NAME?</v>
      </c>
    </row>
    <row r="201" spans="1:6" x14ac:dyDescent="0.25">
      <c r="A201" t="e">
        <f t="shared" si="23"/>
        <v>#VALUE!</v>
      </c>
      <c r="B201" t="e">
        <f t="shared" si="18"/>
        <v>#VALUE!</v>
      </c>
      <c r="C201" t="e">
        <f t="shared" si="19"/>
        <v>#NAME?</v>
      </c>
      <c r="D201" t="e">
        <f t="shared" si="20"/>
        <v>#VALUE!</v>
      </c>
      <c r="E201" t="e">
        <f t="shared" si="21"/>
        <v>#NAME?</v>
      </c>
      <c r="F201" t="e">
        <f t="shared" si="22"/>
        <v>#NAME?</v>
      </c>
    </row>
    <row r="202" spans="1:6" x14ac:dyDescent="0.25">
      <c r="A202" t="e">
        <f t="shared" si="23"/>
        <v>#VALUE!</v>
      </c>
      <c r="B202" t="e">
        <f t="shared" si="18"/>
        <v>#VALUE!</v>
      </c>
      <c r="C202" t="e">
        <f t="shared" si="19"/>
        <v>#NAME?</v>
      </c>
      <c r="D202" t="e">
        <f t="shared" si="20"/>
        <v>#VALUE!</v>
      </c>
      <c r="E202" t="e">
        <f t="shared" si="21"/>
        <v>#NAME?</v>
      </c>
      <c r="F202" t="e">
        <f t="shared" si="22"/>
        <v>#NAME?</v>
      </c>
    </row>
    <row r="203" spans="1:6" x14ac:dyDescent="0.25">
      <c r="A203" t="e">
        <f t="shared" si="23"/>
        <v>#VALUE!</v>
      </c>
      <c r="B203" t="e">
        <f t="shared" si="18"/>
        <v>#VALUE!</v>
      </c>
      <c r="C203" t="e">
        <f t="shared" si="19"/>
        <v>#NAME?</v>
      </c>
      <c r="D203" t="e">
        <f t="shared" si="20"/>
        <v>#VALUE!</v>
      </c>
      <c r="E203" t="e">
        <f t="shared" si="21"/>
        <v>#NAME?</v>
      </c>
      <c r="F203" t="e">
        <f t="shared" si="22"/>
        <v>#NAME?</v>
      </c>
    </row>
    <row r="204" spans="1:6" x14ac:dyDescent="0.25">
      <c r="A204" t="e">
        <f t="shared" si="23"/>
        <v>#VALUE!</v>
      </c>
      <c r="B204" t="e">
        <f t="shared" si="18"/>
        <v>#VALUE!</v>
      </c>
      <c r="C204" t="e">
        <f t="shared" si="19"/>
        <v>#NAME?</v>
      </c>
      <c r="D204" t="e">
        <f t="shared" si="20"/>
        <v>#VALUE!</v>
      </c>
      <c r="E204" t="e">
        <f t="shared" si="21"/>
        <v>#NAME?</v>
      </c>
      <c r="F204" t="e">
        <f t="shared" si="22"/>
        <v>#NAME?</v>
      </c>
    </row>
    <row r="205" spans="1:6" x14ac:dyDescent="0.25">
      <c r="A205" t="e">
        <f t="shared" si="23"/>
        <v>#VALUE!</v>
      </c>
      <c r="B205" t="e">
        <f t="shared" si="18"/>
        <v>#VALUE!</v>
      </c>
      <c r="C205" t="e">
        <f t="shared" si="19"/>
        <v>#NAME?</v>
      </c>
      <c r="D205" t="e">
        <f t="shared" si="20"/>
        <v>#VALUE!</v>
      </c>
      <c r="E205" t="e">
        <f t="shared" si="21"/>
        <v>#NAME?</v>
      </c>
      <c r="F205" t="e">
        <f t="shared" si="22"/>
        <v>#NAME?</v>
      </c>
    </row>
    <row r="206" spans="1:6" x14ac:dyDescent="0.25">
      <c r="A206" t="e">
        <f t="shared" si="23"/>
        <v>#VALUE!</v>
      </c>
      <c r="B206" t="e">
        <f t="shared" si="18"/>
        <v>#VALUE!</v>
      </c>
      <c r="C206" t="e">
        <f t="shared" si="19"/>
        <v>#NAME?</v>
      </c>
      <c r="D206" t="e">
        <f t="shared" si="20"/>
        <v>#VALUE!</v>
      </c>
      <c r="E206" t="e">
        <f t="shared" si="21"/>
        <v>#NAME?</v>
      </c>
      <c r="F206" t="e">
        <f t="shared" si="22"/>
        <v>#NAME?</v>
      </c>
    </row>
    <row r="207" spans="1:6" x14ac:dyDescent="0.25">
      <c r="A207" t="e">
        <f t="shared" si="23"/>
        <v>#VALUE!</v>
      </c>
      <c r="B207" t="e">
        <f t="shared" si="18"/>
        <v>#VALUE!</v>
      </c>
      <c r="C207" t="e">
        <f t="shared" si="19"/>
        <v>#NAME?</v>
      </c>
      <c r="D207" t="e">
        <f t="shared" si="20"/>
        <v>#VALUE!</v>
      </c>
      <c r="E207" t="e">
        <f t="shared" si="21"/>
        <v>#NAME?</v>
      </c>
      <c r="F207" t="e">
        <f t="shared" si="22"/>
        <v>#NAME?</v>
      </c>
    </row>
    <row r="208" spans="1:6" x14ac:dyDescent="0.25">
      <c r="A208" t="e">
        <f t="shared" si="23"/>
        <v>#VALUE!</v>
      </c>
      <c r="B208" t="e">
        <f t="shared" si="18"/>
        <v>#VALUE!</v>
      </c>
      <c r="C208" t="e">
        <f t="shared" si="19"/>
        <v>#NAME?</v>
      </c>
      <c r="D208" t="e">
        <f t="shared" si="20"/>
        <v>#VALUE!</v>
      </c>
      <c r="E208" t="e">
        <f t="shared" si="21"/>
        <v>#NAME?</v>
      </c>
      <c r="F208" t="e">
        <f t="shared" si="22"/>
        <v>#NAME?</v>
      </c>
    </row>
    <row r="209" spans="1:6" x14ac:dyDescent="0.25">
      <c r="A209" t="e">
        <f t="shared" si="23"/>
        <v>#VALUE!</v>
      </c>
      <c r="B209" t="e">
        <f t="shared" si="18"/>
        <v>#VALUE!</v>
      </c>
      <c r="C209" t="e">
        <f t="shared" si="19"/>
        <v>#NAME?</v>
      </c>
      <c r="D209" t="e">
        <f t="shared" si="20"/>
        <v>#VALUE!</v>
      </c>
      <c r="E209" t="e">
        <f t="shared" si="21"/>
        <v>#NAME?</v>
      </c>
      <c r="F209" t="e">
        <f t="shared" si="22"/>
        <v>#NAME?</v>
      </c>
    </row>
    <row r="210" spans="1:6" x14ac:dyDescent="0.25">
      <c r="A210" t="e">
        <f t="shared" si="23"/>
        <v>#VALUE!</v>
      </c>
      <c r="B210" t="e">
        <f t="shared" si="18"/>
        <v>#VALUE!</v>
      </c>
      <c r="C210" t="e">
        <f t="shared" si="19"/>
        <v>#NAME?</v>
      </c>
      <c r="D210" t="e">
        <f t="shared" si="20"/>
        <v>#VALUE!</v>
      </c>
      <c r="E210" t="e">
        <f t="shared" si="21"/>
        <v>#NAME?</v>
      </c>
      <c r="F210" t="e">
        <f t="shared" si="22"/>
        <v>#NAME?</v>
      </c>
    </row>
    <row r="211" spans="1:6" x14ac:dyDescent="0.25">
      <c r="A211" t="e">
        <f t="shared" si="23"/>
        <v>#VALUE!</v>
      </c>
      <c r="B211" t="e">
        <f t="shared" si="18"/>
        <v>#VALUE!</v>
      </c>
      <c r="C211" t="e">
        <f t="shared" si="19"/>
        <v>#NAME?</v>
      </c>
      <c r="D211" t="e">
        <f t="shared" si="20"/>
        <v>#VALUE!</v>
      </c>
      <c r="E211" t="e">
        <f t="shared" si="21"/>
        <v>#NAME?</v>
      </c>
      <c r="F211" t="e">
        <f t="shared" si="22"/>
        <v>#NAME?</v>
      </c>
    </row>
    <row r="212" spans="1:6" x14ac:dyDescent="0.25">
      <c r="A212" t="e">
        <f t="shared" si="23"/>
        <v>#VALUE!</v>
      </c>
      <c r="B212" t="e">
        <f t="shared" si="18"/>
        <v>#VALUE!</v>
      </c>
      <c r="C212" t="e">
        <f t="shared" si="19"/>
        <v>#NAME?</v>
      </c>
      <c r="D212" t="e">
        <f t="shared" si="20"/>
        <v>#VALUE!</v>
      </c>
      <c r="E212" t="e">
        <f t="shared" si="21"/>
        <v>#NAME?</v>
      </c>
      <c r="F212" t="e">
        <f t="shared" si="22"/>
        <v>#NAME?</v>
      </c>
    </row>
    <row r="213" spans="1:6" x14ac:dyDescent="0.25">
      <c r="A213" t="e">
        <f t="shared" si="23"/>
        <v>#VALUE!</v>
      </c>
      <c r="B213" t="e">
        <f t="shared" si="18"/>
        <v>#VALUE!</v>
      </c>
      <c r="C213" t="e">
        <f t="shared" si="19"/>
        <v>#NAME?</v>
      </c>
      <c r="D213" t="e">
        <f t="shared" si="20"/>
        <v>#VALUE!</v>
      </c>
      <c r="E213" t="e">
        <f t="shared" si="21"/>
        <v>#NAME?</v>
      </c>
      <c r="F213" t="e">
        <f t="shared" si="22"/>
        <v>#NAME?</v>
      </c>
    </row>
    <row r="214" spans="1:6" x14ac:dyDescent="0.25">
      <c r="A214" t="e">
        <f t="shared" si="23"/>
        <v>#VALUE!</v>
      </c>
      <c r="B214" t="e">
        <f t="shared" si="18"/>
        <v>#VALUE!</v>
      </c>
      <c r="C214" t="e">
        <f t="shared" si="19"/>
        <v>#NAME?</v>
      </c>
      <c r="D214" t="e">
        <f t="shared" si="20"/>
        <v>#VALUE!</v>
      </c>
      <c r="E214" t="e">
        <f t="shared" si="21"/>
        <v>#NAME?</v>
      </c>
      <c r="F214" t="e">
        <f t="shared" si="22"/>
        <v>#NAME?</v>
      </c>
    </row>
    <row r="215" spans="1:6" x14ac:dyDescent="0.25">
      <c r="A215" t="e">
        <f t="shared" si="23"/>
        <v>#VALUE!</v>
      </c>
      <c r="B215" t="e">
        <f t="shared" si="18"/>
        <v>#VALUE!</v>
      </c>
      <c r="C215" t="e">
        <f t="shared" si="19"/>
        <v>#NAME?</v>
      </c>
      <c r="D215" t="e">
        <f t="shared" si="20"/>
        <v>#VALUE!</v>
      </c>
      <c r="E215" t="e">
        <f t="shared" si="21"/>
        <v>#NAME?</v>
      </c>
      <c r="F215" t="e">
        <f t="shared" si="22"/>
        <v>#NAME?</v>
      </c>
    </row>
    <row r="216" spans="1:6" x14ac:dyDescent="0.25">
      <c r="A216" t="e">
        <f t="shared" si="23"/>
        <v>#VALUE!</v>
      </c>
      <c r="B216" t="e">
        <f t="shared" si="18"/>
        <v>#VALUE!</v>
      </c>
      <c r="C216" t="e">
        <f t="shared" si="19"/>
        <v>#NAME?</v>
      </c>
      <c r="D216" t="e">
        <f t="shared" si="20"/>
        <v>#VALUE!</v>
      </c>
      <c r="E216" t="e">
        <f t="shared" si="21"/>
        <v>#NAME?</v>
      </c>
      <c r="F216" t="e">
        <f t="shared" si="22"/>
        <v>#NAME?</v>
      </c>
    </row>
    <row r="217" spans="1:6" x14ac:dyDescent="0.25">
      <c r="A217" t="e">
        <f t="shared" si="23"/>
        <v>#VALUE!</v>
      </c>
      <c r="B217" t="e">
        <f t="shared" si="18"/>
        <v>#VALUE!</v>
      </c>
      <c r="C217" t="e">
        <f t="shared" si="19"/>
        <v>#NAME?</v>
      </c>
      <c r="D217" t="e">
        <f t="shared" si="20"/>
        <v>#VALUE!</v>
      </c>
      <c r="E217" t="e">
        <f t="shared" si="21"/>
        <v>#NAME?</v>
      </c>
      <c r="F217" t="e">
        <f t="shared" si="22"/>
        <v>#NAME?</v>
      </c>
    </row>
    <row r="218" spans="1:6" x14ac:dyDescent="0.25">
      <c r="A218" t="e">
        <f t="shared" si="23"/>
        <v>#VALUE!</v>
      </c>
      <c r="B218" t="e">
        <f t="shared" si="18"/>
        <v>#VALUE!</v>
      </c>
      <c r="C218" t="e">
        <f t="shared" si="19"/>
        <v>#NAME?</v>
      </c>
      <c r="D218" t="e">
        <f t="shared" si="20"/>
        <v>#VALUE!</v>
      </c>
      <c r="E218" t="e">
        <f t="shared" si="21"/>
        <v>#NAME?</v>
      </c>
      <c r="F218" t="e">
        <f t="shared" si="22"/>
        <v>#NAME?</v>
      </c>
    </row>
    <row r="219" spans="1:6" x14ac:dyDescent="0.25">
      <c r="A219" t="e">
        <f t="shared" si="23"/>
        <v>#VALUE!</v>
      </c>
      <c r="B219" t="e">
        <f t="shared" si="18"/>
        <v>#VALUE!</v>
      </c>
      <c r="C219" t="e">
        <f t="shared" si="19"/>
        <v>#NAME?</v>
      </c>
      <c r="D219" t="e">
        <f t="shared" si="20"/>
        <v>#VALUE!</v>
      </c>
      <c r="E219" t="e">
        <f t="shared" si="21"/>
        <v>#NAME?</v>
      </c>
      <c r="F219" t="e">
        <f t="shared" si="22"/>
        <v>#NAME?</v>
      </c>
    </row>
    <row r="220" spans="1:6" x14ac:dyDescent="0.25">
      <c r="A220" t="e">
        <f t="shared" si="23"/>
        <v>#VALUE!</v>
      </c>
      <c r="B220" t="e">
        <f t="shared" si="18"/>
        <v>#VALUE!</v>
      </c>
      <c r="C220" t="e">
        <f t="shared" si="19"/>
        <v>#NAME?</v>
      </c>
      <c r="D220" t="e">
        <f t="shared" si="20"/>
        <v>#VALUE!</v>
      </c>
      <c r="E220" t="e">
        <f t="shared" si="21"/>
        <v>#NAME?</v>
      </c>
      <c r="F220" t="e">
        <f t="shared" si="22"/>
        <v>#NAME?</v>
      </c>
    </row>
    <row r="221" spans="1:6" x14ac:dyDescent="0.25">
      <c r="A221" t="e">
        <f t="shared" si="23"/>
        <v>#VALUE!</v>
      </c>
      <c r="B221" t="e">
        <f t="shared" si="18"/>
        <v>#VALUE!</v>
      </c>
      <c r="C221" t="e">
        <f t="shared" si="19"/>
        <v>#NAME?</v>
      </c>
      <c r="D221" t="e">
        <f t="shared" si="20"/>
        <v>#VALUE!</v>
      </c>
      <c r="E221" t="e">
        <f t="shared" si="21"/>
        <v>#NAME?</v>
      </c>
      <c r="F221" t="e">
        <f t="shared" si="22"/>
        <v>#NAME?</v>
      </c>
    </row>
    <row r="222" spans="1:6" x14ac:dyDescent="0.25">
      <c r="A222" t="e">
        <f t="shared" si="23"/>
        <v>#VALUE!</v>
      </c>
      <c r="B222" t="e">
        <f t="shared" si="18"/>
        <v>#VALUE!</v>
      </c>
      <c r="C222" t="e">
        <f t="shared" si="19"/>
        <v>#NAME?</v>
      </c>
      <c r="D222" t="e">
        <f t="shared" si="20"/>
        <v>#VALUE!</v>
      </c>
      <c r="E222" t="e">
        <f t="shared" si="21"/>
        <v>#NAME?</v>
      </c>
      <c r="F222" t="e">
        <f t="shared" si="22"/>
        <v>#NAME?</v>
      </c>
    </row>
    <row r="223" spans="1:6" x14ac:dyDescent="0.25">
      <c r="A223" t="e">
        <f t="shared" si="23"/>
        <v>#VALUE!</v>
      </c>
      <c r="B223" t="e">
        <f t="shared" si="18"/>
        <v>#VALUE!</v>
      </c>
      <c r="C223" t="e">
        <f t="shared" si="19"/>
        <v>#NAME?</v>
      </c>
      <c r="D223" t="e">
        <f t="shared" si="20"/>
        <v>#VALUE!</v>
      </c>
      <c r="E223" t="e">
        <f t="shared" si="21"/>
        <v>#NAME?</v>
      </c>
      <c r="F223" t="e">
        <f t="shared" si="22"/>
        <v>#NAME?</v>
      </c>
    </row>
    <row r="224" spans="1:6" x14ac:dyDescent="0.25">
      <c r="A224" t="e">
        <f t="shared" si="23"/>
        <v>#VALUE!</v>
      </c>
      <c r="B224" t="e">
        <f t="shared" si="18"/>
        <v>#VALUE!</v>
      </c>
      <c r="C224" t="e">
        <f t="shared" si="19"/>
        <v>#NAME?</v>
      </c>
      <c r="D224" t="e">
        <f t="shared" si="20"/>
        <v>#VALUE!</v>
      </c>
      <c r="E224" t="e">
        <f t="shared" si="21"/>
        <v>#NAME?</v>
      </c>
      <c r="F224" t="e">
        <f t="shared" si="22"/>
        <v>#NAME?</v>
      </c>
    </row>
    <row r="225" spans="1:6" x14ac:dyDescent="0.25">
      <c r="A225" t="e">
        <f t="shared" si="23"/>
        <v>#VALUE!</v>
      </c>
      <c r="B225" t="e">
        <f t="shared" si="18"/>
        <v>#VALUE!</v>
      </c>
      <c r="C225" t="e">
        <f t="shared" si="19"/>
        <v>#NAME?</v>
      </c>
      <c r="D225" t="e">
        <f t="shared" si="20"/>
        <v>#VALUE!</v>
      </c>
      <c r="E225" t="e">
        <f t="shared" si="21"/>
        <v>#NAME?</v>
      </c>
      <c r="F225" t="e">
        <f t="shared" si="22"/>
        <v>#NAME?</v>
      </c>
    </row>
    <row r="226" spans="1:6" x14ac:dyDescent="0.25">
      <c r="A226" t="e">
        <f t="shared" si="23"/>
        <v>#VALUE!</v>
      </c>
      <c r="B226" t="e">
        <f t="shared" si="18"/>
        <v>#VALUE!</v>
      </c>
      <c r="C226" t="e">
        <f t="shared" si="19"/>
        <v>#NAME?</v>
      </c>
      <c r="D226" t="e">
        <f t="shared" si="20"/>
        <v>#VALUE!</v>
      </c>
      <c r="E226" t="e">
        <f t="shared" si="21"/>
        <v>#NAME?</v>
      </c>
      <c r="F226" t="e">
        <f t="shared" si="22"/>
        <v>#NAME?</v>
      </c>
    </row>
    <row r="227" spans="1:6" x14ac:dyDescent="0.25">
      <c r="A227" t="e">
        <f t="shared" si="23"/>
        <v>#VALUE!</v>
      </c>
      <c r="B227" t="e">
        <f t="shared" si="18"/>
        <v>#VALUE!</v>
      </c>
      <c r="C227" t="e">
        <f t="shared" si="19"/>
        <v>#NAME?</v>
      </c>
      <c r="D227" t="e">
        <f t="shared" si="20"/>
        <v>#VALUE!</v>
      </c>
      <c r="E227" t="e">
        <f t="shared" si="21"/>
        <v>#NAME?</v>
      </c>
      <c r="F227" t="e">
        <f t="shared" si="22"/>
        <v>#NAME?</v>
      </c>
    </row>
    <row r="228" spans="1:6" x14ac:dyDescent="0.25">
      <c r="A228" t="e">
        <f t="shared" si="23"/>
        <v>#VALUE!</v>
      </c>
      <c r="B228" t="e">
        <f t="shared" si="18"/>
        <v>#VALUE!</v>
      </c>
      <c r="C228" t="e">
        <f t="shared" si="19"/>
        <v>#NAME?</v>
      </c>
      <c r="D228" t="e">
        <f t="shared" si="20"/>
        <v>#VALUE!</v>
      </c>
      <c r="E228" t="e">
        <f t="shared" si="21"/>
        <v>#NAME?</v>
      </c>
      <c r="F228" t="e">
        <f t="shared" si="22"/>
        <v>#NAME?</v>
      </c>
    </row>
    <row r="229" spans="1:6" x14ac:dyDescent="0.25">
      <c r="A229" t="e">
        <f t="shared" si="23"/>
        <v>#VALUE!</v>
      </c>
      <c r="B229" t="e">
        <f t="shared" si="18"/>
        <v>#VALUE!</v>
      </c>
      <c r="C229" t="e">
        <f t="shared" si="19"/>
        <v>#NAME?</v>
      </c>
      <c r="D229" t="e">
        <f t="shared" si="20"/>
        <v>#VALUE!</v>
      </c>
      <c r="E229" t="e">
        <f t="shared" si="21"/>
        <v>#NAME?</v>
      </c>
      <c r="F229" t="e">
        <f t="shared" si="22"/>
        <v>#NAME?</v>
      </c>
    </row>
    <row r="230" spans="1:6" x14ac:dyDescent="0.25">
      <c r="A230" t="e">
        <f t="shared" si="23"/>
        <v>#VALUE!</v>
      </c>
      <c r="B230" t="e">
        <f t="shared" si="18"/>
        <v>#VALUE!</v>
      </c>
      <c r="C230" t="e">
        <f t="shared" si="19"/>
        <v>#NAME?</v>
      </c>
      <c r="D230" t="e">
        <f t="shared" si="20"/>
        <v>#VALUE!</v>
      </c>
      <c r="E230" t="e">
        <f t="shared" si="21"/>
        <v>#NAME?</v>
      </c>
      <c r="F230" t="e">
        <f t="shared" si="22"/>
        <v>#NAME?</v>
      </c>
    </row>
    <row r="231" spans="1:6" x14ac:dyDescent="0.25">
      <c r="A231" t="e">
        <f t="shared" si="23"/>
        <v>#VALUE!</v>
      </c>
      <c r="B231" t="e">
        <f t="shared" si="18"/>
        <v>#VALUE!</v>
      </c>
      <c r="C231" t="e">
        <f t="shared" si="19"/>
        <v>#NAME?</v>
      </c>
      <c r="D231" t="e">
        <f t="shared" si="20"/>
        <v>#VALUE!</v>
      </c>
      <c r="E231" t="e">
        <f t="shared" si="21"/>
        <v>#NAME?</v>
      </c>
      <c r="F231" t="e">
        <f t="shared" si="22"/>
        <v>#NAME?</v>
      </c>
    </row>
    <row r="232" spans="1:6" x14ac:dyDescent="0.25">
      <c r="A232" t="e">
        <f t="shared" si="23"/>
        <v>#VALUE!</v>
      </c>
      <c r="B232" t="e">
        <f t="shared" si="18"/>
        <v>#VALUE!</v>
      </c>
      <c r="C232" t="e">
        <f t="shared" si="19"/>
        <v>#NAME?</v>
      </c>
      <c r="D232" t="e">
        <f t="shared" si="20"/>
        <v>#VALUE!</v>
      </c>
      <c r="E232" t="e">
        <f t="shared" si="21"/>
        <v>#NAME?</v>
      </c>
      <c r="F232" t="e">
        <f t="shared" si="22"/>
        <v>#NAME?</v>
      </c>
    </row>
    <row r="233" spans="1:6" x14ac:dyDescent="0.25">
      <c r="A233" t="e">
        <f t="shared" si="23"/>
        <v>#VALUE!</v>
      </c>
      <c r="B233" t="e">
        <f t="shared" si="18"/>
        <v>#VALUE!</v>
      </c>
      <c r="C233" t="e">
        <f t="shared" si="19"/>
        <v>#NAME?</v>
      </c>
      <c r="D233" t="e">
        <f t="shared" si="20"/>
        <v>#VALUE!</v>
      </c>
      <c r="E233" t="e">
        <f t="shared" si="21"/>
        <v>#NAME?</v>
      </c>
      <c r="F233" t="e">
        <f t="shared" si="22"/>
        <v>#NAME?</v>
      </c>
    </row>
    <row r="234" spans="1:6" x14ac:dyDescent="0.25">
      <c r="A234" t="e">
        <f t="shared" si="23"/>
        <v>#VALUE!</v>
      </c>
      <c r="B234" t="e">
        <f t="shared" si="18"/>
        <v>#VALUE!</v>
      </c>
      <c r="C234" t="e">
        <f t="shared" si="19"/>
        <v>#NAME?</v>
      </c>
      <c r="D234" t="e">
        <f t="shared" si="20"/>
        <v>#VALUE!</v>
      </c>
      <c r="E234" t="e">
        <f t="shared" si="21"/>
        <v>#NAME?</v>
      </c>
      <c r="F234" t="e">
        <f t="shared" si="22"/>
        <v>#NAME?</v>
      </c>
    </row>
    <row r="235" spans="1:6" x14ac:dyDescent="0.25">
      <c r="A235" t="e">
        <f t="shared" si="23"/>
        <v>#VALUE!</v>
      </c>
      <c r="B235" t="e">
        <f t="shared" si="18"/>
        <v>#VALUE!</v>
      </c>
      <c r="C235" t="e">
        <f t="shared" si="19"/>
        <v>#NAME?</v>
      </c>
      <c r="D235" t="e">
        <f t="shared" si="20"/>
        <v>#VALUE!</v>
      </c>
      <c r="E235" t="e">
        <f t="shared" si="21"/>
        <v>#NAME?</v>
      </c>
      <c r="F235" t="e">
        <f t="shared" si="22"/>
        <v>#NAME?</v>
      </c>
    </row>
    <row r="236" spans="1:6" x14ac:dyDescent="0.25">
      <c r="A236" t="e">
        <f t="shared" si="23"/>
        <v>#VALUE!</v>
      </c>
      <c r="B236" t="e">
        <f t="shared" si="18"/>
        <v>#VALUE!</v>
      </c>
      <c r="C236" t="e">
        <f t="shared" si="19"/>
        <v>#NAME?</v>
      </c>
      <c r="D236" t="e">
        <f t="shared" si="20"/>
        <v>#VALUE!</v>
      </c>
      <c r="E236" t="e">
        <f t="shared" si="21"/>
        <v>#NAME?</v>
      </c>
      <c r="F236" t="e">
        <f t="shared" si="22"/>
        <v>#NAME?</v>
      </c>
    </row>
    <row r="237" spans="1:6" x14ac:dyDescent="0.25">
      <c r="A237" t="e">
        <f t="shared" si="23"/>
        <v>#VALUE!</v>
      </c>
      <c r="B237" t="e">
        <f t="shared" si="18"/>
        <v>#VALUE!</v>
      </c>
      <c r="C237" t="e">
        <f t="shared" si="19"/>
        <v>#NAME?</v>
      </c>
      <c r="D237" t="e">
        <f t="shared" si="20"/>
        <v>#VALUE!</v>
      </c>
      <c r="E237" t="e">
        <f t="shared" si="21"/>
        <v>#NAME?</v>
      </c>
      <c r="F237" t="e">
        <f t="shared" si="22"/>
        <v>#NAME?</v>
      </c>
    </row>
    <row r="238" spans="1:6" x14ac:dyDescent="0.25">
      <c r="A238" t="e">
        <f t="shared" si="23"/>
        <v>#VALUE!</v>
      </c>
      <c r="B238" t="e">
        <f t="shared" si="18"/>
        <v>#VALUE!</v>
      </c>
      <c r="C238" t="e">
        <f t="shared" si="19"/>
        <v>#NAME?</v>
      </c>
      <c r="D238" t="e">
        <f t="shared" si="20"/>
        <v>#VALUE!</v>
      </c>
      <c r="E238" t="e">
        <f t="shared" si="21"/>
        <v>#NAME?</v>
      </c>
      <c r="F238" t="e">
        <f t="shared" si="22"/>
        <v>#NAME?</v>
      </c>
    </row>
    <row r="239" spans="1:6" x14ac:dyDescent="0.25">
      <c r="A239" t="e">
        <f t="shared" si="23"/>
        <v>#VALUE!</v>
      </c>
      <c r="B239" t="e">
        <f t="shared" si="18"/>
        <v>#VALUE!</v>
      </c>
      <c r="C239" t="e">
        <f t="shared" si="19"/>
        <v>#NAME?</v>
      </c>
      <c r="D239" t="e">
        <f t="shared" si="20"/>
        <v>#VALUE!</v>
      </c>
      <c r="E239" t="e">
        <f t="shared" si="21"/>
        <v>#NAME?</v>
      </c>
      <c r="F239" t="e">
        <f t="shared" si="22"/>
        <v>#NAME?</v>
      </c>
    </row>
    <row r="240" spans="1:6" x14ac:dyDescent="0.25">
      <c r="A240" t="e">
        <f t="shared" si="23"/>
        <v>#VALUE!</v>
      </c>
      <c r="B240" t="e">
        <f t="shared" si="18"/>
        <v>#VALUE!</v>
      </c>
      <c r="C240" t="e">
        <f t="shared" si="19"/>
        <v>#NAME?</v>
      </c>
      <c r="D240" t="e">
        <f t="shared" si="20"/>
        <v>#VALUE!</v>
      </c>
      <c r="E240" t="e">
        <f t="shared" si="21"/>
        <v>#NAME?</v>
      </c>
      <c r="F240" t="e">
        <f t="shared" si="22"/>
        <v>#NAME?</v>
      </c>
    </row>
    <row r="241" spans="1:6" x14ac:dyDescent="0.25">
      <c r="A241" t="e">
        <f t="shared" si="23"/>
        <v>#VALUE!</v>
      </c>
      <c r="B241" t="e">
        <f t="shared" si="18"/>
        <v>#VALUE!</v>
      </c>
      <c r="C241" t="e">
        <f t="shared" si="19"/>
        <v>#NAME?</v>
      </c>
      <c r="D241" t="e">
        <f t="shared" si="20"/>
        <v>#VALUE!</v>
      </c>
      <c r="E241" t="e">
        <f t="shared" si="21"/>
        <v>#NAME?</v>
      </c>
      <c r="F241" t="e">
        <f t="shared" si="22"/>
        <v>#NAME?</v>
      </c>
    </row>
    <row r="242" spans="1:6" x14ac:dyDescent="0.25">
      <c r="A242" t="e">
        <f t="shared" si="23"/>
        <v>#VALUE!</v>
      </c>
      <c r="B242" t="e">
        <f t="shared" si="18"/>
        <v>#VALUE!</v>
      </c>
      <c r="C242" t="e">
        <f t="shared" si="19"/>
        <v>#NAME?</v>
      </c>
      <c r="D242" t="e">
        <f t="shared" si="20"/>
        <v>#VALUE!</v>
      </c>
      <c r="E242" t="e">
        <f t="shared" si="21"/>
        <v>#NAME?</v>
      </c>
      <c r="F242" t="e">
        <f t="shared" si="22"/>
        <v>#NAME?</v>
      </c>
    </row>
    <row r="243" spans="1:6" x14ac:dyDescent="0.25">
      <c r="A243" t="e">
        <f t="shared" si="23"/>
        <v>#VALUE!</v>
      </c>
      <c r="B243" t="e">
        <f t="shared" si="18"/>
        <v>#VALUE!</v>
      </c>
      <c r="C243" t="e">
        <f t="shared" si="19"/>
        <v>#NAME?</v>
      </c>
      <c r="D243" t="e">
        <f t="shared" si="20"/>
        <v>#VALUE!</v>
      </c>
      <c r="E243" t="e">
        <f t="shared" si="21"/>
        <v>#NAME?</v>
      </c>
      <c r="F243" t="e">
        <f t="shared" si="22"/>
        <v>#NAME?</v>
      </c>
    </row>
    <row r="244" spans="1:6" x14ac:dyDescent="0.25">
      <c r="A244" t="e">
        <f t="shared" si="23"/>
        <v>#VALUE!</v>
      </c>
      <c r="B244" t="e">
        <f t="shared" si="18"/>
        <v>#VALUE!</v>
      </c>
      <c r="C244" t="e">
        <f t="shared" si="19"/>
        <v>#NAME?</v>
      </c>
      <c r="D244" t="e">
        <f t="shared" si="20"/>
        <v>#VALUE!</v>
      </c>
      <c r="E244" t="e">
        <f t="shared" si="21"/>
        <v>#NAME?</v>
      </c>
      <c r="F244" t="e">
        <f t="shared" si="22"/>
        <v>#NAME?</v>
      </c>
    </row>
    <row r="245" spans="1:6" x14ac:dyDescent="0.25">
      <c r="A245" t="e">
        <f t="shared" si="23"/>
        <v>#VALUE!</v>
      </c>
      <c r="B245" t="e">
        <f t="shared" si="18"/>
        <v>#VALUE!</v>
      </c>
      <c r="C245" t="e">
        <f t="shared" si="19"/>
        <v>#NAME?</v>
      </c>
      <c r="D245" t="e">
        <f t="shared" si="20"/>
        <v>#VALUE!</v>
      </c>
      <c r="E245" t="e">
        <f t="shared" si="21"/>
        <v>#NAME?</v>
      </c>
      <c r="F245" t="e">
        <f t="shared" si="22"/>
        <v>#NAME?</v>
      </c>
    </row>
    <row r="246" spans="1:6" x14ac:dyDescent="0.25">
      <c r="A246" t="e">
        <f t="shared" si="23"/>
        <v>#VALUE!</v>
      </c>
      <c r="B246" t="e">
        <f t="shared" si="18"/>
        <v>#VALUE!</v>
      </c>
      <c r="C246" t="e">
        <f t="shared" si="19"/>
        <v>#NAME?</v>
      </c>
      <c r="D246" t="e">
        <f t="shared" si="20"/>
        <v>#VALUE!</v>
      </c>
      <c r="E246" t="e">
        <f t="shared" si="21"/>
        <v>#NAME?</v>
      </c>
      <c r="F246" t="e">
        <f t="shared" si="22"/>
        <v>#NAME?</v>
      </c>
    </row>
    <row r="247" spans="1:6" x14ac:dyDescent="0.25">
      <c r="A247" t="e">
        <f t="shared" si="23"/>
        <v>#VALUE!</v>
      </c>
      <c r="B247" t="e">
        <f t="shared" si="18"/>
        <v>#VALUE!</v>
      </c>
      <c r="C247" t="e">
        <f t="shared" si="19"/>
        <v>#NAME?</v>
      </c>
      <c r="D247" t="e">
        <f t="shared" si="20"/>
        <v>#VALUE!</v>
      </c>
      <c r="E247" t="e">
        <f t="shared" si="21"/>
        <v>#NAME?</v>
      </c>
      <c r="F247" t="e">
        <f t="shared" si="22"/>
        <v>#NAME?</v>
      </c>
    </row>
    <row r="248" spans="1:6" x14ac:dyDescent="0.25">
      <c r="A248" t="e">
        <f t="shared" si="23"/>
        <v>#VALUE!</v>
      </c>
      <c r="B248" t="e">
        <f t="shared" si="18"/>
        <v>#VALUE!</v>
      </c>
      <c r="C248" t="e">
        <f t="shared" si="19"/>
        <v>#NAME?</v>
      </c>
      <c r="D248" t="e">
        <f t="shared" si="20"/>
        <v>#VALUE!</v>
      </c>
      <c r="E248" t="e">
        <f t="shared" si="21"/>
        <v>#NAME?</v>
      </c>
      <c r="F248" t="e">
        <f t="shared" si="22"/>
        <v>#NAME?</v>
      </c>
    </row>
    <row r="249" spans="1:6" x14ac:dyDescent="0.25">
      <c r="A249" t="e">
        <f t="shared" si="23"/>
        <v>#VALUE!</v>
      </c>
      <c r="B249" t="e">
        <f t="shared" si="18"/>
        <v>#VALUE!</v>
      </c>
      <c r="C249" t="e">
        <f t="shared" si="19"/>
        <v>#NAME?</v>
      </c>
      <c r="D249" t="e">
        <f t="shared" si="20"/>
        <v>#VALUE!</v>
      </c>
      <c r="E249" t="e">
        <f t="shared" si="21"/>
        <v>#NAME?</v>
      </c>
      <c r="F249" t="e">
        <f t="shared" si="22"/>
        <v>#NAME?</v>
      </c>
    </row>
    <row r="250" spans="1:6" x14ac:dyDescent="0.25">
      <c r="A250" t="e">
        <f t="shared" si="23"/>
        <v>#VALUE!</v>
      </c>
      <c r="B250" t="e">
        <f t="shared" si="18"/>
        <v>#VALUE!</v>
      </c>
      <c r="C250" t="e">
        <f t="shared" si="19"/>
        <v>#NAME?</v>
      </c>
      <c r="D250" t="e">
        <f t="shared" si="20"/>
        <v>#VALUE!</v>
      </c>
      <c r="E250" t="e">
        <f t="shared" si="21"/>
        <v>#NAME?</v>
      </c>
      <c r="F250" t="e">
        <f t="shared" si="22"/>
        <v>#NAME?</v>
      </c>
    </row>
    <row r="251" spans="1:6" x14ac:dyDescent="0.25">
      <c r="A251" t="e">
        <f t="shared" si="23"/>
        <v>#VALUE!</v>
      </c>
      <c r="B251" t="e">
        <f t="shared" si="18"/>
        <v>#VALUE!</v>
      </c>
      <c r="C251" t="e">
        <f t="shared" si="19"/>
        <v>#NAME?</v>
      </c>
      <c r="D251" t="e">
        <f t="shared" si="20"/>
        <v>#VALUE!</v>
      </c>
      <c r="E251" t="e">
        <f t="shared" si="21"/>
        <v>#NAME?</v>
      </c>
      <c r="F251" t="e">
        <f t="shared" si="22"/>
        <v>#NAME?</v>
      </c>
    </row>
    <row r="252" spans="1:6" x14ac:dyDescent="0.25">
      <c r="A252" t="e">
        <f t="shared" si="23"/>
        <v>#VALUE!</v>
      </c>
      <c r="B252" t="e">
        <f t="shared" si="18"/>
        <v>#VALUE!</v>
      </c>
      <c r="C252" t="e">
        <f t="shared" si="19"/>
        <v>#NAME?</v>
      </c>
      <c r="D252" t="e">
        <f t="shared" si="20"/>
        <v>#VALUE!</v>
      </c>
      <c r="E252" t="e">
        <f t="shared" si="21"/>
        <v>#NAME?</v>
      </c>
      <c r="F252" t="e">
        <f t="shared" si="22"/>
        <v>#NAME?</v>
      </c>
    </row>
    <row r="253" spans="1:6" x14ac:dyDescent="0.25">
      <c r="A253" t="e">
        <f t="shared" si="23"/>
        <v>#VALUE!</v>
      </c>
      <c r="B253" t="e">
        <f t="shared" si="18"/>
        <v>#VALUE!</v>
      </c>
      <c r="C253" t="e">
        <f t="shared" si="19"/>
        <v>#NAME?</v>
      </c>
      <c r="D253" t="e">
        <f t="shared" si="20"/>
        <v>#VALUE!</v>
      </c>
      <c r="E253" t="e">
        <f t="shared" si="21"/>
        <v>#NAME?</v>
      </c>
      <c r="F253" t="e">
        <f t="shared" si="22"/>
        <v>#NAME?</v>
      </c>
    </row>
    <row r="254" spans="1:6" x14ac:dyDescent="0.25">
      <c r="A254" t="e">
        <f t="shared" si="23"/>
        <v>#VALUE!</v>
      </c>
      <c r="B254" t="e">
        <f t="shared" si="18"/>
        <v>#VALUE!</v>
      </c>
      <c r="C254" t="e">
        <f t="shared" si="19"/>
        <v>#NAME?</v>
      </c>
      <c r="D254" t="e">
        <f t="shared" si="20"/>
        <v>#VALUE!</v>
      </c>
      <c r="E254" t="e">
        <f t="shared" si="21"/>
        <v>#NAME?</v>
      </c>
      <c r="F254" t="e">
        <f t="shared" si="22"/>
        <v>#NAME?</v>
      </c>
    </row>
    <row r="255" spans="1:6" x14ac:dyDescent="0.25">
      <c r="A255" t="e">
        <f t="shared" si="23"/>
        <v>#VALUE!</v>
      </c>
      <c r="B255" t="e">
        <f t="shared" si="18"/>
        <v>#VALUE!</v>
      </c>
      <c r="C255" t="e">
        <f t="shared" si="19"/>
        <v>#NAME?</v>
      </c>
      <c r="D255" t="e">
        <f t="shared" si="20"/>
        <v>#VALUE!</v>
      </c>
      <c r="E255" t="e">
        <f t="shared" si="21"/>
        <v>#NAME?</v>
      </c>
      <c r="F255" t="e">
        <f t="shared" si="22"/>
        <v>#NAME?</v>
      </c>
    </row>
    <row r="256" spans="1:6" x14ac:dyDescent="0.25">
      <c r="A256" t="e">
        <f t="shared" si="23"/>
        <v>#VALUE!</v>
      </c>
      <c r="B256" t="e">
        <f t="shared" si="18"/>
        <v>#VALUE!</v>
      </c>
      <c r="C256" t="e">
        <f t="shared" si="19"/>
        <v>#NAME?</v>
      </c>
      <c r="D256" t="e">
        <f t="shared" si="20"/>
        <v>#VALUE!</v>
      </c>
      <c r="E256" t="e">
        <f t="shared" si="21"/>
        <v>#NAME?</v>
      </c>
      <c r="F256" t="e">
        <f t="shared" si="22"/>
        <v>#NAME?</v>
      </c>
    </row>
    <row r="257" spans="1:6" x14ac:dyDescent="0.25">
      <c r="A257" t="e">
        <f t="shared" si="23"/>
        <v>#VALUE!</v>
      </c>
      <c r="B257" t="e">
        <f t="shared" si="18"/>
        <v>#VALUE!</v>
      </c>
      <c r="C257" t="e">
        <f t="shared" si="19"/>
        <v>#NAME?</v>
      </c>
      <c r="D257" t="e">
        <f t="shared" si="20"/>
        <v>#VALUE!</v>
      </c>
      <c r="E257" t="e">
        <f t="shared" si="21"/>
        <v>#NAME?</v>
      </c>
      <c r="F257" t="e">
        <f t="shared" si="22"/>
        <v>#NAME?</v>
      </c>
    </row>
    <row r="258" spans="1:6" x14ac:dyDescent="0.25">
      <c r="A258" t="e">
        <f t="shared" si="23"/>
        <v>#VALUE!</v>
      </c>
      <c r="B258" t="e">
        <f t="shared" si="18"/>
        <v>#VALUE!</v>
      </c>
      <c r="C258" t="e">
        <f t="shared" si="19"/>
        <v>#NAME?</v>
      </c>
      <c r="D258" t="e">
        <f t="shared" si="20"/>
        <v>#VALUE!</v>
      </c>
      <c r="E258" t="e">
        <f t="shared" si="21"/>
        <v>#NAME?</v>
      </c>
      <c r="F258" t="e">
        <f t="shared" si="22"/>
        <v>#NAME?</v>
      </c>
    </row>
    <row r="259" spans="1:6" x14ac:dyDescent="0.25">
      <c r="A259" t="e">
        <f t="shared" si="23"/>
        <v>#VALUE!</v>
      </c>
      <c r="B259" t="e">
        <f t="shared" si="18"/>
        <v>#VALUE!</v>
      </c>
      <c r="C259" t="e">
        <f t="shared" si="19"/>
        <v>#NAME?</v>
      </c>
      <c r="D259" t="e">
        <f t="shared" si="20"/>
        <v>#VALUE!</v>
      </c>
      <c r="E259" t="e">
        <f t="shared" si="21"/>
        <v>#NAME?</v>
      </c>
      <c r="F259" t="e">
        <f t="shared" si="22"/>
        <v>#NAME?</v>
      </c>
    </row>
    <row r="260" spans="1:6" x14ac:dyDescent="0.25">
      <c r="A260" t="e">
        <f t="shared" si="23"/>
        <v>#VALUE!</v>
      </c>
      <c r="B260" t="e">
        <f t="shared" si="18"/>
        <v>#VALUE!</v>
      </c>
      <c r="C260" t="e">
        <f t="shared" si="19"/>
        <v>#NAME?</v>
      </c>
      <c r="D260" t="e">
        <f t="shared" si="20"/>
        <v>#VALUE!</v>
      </c>
      <c r="E260" t="e">
        <f t="shared" si="21"/>
        <v>#NAME?</v>
      </c>
      <c r="F260" t="e">
        <f t="shared" si="22"/>
        <v>#NAME?</v>
      </c>
    </row>
    <row r="261" spans="1:6" x14ac:dyDescent="0.25">
      <c r="A261" t="e">
        <f t="shared" si="23"/>
        <v>#VALUE!</v>
      </c>
      <c r="B261" t="e">
        <f t="shared" si="18"/>
        <v>#VALUE!</v>
      </c>
      <c r="C261" t="e">
        <f t="shared" si="19"/>
        <v>#NAME?</v>
      </c>
      <c r="D261" t="e">
        <f t="shared" si="20"/>
        <v>#VALUE!</v>
      </c>
      <c r="E261" t="e">
        <f t="shared" si="21"/>
        <v>#NAME?</v>
      </c>
      <c r="F261" t="e">
        <f t="shared" si="22"/>
        <v>#NAME?</v>
      </c>
    </row>
    <row r="262" spans="1:6" x14ac:dyDescent="0.25">
      <c r="A262" t="e">
        <f t="shared" si="23"/>
        <v>#VALUE!</v>
      </c>
      <c r="B262" t="e">
        <f t="shared" ref="B262:B325" si="24">IF(A262&lt;&gt;"",$D$2-A262,"")</f>
        <v>#VALUE!</v>
      </c>
      <c r="C262" t="e">
        <f t="shared" ref="C262:C325" si="25">$E$2^A262*(1-$E$2)^B262</f>
        <v>#NAME?</v>
      </c>
      <c r="D262" t="e">
        <f t="shared" ref="D262:D325" si="26">COMBIN($D$2,A262)</f>
        <v>#VALUE!</v>
      </c>
      <c r="E262" t="e">
        <f t="shared" ref="E262:E325" si="27">C262*D262</f>
        <v>#NAME?</v>
      </c>
      <c r="F262" t="e">
        <f t="shared" ref="F262:F325" si="28">SUMIFS(E262:E1261,A262:A1261,"&gt;" &amp; A262)</f>
        <v>#NAME?</v>
      </c>
    </row>
    <row r="263" spans="1:6" x14ac:dyDescent="0.25">
      <c r="A263" t="e">
        <f t="shared" ref="A263:A326" si="29">IF(A262+1&gt;$D$2,"",A262+1)</f>
        <v>#VALUE!</v>
      </c>
      <c r="B263" t="e">
        <f t="shared" si="24"/>
        <v>#VALUE!</v>
      </c>
      <c r="C263" t="e">
        <f t="shared" si="25"/>
        <v>#NAME?</v>
      </c>
      <c r="D263" t="e">
        <f t="shared" si="26"/>
        <v>#VALUE!</v>
      </c>
      <c r="E263" t="e">
        <f t="shared" si="27"/>
        <v>#NAME?</v>
      </c>
      <c r="F263" t="e">
        <f t="shared" si="28"/>
        <v>#NAME?</v>
      </c>
    </row>
    <row r="264" spans="1:6" x14ac:dyDescent="0.25">
      <c r="A264" t="e">
        <f t="shared" si="29"/>
        <v>#VALUE!</v>
      </c>
      <c r="B264" t="e">
        <f t="shared" si="24"/>
        <v>#VALUE!</v>
      </c>
      <c r="C264" t="e">
        <f t="shared" si="25"/>
        <v>#NAME?</v>
      </c>
      <c r="D264" t="e">
        <f t="shared" si="26"/>
        <v>#VALUE!</v>
      </c>
      <c r="E264" t="e">
        <f t="shared" si="27"/>
        <v>#NAME?</v>
      </c>
      <c r="F264" t="e">
        <f t="shared" si="28"/>
        <v>#NAME?</v>
      </c>
    </row>
    <row r="265" spans="1:6" x14ac:dyDescent="0.25">
      <c r="A265" t="e">
        <f t="shared" si="29"/>
        <v>#VALUE!</v>
      </c>
      <c r="B265" t="e">
        <f t="shared" si="24"/>
        <v>#VALUE!</v>
      </c>
      <c r="C265" t="e">
        <f t="shared" si="25"/>
        <v>#NAME?</v>
      </c>
      <c r="D265" t="e">
        <f t="shared" si="26"/>
        <v>#VALUE!</v>
      </c>
      <c r="E265" t="e">
        <f t="shared" si="27"/>
        <v>#NAME?</v>
      </c>
      <c r="F265" t="e">
        <f t="shared" si="28"/>
        <v>#NAME?</v>
      </c>
    </row>
    <row r="266" spans="1:6" x14ac:dyDescent="0.25">
      <c r="A266" t="e">
        <f t="shared" si="29"/>
        <v>#VALUE!</v>
      </c>
      <c r="B266" t="e">
        <f t="shared" si="24"/>
        <v>#VALUE!</v>
      </c>
      <c r="C266" t="e">
        <f t="shared" si="25"/>
        <v>#NAME?</v>
      </c>
      <c r="D266" t="e">
        <f t="shared" si="26"/>
        <v>#VALUE!</v>
      </c>
      <c r="E266" t="e">
        <f t="shared" si="27"/>
        <v>#NAME?</v>
      </c>
      <c r="F266" t="e">
        <f t="shared" si="28"/>
        <v>#NAME?</v>
      </c>
    </row>
    <row r="267" spans="1:6" x14ac:dyDescent="0.25">
      <c r="A267" t="e">
        <f t="shared" si="29"/>
        <v>#VALUE!</v>
      </c>
      <c r="B267" t="e">
        <f t="shared" si="24"/>
        <v>#VALUE!</v>
      </c>
      <c r="C267" t="e">
        <f t="shared" si="25"/>
        <v>#NAME?</v>
      </c>
      <c r="D267" t="e">
        <f t="shared" si="26"/>
        <v>#VALUE!</v>
      </c>
      <c r="E267" t="e">
        <f t="shared" si="27"/>
        <v>#NAME?</v>
      </c>
      <c r="F267" t="e">
        <f t="shared" si="28"/>
        <v>#NAME?</v>
      </c>
    </row>
    <row r="268" spans="1:6" x14ac:dyDescent="0.25">
      <c r="A268" t="e">
        <f t="shared" si="29"/>
        <v>#VALUE!</v>
      </c>
      <c r="B268" t="e">
        <f t="shared" si="24"/>
        <v>#VALUE!</v>
      </c>
      <c r="C268" t="e">
        <f t="shared" si="25"/>
        <v>#NAME?</v>
      </c>
      <c r="D268" t="e">
        <f t="shared" si="26"/>
        <v>#VALUE!</v>
      </c>
      <c r="E268" t="e">
        <f t="shared" si="27"/>
        <v>#NAME?</v>
      </c>
      <c r="F268" t="e">
        <f t="shared" si="28"/>
        <v>#NAME?</v>
      </c>
    </row>
    <row r="269" spans="1:6" x14ac:dyDescent="0.25">
      <c r="A269" t="e">
        <f t="shared" si="29"/>
        <v>#VALUE!</v>
      </c>
      <c r="B269" t="e">
        <f t="shared" si="24"/>
        <v>#VALUE!</v>
      </c>
      <c r="C269" t="e">
        <f t="shared" si="25"/>
        <v>#NAME?</v>
      </c>
      <c r="D269" t="e">
        <f t="shared" si="26"/>
        <v>#VALUE!</v>
      </c>
      <c r="E269" t="e">
        <f t="shared" si="27"/>
        <v>#NAME?</v>
      </c>
      <c r="F269" t="e">
        <f t="shared" si="28"/>
        <v>#NAME?</v>
      </c>
    </row>
    <row r="270" spans="1:6" x14ac:dyDescent="0.25">
      <c r="A270" t="e">
        <f t="shared" si="29"/>
        <v>#VALUE!</v>
      </c>
      <c r="B270" t="e">
        <f t="shared" si="24"/>
        <v>#VALUE!</v>
      </c>
      <c r="C270" t="e">
        <f t="shared" si="25"/>
        <v>#NAME?</v>
      </c>
      <c r="D270" t="e">
        <f t="shared" si="26"/>
        <v>#VALUE!</v>
      </c>
      <c r="E270" t="e">
        <f t="shared" si="27"/>
        <v>#NAME?</v>
      </c>
      <c r="F270" t="e">
        <f t="shared" si="28"/>
        <v>#NAME?</v>
      </c>
    </row>
    <row r="271" spans="1:6" x14ac:dyDescent="0.25">
      <c r="A271" t="e">
        <f t="shared" si="29"/>
        <v>#VALUE!</v>
      </c>
      <c r="B271" t="e">
        <f t="shared" si="24"/>
        <v>#VALUE!</v>
      </c>
      <c r="C271" t="e">
        <f t="shared" si="25"/>
        <v>#NAME?</v>
      </c>
      <c r="D271" t="e">
        <f t="shared" si="26"/>
        <v>#VALUE!</v>
      </c>
      <c r="E271" t="e">
        <f t="shared" si="27"/>
        <v>#NAME?</v>
      </c>
      <c r="F271" t="e">
        <f t="shared" si="28"/>
        <v>#NAME?</v>
      </c>
    </row>
    <row r="272" spans="1:6" x14ac:dyDescent="0.25">
      <c r="A272" t="e">
        <f t="shared" si="29"/>
        <v>#VALUE!</v>
      </c>
      <c r="B272" t="e">
        <f t="shared" si="24"/>
        <v>#VALUE!</v>
      </c>
      <c r="C272" t="e">
        <f t="shared" si="25"/>
        <v>#NAME?</v>
      </c>
      <c r="D272" t="e">
        <f t="shared" si="26"/>
        <v>#VALUE!</v>
      </c>
      <c r="E272" t="e">
        <f t="shared" si="27"/>
        <v>#NAME?</v>
      </c>
      <c r="F272" t="e">
        <f t="shared" si="28"/>
        <v>#NAME?</v>
      </c>
    </row>
    <row r="273" spans="1:6" x14ac:dyDescent="0.25">
      <c r="A273" t="e">
        <f t="shared" si="29"/>
        <v>#VALUE!</v>
      </c>
      <c r="B273" t="e">
        <f t="shared" si="24"/>
        <v>#VALUE!</v>
      </c>
      <c r="C273" t="e">
        <f t="shared" si="25"/>
        <v>#NAME?</v>
      </c>
      <c r="D273" t="e">
        <f t="shared" si="26"/>
        <v>#VALUE!</v>
      </c>
      <c r="E273" t="e">
        <f t="shared" si="27"/>
        <v>#NAME?</v>
      </c>
      <c r="F273" t="e">
        <f t="shared" si="28"/>
        <v>#NAME?</v>
      </c>
    </row>
    <row r="274" spans="1:6" x14ac:dyDescent="0.25">
      <c r="A274" t="e">
        <f t="shared" si="29"/>
        <v>#VALUE!</v>
      </c>
      <c r="B274" t="e">
        <f t="shared" si="24"/>
        <v>#VALUE!</v>
      </c>
      <c r="C274" t="e">
        <f t="shared" si="25"/>
        <v>#NAME?</v>
      </c>
      <c r="D274" t="e">
        <f t="shared" si="26"/>
        <v>#VALUE!</v>
      </c>
      <c r="E274" t="e">
        <f t="shared" si="27"/>
        <v>#NAME?</v>
      </c>
      <c r="F274" t="e">
        <f t="shared" si="28"/>
        <v>#NAME?</v>
      </c>
    </row>
    <row r="275" spans="1:6" x14ac:dyDescent="0.25">
      <c r="A275" t="e">
        <f t="shared" si="29"/>
        <v>#VALUE!</v>
      </c>
      <c r="B275" t="e">
        <f t="shared" si="24"/>
        <v>#VALUE!</v>
      </c>
      <c r="C275" t="e">
        <f t="shared" si="25"/>
        <v>#NAME?</v>
      </c>
      <c r="D275" t="e">
        <f t="shared" si="26"/>
        <v>#VALUE!</v>
      </c>
      <c r="E275" t="e">
        <f t="shared" si="27"/>
        <v>#NAME?</v>
      </c>
      <c r="F275" t="e">
        <f t="shared" si="28"/>
        <v>#NAME?</v>
      </c>
    </row>
    <row r="276" spans="1:6" x14ac:dyDescent="0.25">
      <c r="A276" t="e">
        <f t="shared" si="29"/>
        <v>#VALUE!</v>
      </c>
      <c r="B276" t="e">
        <f t="shared" si="24"/>
        <v>#VALUE!</v>
      </c>
      <c r="C276" t="e">
        <f t="shared" si="25"/>
        <v>#NAME?</v>
      </c>
      <c r="D276" t="e">
        <f t="shared" si="26"/>
        <v>#VALUE!</v>
      </c>
      <c r="E276" t="e">
        <f t="shared" si="27"/>
        <v>#NAME?</v>
      </c>
      <c r="F276" t="e">
        <f t="shared" si="28"/>
        <v>#NAME?</v>
      </c>
    </row>
    <row r="277" spans="1:6" x14ac:dyDescent="0.25">
      <c r="A277" t="e">
        <f t="shared" si="29"/>
        <v>#VALUE!</v>
      </c>
      <c r="B277" t="e">
        <f t="shared" si="24"/>
        <v>#VALUE!</v>
      </c>
      <c r="C277" t="e">
        <f t="shared" si="25"/>
        <v>#NAME?</v>
      </c>
      <c r="D277" t="e">
        <f t="shared" si="26"/>
        <v>#VALUE!</v>
      </c>
      <c r="E277" t="e">
        <f t="shared" si="27"/>
        <v>#NAME?</v>
      </c>
      <c r="F277" t="e">
        <f t="shared" si="28"/>
        <v>#NAME?</v>
      </c>
    </row>
    <row r="278" spans="1:6" x14ac:dyDescent="0.25">
      <c r="A278" t="e">
        <f t="shared" si="29"/>
        <v>#VALUE!</v>
      </c>
      <c r="B278" t="e">
        <f t="shared" si="24"/>
        <v>#VALUE!</v>
      </c>
      <c r="C278" t="e">
        <f t="shared" si="25"/>
        <v>#NAME?</v>
      </c>
      <c r="D278" t="e">
        <f t="shared" si="26"/>
        <v>#VALUE!</v>
      </c>
      <c r="E278" t="e">
        <f t="shared" si="27"/>
        <v>#NAME?</v>
      </c>
      <c r="F278" t="e">
        <f t="shared" si="28"/>
        <v>#NAME?</v>
      </c>
    </row>
    <row r="279" spans="1:6" x14ac:dyDescent="0.25">
      <c r="A279" t="e">
        <f t="shared" si="29"/>
        <v>#VALUE!</v>
      </c>
      <c r="B279" t="e">
        <f t="shared" si="24"/>
        <v>#VALUE!</v>
      </c>
      <c r="C279" t="e">
        <f t="shared" si="25"/>
        <v>#NAME?</v>
      </c>
      <c r="D279" t="e">
        <f t="shared" si="26"/>
        <v>#VALUE!</v>
      </c>
      <c r="E279" t="e">
        <f t="shared" si="27"/>
        <v>#NAME?</v>
      </c>
      <c r="F279" t="e">
        <f t="shared" si="28"/>
        <v>#NAME?</v>
      </c>
    </row>
    <row r="280" spans="1:6" x14ac:dyDescent="0.25">
      <c r="A280" t="e">
        <f t="shared" si="29"/>
        <v>#VALUE!</v>
      </c>
      <c r="B280" t="e">
        <f t="shared" si="24"/>
        <v>#VALUE!</v>
      </c>
      <c r="C280" t="e">
        <f t="shared" si="25"/>
        <v>#NAME?</v>
      </c>
      <c r="D280" t="e">
        <f t="shared" si="26"/>
        <v>#VALUE!</v>
      </c>
      <c r="E280" t="e">
        <f t="shared" si="27"/>
        <v>#NAME?</v>
      </c>
      <c r="F280" t="e">
        <f t="shared" si="28"/>
        <v>#NAME?</v>
      </c>
    </row>
    <row r="281" spans="1:6" x14ac:dyDescent="0.25">
      <c r="A281" t="e">
        <f t="shared" si="29"/>
        <v>#VALUE!</v>
      </c>
      <c r="B281" t="e">
        <f t="shared" si="24"/>
        <v>#VALUE!</v>
      </c>
      <c r="C281" t="e">
        <f t="shared" si="25"/>
        <v>#NAME?</v>
      </c>
      <c r="D281" t="e">
        <f t="shared" si="26"/>
        <v>#VALUE!</v>
      </c>
      <c r="E281" t="e">
        <f t="shared" si="27"/>
        <v>#NAME?</v>
      </c>
      <c r="F281" t="e">
        <f t="shared" si="28"/>
        <v>#NAME?</v>
      </c>
    </row>
    <row r="282" spans="1:6" x14ac:dyDescent="0.25">
      <c r="A282" t="e">
        <f t="shared" si="29"/>
        <v>#VALUE!</v>
      </c>
      <c r="B282" t="e">
        <f t="shared" si="24"/>
        <v>#VALUE!</v>
      </c>
      <c r="C282" t="e">
        <f t="shared" si="25"/>
        <v>#NAME?</v>
      </c>
      <c r="D282" t="e">
        <f t="shared" si="26"/>
        <v>#VALUE!</v>
      </c>
      <c r="E282" t="e">
        <f t="shared" si="27"/>
        <v>#NAME?</v>
      </c>
      <c r="F282" t="e">
        <f t="shared" si="28"/>
        <v>#NAME?</v>
      </c>
    </row>
    <row r="283" spans="1:6" x14ac:dyDescent="0.25">
      <c r="A283" t="e">
        <f t="shared" si="29"/>
        <v>#VALUE!</v>
      </c>
      <c r="B283" t="e">
        <f t="shared" si="24"/>
        <v>#VALUE!</v>
      </c>
      <c r="C283" t="e">
        <f t="shared" si="25"/>
        <v>#NAME?</v>
      </c>
      <c r="D283" t="e">
        <f t="shared" si="26"/>
        <v>#VALUE!</v>
      </c>
      <c r="E283" t="e">
        <f t="shared" si="27"/>
        <v>#NAME?</v>
      </c>
      <c r="F283" t="e">
        <f t="shared" si="28"/>
        <v>#NAME?</v>
      </c>
    </row>
    <row r="284" spans="1:6" x14ac:dyDescent="0.25">
      <c r="A284" t="e">
        <f t="shared" si="29"/>
        <v>#VALUE!</v>
      </c>
      <c r="B284" t="e">
        <f t="shared" si="24"/>
        <v>#VALUE!</v>
      </c>
      <c r="C284" t="e">
        <f t="shared" si="25"/>
        <v>#NAME?</v>
      </c>
      <c r="D284" t="e">
        <f t="shared" si="26"/>
        <v>#VALUE!</v>
      </c>
      <c r="E284" t="e">
        <f t="shared" si="27"/>
        <v>#NAME?</v>
      </c>
      <c r="F284" t="e">
        <f t="shared" si="28"/>
        <v>#NAME?</v>
      </c>
    </row>
    <row r="285" spans="1:6" x14ac:dyDescent="0.25">
      <c r="A285" t="e">
        <f t="shared" si="29"/>
        <v>#VALUE!</v>
      </c>
      <c r="B285" t="e">
        <f t="shared" si="24"/>
        <v>#VALUE!</v>
      </c>
      <c r="C285" t="e">
        <f t="shared" si="25"/>
        <v>#NAME?</v>
      </c>
      <c r="D285" t="e">
        <f t="shared" si="26"/>
        <v>#VALUE!</v>
      </c>
      <c r="E285" t="e">
        <f t="shared" si="27"/>
        <v>#NAME?</v>
      </c>
      <c r="F285" t="e">
        <f t="shared" si="28"/>
        <v>#NAME?</v>
      </c>
    </row>
    <row r="286" spans="1:6" x14ac:dyDescent="0.25">
      <c r="A286" t="e">
        <f t="shared" si="29"/>
        <v>#VALUE!</v>
      </c>
      <c r="B286" t="e">
        <f t="shared" si="24"/>
        <v>#VALUE!</v>
      </c>
      <c r="C286" t="e">
        <f t="shared" si="25"/>
        <v>#NAME?</v>
      </c>
      <c r="D286" t="e">
        <f t="shared" si="26"/>
        <v>#VALUE!</v>
      </c>
      <c r="E286" t="e">
        <f t="shared" si="27"/>
        <v>#NAME?</v>
      </c>
      <c r="F286" t="e">
        <f t="shared" si="28"/>
        <v>#NAME?</v>
      </c>
    </row>
    <row r="287" spans="1:6" x14ac:dyDescent="0.25">
      <c r="A287" t="e">
        <f t="shared" si="29"/>
        <v>#VALUE!</v>
      </c>
      <c r="B287" t="e">
        <f t="shared" si="24"/>
        <v>#VALUE!</v>
      </c>
      <c r="C287" t="e">
        <f t="shared" si="25"/>
        <v>#NAME?</v>
      </c>
      <c r="D287" t="e">
        <f t="shared" si="26"/>
        <v>#VALUE!</v>
      </c>
      <c r="E287" t="e">
        <f t="shared" si="27"/>
        <v>#NAME?</v>
      </c>
      <c r="F287" t="e">
        <f t="shared" si="28"/>
        <v>#NAME?</v>
      </c>
    </row>
    <row r="288" spans="1:6" x14ac:dyDescent="0.25">
      <c r="A288" t="e">
        <f t="shared" si="29"/>
        <v>#VALUE!</v>
      </c>
      <c r="B288" t="e">
        <f t="shared" si="24"/>
        <v>#VALUE!</v>
      </c>
      <c r="C288" t="e">
        <f t="shared" si="25"/>
        <v>#NAME?</v>
      </c>
      <c r="D288" t="e">
        <f t="shared" si="26"/>
        <v>#VALUE!</v>
      </c>
      <c r="E288" t="e">
        <f t="shared" si="27"/>
        <v>#NAME?</v>
      </c>
      <c r="F288" t="e">
        <f t="shared" si="28"/>
        <v>#NAME?</v>
      </c>
    </row>
    <row r="289" spans="1:6" x14ac:dyDescent="0.25">
      <c r="A289" t="e">
        <f t="shared" si="29"/>
        <v>#VALUE!</v>
      </c>
      <c r="B289" t="e">
        <f t="shared" si="24"/>
        <v>#VALUE!</v>
      </c>
      <c r="C289" t="e">
        <f t="shared" si="25"/>
        <v>#NAME?</v>
      </c>
      <c r="D289" t="e">
        <f t="shared" si="26"/>
        <v>#VALUE!</v>
      </c>
      <c r="E289" t="e">
        <f t="shared" si="27"/>
        <v>#NAME?</v>
      </c>
      <c r="F289" t="e">
        <f t="shared" si="28"/>
        <v>#NAME?</v>
      </c>
    </row>
    <row r="290" spans="1:6" x14ac:dyDescent="0.25">
      <c r="A290" t="e">
        <f t="shared" si="29"/>
        <v>#VALUE!</v>
      </c>
      <c r="B290" t="e">
        <f t="shared" si="24"/>
        <v>#VALUE!</v>
      </c>
      <c r="C290" t="e">
        <f t="shared" si="25"/>
        <v>#NAME?</v>
      </c>
      <c r="D290" t="e">
        <f t="shared" si="26"/>
        <v>#VALUE!</v>
      </c>
      <c r="E290" t="e">
        <f t="shared" si="27"/>
        <v>#NAME?</v>
      </c>
      <c r="F290" t="e">
        <f t="shared" si="28"/>
        <v>#NAME?</v>
      </c>
    </row>
    <row r="291" spans="1:6" x14ac:dyDescent="0.25">
      <c r="A291" t="e">
        <f t="shared" si="29"/>
        <v>#VALUE!</v>
      </c>
      <c r="B291" t="e">
        <f t="shared" si="24"/>
        <v>#VALUE!</v>
      </c>
      <c r="C291" t="e">
        <f t="shared" si="25"/>
        <v>#NAME?</v>
      </c>
      <c r="D291" t="e">
        <f t="shared" si="26"/>
        <v>#VALUE!</v>
      </c>
      <c r="E291" t="e">
        <f t="shared" si="27"/>
        <v>#NAME?</v>
      </c>
      <c r="F291" t="e">
        <f t="shared" si="28"/>
        <v>#NAME?</v>
      </c>
    </row>
    <row r="292" spans="1:6" x14ac:dyDescent="0.25">
      <c r="A292" t="e">
        <f t="shared" si="29"/>
        <v>#VALUE!</v>
      </c>
      <c r="B292" t="e">
        <f t="shared" si="24"/>
        <v>#VALUE!</v>
      </c>
      <c r="C292" t="e">
        <f t="shared" si="25"/>
        <v>#NAME?</v>
      </c>
      <c r="D292" t="e">
        <f t="shared" si="26"/>
        <v>#VALUE!</v>
      </c>
      <c r="E292" t="e">
        <f t="shared" si="27"/>
        <v>#NAME?</v>
      </c>
      <c r="F292" t="e">
        <f t="shared" si="28"/>
        <v>#NAME?</v>
      </c>
    </row>
    <row r="293" spans="1:6" x14ac:dyDescent="0.25">
      <c r="A293" t="e">
        <f t="shared" si="29"/>
        <v>#VALUE!</v>
      </c>
      <c r="B293" t="e">
        <f t="shared" si="24"/>
        <v>#VALUE!</v>
      </c>
      <c r="C293" t="e">
        <f t="shared" si="25"/>
        <v>#NAME?</v>
      </c>
      <c r="D293" t="e">
        <f t="shared" si="26"/>
        <v>#VALUE!</v>
      </c>
      <c r="E293" t="e">
        <f t="shared" si="27"/>
        <v>#NAME?</v>
      </c>
      <c r="F293" t="e">
        <f t="shared" si="28"/>
        <v>#NAME?</v>
      </c>
    </row>
    <row r="294" spans="1:6" x14ac:dyDescent="0.25">
      <c r="A294" t="e">
        <f t="shared" si="29"/>
        <v>#VALUE!</v>
      </c>
      <c r="B294" t="e">
        <f t="shared" si="24"/>
        <v>#VALUE!</v>
      </c>
      <c r="C294" t="e">
        <f t="shared" si="25"/>
        <v>#NAME?</v>
      </c>
      <c r="D294" t="e">
        <f t="shared" si="26"/>
        <v>#VALUE!</v>
      </c>
      <c r="E294" t="e">
        <f t="shared" si="27"/>
        <v>#NAME?</v>
      </c>
      <c r="F294" t="e">
        <f t="shared" si="28"/>
        <v>#NAME?</v>
      </c>
    </row>
    <row r="295" spans="1:6" x14ac:dyDescent="0.25">
      <c r="A295" t="e">
        <f t="shared" si="29"/>
        <v>#VALUE!</v>
      </c>
      <c r="B295" t="e">
        <f t="shared" si="24"/>
        <v>#VALUE!</v>
      </c>
      <c r="C295" t="e">
        <f t="shared" si="25"/>
        <v>#NAME?</v>
      </c>
      <c r="D295" t="e">
        <f t="shared" si="26"/>
        <v>#VALUE!</v>
      </c>
      <c r="E295" t="e">
        <f t="shared" si="27"/>
        <v>#NAME?</v>
      </c>
      <c r="F295" t="e">
        <f t="shared" si="28"/>
        <v>#NAME?</v>
      </c>
    </row>
    <row r="296" spans="1:6" x14ac:dyDescent="0.25">
      <c r="A296" t="e">
        <f t="shared" si="29"/>
        <v>#VALUE!</v>
      </c>
      <c r="B296" t="e">
        <f t="shared" si="24"/>
        <v>#VALUE!</v>
      </c>
      <c r="C296" t="e">
        <f t="shared" si="25"/>
        <v>#NAME?</v>
      </c>
      <c r="D296" t="e">
        <f t="shared" si="26"/>
        <v>#VALUE!</v>
      </c>
      <c r="E296" t="e">
        <f t="shared" si="27"/>
        <v>#NAME?</v>
      </c>
      <c r="F296" t="e">
        <f t="shared" si="28"/>
        <v>#NAME?</v>
      </c>
    </row>
    <row r="297" spans="1:6" x14ac:dyDescent="0.25">
      <c r="A297" t="e">
        <f t="shared" si="29"/>
        <v>#VALUE!</v>
      </c>
      <c r="B297" t="e">
        <f t="shared" si="24"/>
        <v>#VALUE!</v>
      </c>
      <c r="C297" t="e">
        <f t="shared" si="25"/>
        <v>#NAME?</v>
      </c>
      <c r="D297" t="e">
        <f t="shared" si="26"/>
        <v>#VALUE!</v>
      </c>
      <c r="E297" t="e">
        <f t="shared" si="27"/>
        <v>#NAME?</v>
      </c>
      <c r="F297" t="e">
        <f t="shared" si="28"/>
        <v>#NAME?</v>
      </c>
    </row>
    <row r="298" spans="1:6" x14ac:dyDescent="0.25">
      <c r="A298" t="e">
        <f t="shared" si="29"/>
        <v>#VALUE!</v>
      </c>
      <c r="B298" t="e">
        <f t="shared" si="24"/>
        <v>#VALUE!</v>
      </c>
      <c r="C298" t="e">
        <f t="shared" si="25"/>
        <v>#NAME?</v>
      </c>
      <c r="D298" t="e">
        <f t="shared" si="26"/>
        <v>#VALUE!</v>
      </c>
      <c r="E298" t="e">
        <f t="shared" si="27"/>
        <v>#NAME?</v>
      </c>
      <c r="F298" t="e">
        <f t="shared" si="28"/>
        <v>#NAME?</v>
      </c>
    </row>
    <row r="299" spans="1:6" x14ac:dyDescent="0.25">
      <c r="A299" t="e">
        <f t="shared" si="29"/>
        <v>#VALUE!</v>
      </c>
      <c r="B299" t="e">
        <f t="shared" si="24"/>
        <v>#VALUE!</v>
      </c>
      <c r="C299" t="e">
        <f t="shared" si="25"/>
        <v>#NAME?</v>
      </c>
      <c r="D299" t="e">
        <f t="shared" si="26"/>
        <v>#VALUE!</v>
      </c>
      <c r="E299" t="e">
        <f t="shared" si="27"/>
        <v>#NAME?</v>
      </c>
      <c r="F299" t="e">
        <f t="shared" si="28"/>
        <v>#NAME?</v>
      </c>
    </row>
    <row r="300" spans="1:6" x14ac:dyDescent="0.25">
      <c r="A300" t="e">
        <f t="shared" si="29"/>
        <v>#VALUE!</v>
      </c>
      <c r="B300" t="e">
        <f t="shared" si="24"/>
        <v>#VALUE!</v>
      </c>
      <c r="C300" t="e">
        <f t="shared" si="25"/>
        <v>#NAME?</v>
      </c>
      <c r="D300" t="e">
        <f t="shared" si="26"/>
        <v>#VALUE!</v>
      </c>
      <c r="E300" t="e">
        <f t="shared" si="27"/>
        <v>#NAME?</v>
      </c>
      <c r="F300" t="e">
        <f t="shared" si="28"/>
        <v>#NAME?</v>
      </c>
    </row>
    <row r="301" spans="1:6" x14ac:dyDescent="0.25">
      <c r="A301" t="e">
        <f t="shared" si="29"/>
        <v>#VALUE!</v>
      </c>
      <c r="B301" t="e">
        <f t="shared" si="24"/>
        <v>#VALUE!</v>
      </c>
      <c r="C301" t="e">
        <f t="shared" si="25"/>
        <v>#NAME?</v>
      </c>
      <c r="D301" t="e">
        <f t="shared" si="26"/>
        <v>#VALUE!</v>
      </c>
      <c r="E301" t="e">
        <f t="shared" si="27"/>
        <v>#NAME?</v>
      </c>
      <c r="F301" t="e">
        <f t="shared" si="28"/>
        <v>#NAME?</v>
      </c>
    </row>
    <row r="302" spans="1:6" x14ac:dyDescent="0.25">
      <c r="A302" t="e">
        <f t="shared" si="29"/>
        <v>#VALUE!</v>
      </c>
      <c r="B302" t="e">
        <f t="shared" si="24"/>
        <v>#VALUE!</v>
      </c>
      <c r="C302" t="e">
        <f t="shared" si="25"/>
        <v>#NAME?</v>
      </c>
      <c r="D302" t="e">
        <f t="shared" si="26"/>
        <v>#VALUE!</v>
      </c>
      <c r="E302" t="e">
        <f t="shared" si="27"/>
        <v>#NAME?</v>
      </c>
      <c r="F302" t="e">
        <f t="shared" si="28"/>
        <v>#NAME?</v>
      </c>
    </row>
    <row r="303" spans="1:6" x14ac:dyDescent="0.25">
      <c r="A303" t="e">
        <f t="shared" si="29"/>
        <v>#VALUE!</v>
      </c>
      <c r="B303" t="e">
        <f t="shared" si="24"/>
        <v>#VALUE!</v>
      </c>
      <c r="C303" t="e">
        <f t="shared" si="25"/>
        <v>#NAME?</v>
      </c>
      <c r="D303" t="e">
        <f t="shared" si="26"/>
        <v>#VALUE!</v>
      </c>
      <c r="E303" t="e">
        <f t="shared" si="27"/>
        <v>#NAME?</v>
      </c>
      <c r="F303" t="e">
        <f t="shared" si="28"/>
        <v>#NAME?</v>
      </c>
    </row>
    <row r="304" spans="1:6" x14ac:dyDescent="0.25">
      <c r="A304" t="e">
        <f t="shared" si="29"/>
        <v>#VALUE!</v>
      </c>
      <c r="B304" t="e">
        <f t="shared" si="24"/>
        <v>#VALUE!</v>
      </c>
      <c r="C304" t="e">
        <f t="shared" si="25"/>
        <v>#NAME?</v>
      </c>
      <c r="D304" t="e">
        <f t="shared" si="26"/>
        <v>#VALUE!</v>
      </c>
      <c r="E304" t="e">
        <f t="shared" si="27"/>
        <v>#NAME?</v>
      </c>
      <c r="F304" t="e">
        <f t="shared" si="28"/>
        <v>#NAME?</v>
      </c>
    </row>
    <row r="305" spans="1:6" x14ac:dyDescent="0.25">
      <c r="A305" t="e">
        <f t="shared" si="29"/>
        <v>#VALUE!</v>
      </c>
      <c r="B305" t="e">
        <f t="shared" si="24"/>
        <v>#VALUE!</v>
      </c>
      <c r="C305" t="e">
        <f t="shared" si="25"/>
        <v>#NAME?</v>
      </c>
      <c r="D305" t="e">
        <f t="shared" si="26"/>
        <v>#VALUE!</v>
      </c>
      <c r="E305" t="e">
        <f t="shared" si="27"/>
        <v>#NAME?</v>
      </c>
      <c r="F305" t="e">
        <f t="shared" si="28"/>
        <v>#NAME?</v>
      </c>
    </row>
    <row r="306" spans="1:6" x14ac:dyDescent="0.25">
      <c r="A306" t="e">
        <f t="shared" si="29"/>
        <v>#VALUE!</v>
      </c>
      <c r="B306" t="e">
        <f t="shared" si="24"/>
        <v>#VALUE!</v>
      </c>
      <c r="C306" t="e">
        <f t="shared" si="25"/>
        <v>#NAME?</v>
      </c>
      <c r="D306" t="e">
        <f t="shared" si="26"/>
        <v>#VALUE!</v>
      </c>
      <c r="E306" t="e">
        <f t="shared" si="27"/>
        <v>#NAME?</v>
      </c>
      <c r="F306" t="e">
        <f t="shared" si="28"/>
        <v>#NAME?</v>
      </c>
    </row>
    <row r="307" spans="1:6" x14ac:dyDescent="0.25">
      <c r="A307" t="e">
        <f t="shared" si="29"/>
        <v>#VALUE!</v>
      </c>
      <c r="B307" t="e">
        <f t="shared" si="24"/>
        <v>#VALUE!</v>
      </c>
      <c r="C307" t="e">
        <f t="shared" si="25"/>
        <v>#NAME?</v>
      </c>
      <c r="D307" t="e">
        <f t="shared" si="26"/>
        <v>#VALUE!</v>
      </c>
      <c r="E307" t="e">
        <f t="shared" si="27"/>
        <v>#NAME?</v>
      </c>
      <c r="F307" t="e">
        <f t="shared" si="28"/>
        <v>#NAME?</v>
      </c>
    </row>
    <row r="308" spans="1:6" x14ac:dyDescent="0.25">
      <c r="A308" t="e">
        <f t="shared" si="29"/>
        <v>#VALUE!</v>
      </c>
      <c r="B308" t="e">
        <f t="shared" si="24"/>
        <v>#VALUE!</v>
      </c>
      <c r="C308" t="e">
        <f t="shared" si="25"/>
        <v>#NAME?</v>
      </c>
      <c r="D308" t="e">
        <f t="shared" si="26"/>
        <v>#VALUE!</v>
      </c>
      <c r="E308" t="e">
        <f t="shared" si="27"/>
        <v>#NAME?</v>
      </c>
      <c r="F308" t="e">
        <f t="shared" si="28"/>
        <v>#NAME?</v>
      </c>
    </row>
    <row r="309" spans="1:6" x14ac:dyDescent="0.25">
      <c r="A309" t="e">
        <f t="shared" si="29"/>
        <v>#VALUE!</v>
      </c>
      <c r="B309" t="e">
        <f t="shared" si="24"/>
        <v>#VALUE!</v>
      </c>
      <c r="C309" t="e">
        <f t="shared" si="25"/>
        <v>#NAME?</v>
      </c>
      <c r="D309" t="e">
        <f t="shared" si="26"/>
        <v>#VALUE!</v>
      </c>
      <c r="E309" t="e">
        <f t="shared" si="27"/>
        <v>#NAME?</v>
      </c>
      <c r="F309" t="e">
        <f t="shared" si="28"/>
        <v>#NAME?</v>
      </c>
    </row>
    <row r="310" spans="1:6" x14ac:dyDescent="0.25">
      <c r="A310" t="e">
        <f t="shared" si="29"/>
        <v>#VALUE!</v>
      </c>
      <c r="B310" t="e">
        <f t="shared" si="24"/>
        <v>#VALUE!</v>
      </c>
      <c r="C310" t="e">
        <f t="shared" si="25"/>
        <v>#NAME?</v>
      </c>
      <c r="D310" t="e">
        <f t="shared" si="26"/>
        <v>#VALUE!</v>
      </c>
      <c r="E310" t="e">
        <f t="shared" si="27"/>
        <v>#NAME?</v>
      </c>
      <c r="F310" t="e">
        <f t="shared" si="28"/>
        <v>#NAME?</v>
      </c>
    </row>
    <row r="311" spans="1:6" x14ac:dyDescent="0.25">
      <c r="A311" t="e">
        <f t="shared" si="29"/>
        <v>#VALUE!</v>
      </c>
      <c r="B311" t="e">
        <f t="shared" si="24"/>
        <v>#VALUE!</v>
      </c>
      <c r="C311" t="e">
        <f t="shared" si="25"/>
        <v>#NAME?</v>
      </c>
      <c r="D311" t="e">
        <f t="shared" si="26"/>
        <v>#VALUE!</v>
      </c>
      <c r="E311" t="e">
        <f t="shared" si="27"/>
        <v>#NAME?</v>
      </c>
      <c r="F311" t="e">
        <f t="shared" si="28"/>
        <v>#NAME?</v>
      </c>
    </row>
    <row r="312" spans="1:6" x14ac:dyDescent="0.25">
      <c r="A312" t="e">
        <f t="shared" si="29"/>
        <v>#VALUE!</v>
      </c>
      <c r="B312" t="e">
        <f t="shared" si="24"/>
        <v>#VALUE!</v>
      </c>
      <c r="C312" t="e">
        <f t="shared" si="25"/>
        <v>#NAME?</v>
      </c>
      <c r="D312" t="e">
        <f t="shared" si="26"/>
        <v>#VALUE!</v>
      </c>
      <c r="E312" t="e">
        <f t="shared" si="27"/>
        <v>#NAME?</v>
      </c>
      <c r="F312" t="e">
        <f t="shared" si="28"/>
        <v>#NAME?</v>
      </c>
    </row>
    <row r="313" spans="1:6" x14ac:dyDescent="0.25">
      <c r="A313" t="e">
        <f t="shared" si="29"/>
        <v>#VALUE!</v>
      </c>
      <c r="B313" t="e">
        <f t="shared" si="24"/>
        <v>#VALUE!</v>
      </c>
      <c r="C313" t="e">
        <f t="shared" si="25"/>
        <v>#NAME?</v>
      </c>
      <c r="D313" t="e">
        <f t="shared" si="26"/>
        <v>#VALUE!</v>
      </c>
      <c r="E313" t="e">
        <f t="shared" si="27"/>
        <v>#NAME?</v>
      </c>
      <c r="F313" t="e">
        <f t="shared" si="28"/>
        <v>#NAME?</v>
      </c>
    </row>
    <row r="314" spans="1:6" x14ac:dyDescent="0.25">
      <c r="A314" t="e">
        <f t="shared" si="29"/>
        <v>#VALUE!</v>
      </c>
      <c r="B314" t="e">
        <f t="shared" si="24"/>
        <v>#VALUE!</v>
      </c>
      <c r="C314" t="e">
        <f t="shared" si="25"/>
        <v>#NAME?</v>
      </c>
      <c r="D314" t="e">
        <f t="shared" si="26"/>
        <v>#VALUE!</v>
      </c>
      <c r="E314" t="e">
        <f t="shared" si="27"/>
        <v>#NAME?</v>
      </c>
      <c r="F314" t="e">
        <f t="shared" si="28"/>
        <v>#NAME?</v>
      </c>
    </row>
    <row r="315" spans="1:6" x14ac:dyDescent="0.25">
      <c r="A315" t="e">
        <f t="shared" si="29"/>
        <v>#VALUE!</v>
      </c>
      <c r="B315" t="e">
        <f t="shared" si="24"/>
        <v>#VALUE!</v>
      </c>
      <c r="C315" t="e">
        <f t="shared" si="25"/>
        <v>#NAME?</v>
      </c>
      <c r="D315" t="e">
        <f t="shared" si="26"/>
        <v>#VALUE!</v>
      </c>
      <c r="E315" t="e">
        <f t="shared" si="27"/>
        <v>#NAME?</v>
      </c>
      <c r="F315" t="e">
        <f t="shared" si="28"/>
        <v>#NAME?</v>
      </c>
    </row>
    <row r="316" spans="1:6" x14ac:dyDescent="0.25">
      <c r="A316" t="e">
        <f t="shared" si="29"/>
        <v>#VALUE!</v>
      </c>
      <c r="B316" t="e">
        <f t="shared" si="24"/>
        <v>#VALUE!</v>
      </c>
      <c r="C316" t="e">
        <f t="shared" si="25"/>
        <v>#NAME?</v>
      </c>
      <c r="D316" t="e">
        <f t="shared" si="26"/>
        <v>#VALUE!</v>
      </c>
      <c r="E316" t="e">
        <f t="shared" si="27"/>
        <v>#NAME?</v>
      </c>
      <c r="F316" t="e">
        <f t="shared" si="28"/>
        <v>#NAME?</v>
      </c>
    </row>
    <row r="317" spans="1:6" x14ac:dyDescent="0.25">
      <c r="A317" t="e">
        <f t="shared" si="29"/>
        <v>#VALUE!</v>
      </c>
      <c r="B317" t="e">
        <f t="shared" si="24"/>
        <v>#VALUE!</v>
      </c>
      <c r="C317" t="e">
        <f t="shared" si="25"/>
        <v>#NAME?</v>
      </c>
      <c r="D317" t="e">
        <f t="shared" si="26"/>
        <v>#VALUE!</v>
      </c>
      <c r="E317" t="e">
        <f t="shared" si="27"/>
        <v>#NAME?</v>
      </c>
      <c r="F317" t="e">
        <f t="shared" si="28"/>
        <v>#NAME?</v>
      </c>
    </row>
    <row r="318" spans="1:6" x14ac:dyDescent="0.25">
      <c r="A318" t="e">
        <f t="shared" si="29"/>
        <v>#VALUE!</v>
      </c>
      <c r="B318" t="e">
        <f t="shared" si="24"/>
        <v>#VALUE!</v>
      </c>
      <c r="C318" t="e">
        <f t="shared" si="25"/>
        <v>#NAME?</v>
      </c>
      <c r="D318" t="e">
        <f t="shared" si="26"/>
        <v>#VALUE!</v>
      </c>
      <c r="E318" t="e">
        <f t="shared" si="27"/>
        <v>#NAME?</v>
      </c>
      <c r="F318" t="e">
        <f t="shared" si="28"/>
        <v>#NAME?</v>
      </c>
    </row>
    <row r="319" spans="1:6" x14ac:dyDescent="0.25">
      <c r="A319" t="e">
        <f t="shared" si="29"/>
        <v>#VALUE!</v>
      </c>
      <c r="B319" t="e">
        <f t="shared" si="24"/>
        <v>#VALUE!</v>
      </c>
      <c r="C319" t="e">
        <f t="shared" si="25"/>
        <v>#NAME?</v>
      </c>
      <c r="D319" t="e">
        <f t="shared" si="26"/>
        <v>#VALUE!</v>
      </c>
      <c r="E319" t="e">
        <f t="shared" si="27"/>
        <v>#NAME?</v>
      </c>
      <c r="F319" t="e">
        <f t="shared" si="28"/>
        <v>#NAME?</v>
      </c>
    </row>
    <row r="320" spans="1:6" x14ac:dyDescent="0.25">
      <c r="A320" t="e">
        <f t="shared" si="29"/>
        <v>#VALUE!</v>
      </c>
      <c r="B320" t="e">
        <f t="shared" si="24"/>
        <v>#VALUE!</v>
      </c>
      <c r="C320" t="e">
        <f t="shared" si="25"/>
        <v>#NAME?</v>
      </c>
      <c r="D320" t="e">
        <f t="shared" si="26"/>
        <v>#VALUE!</v>
      </c>
      <c r="E320" t="e">
        <f t="shared" si="27"/>
        <v>#NAME?</v>
      </c>
      <c r="F320" t="e">
        <f t="shared" si="28"/>
        <v>#NAME?</v>
      </c>
    </row>
    <row r="321" spans="1:6" x14ac:dyDescent="0.25">
      <c r="A321" t="e">
        <f t="shared" si="29"/>
        <v>#VALUE!</v>
      </c>
      <c r="B321" t="e">
        <f t="shared" si="24"/>
        <v>#VALUE!</v>
      </c>
      <c r="C321" t="e">
        <f t="shared" si="25"/>
        <v>#NAME?</v>
      </c>
      <c r="D321" t="e">
        <f t="shared" si="26"/>
        <v>#VALUE!</v>
      </c>
      <c r="E321" t="e">
        <f t="shared" si="27"/>
        <v>#NAME?</v>
      </c>
      <c r="F321" t="e">
        <f t="shared" si="28"/>
        <v>#NAME?</v>
      </c>
    </row>
    <row r="322" spans="1:6" x14ac:dyDescent="0.25">
      <c r="A322" t="e">
        <f t="shared" si="29"/>
        <v>#VALUE!</v>
      </c>
      <c r="B322" t="e">
        <f t="shared" si="24"/>
        <v>#VALUE!</v>
      </c>
      <c r="C322" t="e">
        <f t="shared" si="25"/>
        <v>#NAME?</v>
      </c>
      <c r="D322" t="e">
        <f t="shared" si="26"/>
        <v>#VALUE!</v>
      </c>
      <c r="E322" t="e">
        <f t="shared" si="27"/>
        <v>#NAME?</v>
      </c>
      <c r="F322" t="e">
        <f t="shared" si="28"/>
        <v>#NAME?</v>
      </c>
    </row>
    <row r="323" spans="1:6" x14ac:dyDescent="0.25">
      <c r="A323" t="e">
        <f t="shared" si="29"/>
        <v>#VALUE!</v>
      </c>
      <c r="B323" t="e">
        <f t="shared" si="24"/>
        <v>#VALUE!</v>
      </c>
      <c r="C323" t="e">
        <f t="shared" si="25"/>
        <v>#NAME?</v>
      </c>
      <c r="D323" t="e">
        <f t="shared" si="26"/>
        <v>#VALUE!</v>
      </c>
      <c r="E323" t="e">
        <f t="shared" si="27"/>
        <v>#NAME?</v>
      </c>
      <c r="F323" t="e">
        <f t="shared" si="28"/>
        <v>#NAME?</v>
      </c>
    </row>
    <row r="324" spans="1:6" x14ac:dyDescent="0.25">
      <c r="A324" t="e">
        <f t="shared" si="29"/>
        <v>#VALUE!</v>
      </c>
      <c r="B324" t="e">
        <f t="shared" si="24"/>
        <v>#VALUE!</v>
      </c>
      <c r="C324" t="e">
        <f t="shared" si="25"/>
        <v>#NAME?</v>
      </c>
      <c r="D324" t="e">
        <f t="shared" si="26"/>
        <v>#VALUE!</v>
      </c>
      <c r="E324" t="e">
        <f t="shared" si="27"/>
        <v>#NAME?</v>
      </c>
      <c r="F324" t="e">
        <f t="shared" si="28"/>
        <v>#NAME?</v>
      </c>
    </row>
    <row r="325" spans="1:6" x14ac:dyDescent="0.25">
      <c r="A325" t="e">
        <f t="shared" si="29"/>
        <v>#VALUE!</v>
      </c>
      <c r="B325" t="e">
        <f t="shared" si="24"/>
        <v>#VALUE!</v>
      </c>
      <c r="C325" t="e">
        <f t="shared" si="25"/>
        <v>#NAME?</v>
      </c>
      <c r="D325" t="e">
        <f t="shared" si="26"/>
        <v>#VALUE!</v>
      </c>
      <c r="E325" t="e">
        <f t="shared" si="27"/>
        <v>#NAME?</v>
      </c>
      <c r="F325" t="e">
        <f t="shared" si="28"/>
        <v>#NAME?</v>
      </c>
    </row>
    <row r="326" spans="1:6" x14ac:dyDescent="0.25">
      <c r="A326" t="e">
        <f t="shared" si="29"/>
        <v>#VALUE!</v>
      </c>
      <c r="B326" t="e">
        <f t="shared" ref="B326:B389" si="30">IF(A326&lt;&gt;"",$D$2-A326,"")</f>
        <v>#VALUE!</v>
      </c>
      <c r="C326" t="e">
        <f t="shared" ref="C326:C389" si="31">$E$2^A326*(1-$E$2)^B326</f>
        <v>#NAME?</v>
      </c>
      <c r="D326" t="e">
        <f t="shared" ref="D326:D389" si="32">COMBIN($D$2,A326)</f>
        <v>#VALUE!</v>
      </c>
      <c r="E326" t="e">
        <f t="shared" ref="E326:E389" si="33">C326*D326</f>
        <v>#NAME?</v>
      </c>
      <c r="F326" t="e">
        <f t="shared" ref="F326:F389" si="34">SUMIFS(E326:E1325,A326:A1325,"&gt;" &amp; A326)</f>
        <v>#NAME?</v>
      </c>
    </row>
    <row r="327" spans="1:6" x14ac:dyDescent="0.25">
      <c r="A327" t="e">
        <f t="shared" ref="A327:A390" si="35">IF(A326+1&gt;$D$2,"",A326+1)</f>
        <v>#VALUE!</v>
      </c>
      <c r="B327" t="e">
        <f t="shared" si="30"/>
        <v>#VALUE!</v>
      </c>
      <c r="C327" t="e">
        <f t="shared" si="31"/>
        <v>#NAME?</v>
      </c>
      <c r="D327" t="e">
        <f t="shared" si="32"/>
        <v>#VALUE!</v>
      </c>
      <c r="E327" t="e">
        <f t="shared" si="33"/>
        <v>#NAME?</v>
      </c>
      <c r="F327" t="e">
        <f t="shared" si="34"/>
        <v>#NAME?</v>
      </c>
    </row>
    <row r="328" spans="1:6" x14ac:dyDescent="0.25">
      <c r="A328" t="e">
        <f t="shared" si="35"/>
        <v>#VALUE!</v>
      </c>
      <c r="B328" t="e">
        <f t="shared" si="30"/>
        <v>#VALUE!</v>
      </c>
      <c r="C328" t="e">
        <f t="shared" si="31"/>
        <v>#NAME?</v>
      </c>
      <c r="D328" t="e">
        <f t="shared" si="32"/>
        <v>#VALUE!</v>
      </c>
      <c r="E328" t="e">
        <f t="shared" si="33"/>
        <v>#NAME?</v>
      </c>
      <c r="F328" t="e">
        <f t="shared" si="34"/>
        <v>#NAME?</v>
      </c>
    </row>
    <row r="329" spans="1:6" x14ac:dyDescent="0.25">
      <c r="A329" t="e">
        <f t="shared" si="35"/>
        <v>#VALUE!</v>
      </c>
      <c r="B329" t="e">
        <f t="shared" si="30"/>
        <v>#VALUE!</v>
      </c>
      <c r="C329" t="e">
        <f t="shared" si="31"/>
        <v>#NAME?</v>
      </c>
      <c r="D329" t="e">
        <f t="shared" si="32"/>
        <v>#VALUE!</v>
      </c>
      <c r="E329" t="e">
        <f t="shared" si="33"/>
        <v>#NAME?</v>
      </c>
      <c r="F329" t="e">
        <f t="shared" si="34"/>
        <v>#NAME?</v>
      </c>
    </row>
    <row r="330" spans="1:6" x14ac:dyDescent="0.25">
      <c r="A330" t="e">
        <f t="shared" si="35"/>
        <v>#VALUE!</v>
      </c>
      <c r="B330" t="e">
        <f t="shared" si="30"/>
        <v>#VALUE!</v>
      </c>
      <c r="C330" t="e">
        <f t="shared" si="31"/>
        <v>#NAME?</v>
      </c>
      <c r="D330" t="e">
        <f t="shared" si="32"/>
        <v>#VALUE!</v>
      </c>
      <c r="E330" t="e">
        <f t="shared" si="33"/>
        <v>#NAME?</v>
      </c>
      <c r="F330" t="e">
        <f t="shared" si="34"/>
        <v>#NAME?</v>
      </c>
    </row>
    <row r="331" spans="1:6" x14ac:dyDescent="0.25">
      <c r="A331" t="e">
        <f t="shared" si="35"/>
        <v>#VALUE!</v>
      </c>
      <c r="B331" t="e">
        <f t="shared" si="30"/>
        <v>#VALUE!</v>
      </c>
      <c r="C331" t="e">
        <f t="shared" si="31"/>
        <v>#NAME?</v>
      </c>
      <c r="D331" t="e">
        <f t="shared" si="32"/>
        <v>#VALUE!</v>
      </c>
      <c r="E331" t="e">
        <f t="shared" si="33"/>
        <v>#NAME?</v>
      </c>
      <c r="F331" t="e">
        <f t="shared" si="34"/>
        <v>#NAME?</v>
      </c>
    </row>
    <row r="332" spans="1:6" x14ac:dyDescent="0.25">
      <c r="A332" t="e">
        <f t="shared" si="35"/>
        <v>#VALUE!</v>
      </c>
      <c r="B332" t="e">
        <f t="shared" si="30"/>
        <v>#VALUE!</v>
      </c>
      <c r="C332" t="e">
        <f t="shared" si="31"/>
        <v>#NAME?</v>
      </c>
      <c r="D332" t="e">
        <f t="shared" si="32"/>
        <v>#VALUE!</v>
      </c>
      <c r="E332" t="e">
        <f t="shared" si="33"/>
        <v>#NAME?</v>
      </c>
      <c r="F332" t="e">
        <f t="shared" si="34"/>
        <v>#NAME?</v>
      </c>
    </row>
    <row r="333" spans="1:6" x14ac:dyDescent="0.25">
      <c r="A333" t="e">
        <f t="shared" si="35"/>
        <v>#VALUE!</v>
      </c>
      <c r="B333" t="e">
        <f t="shared" si="30"/>
        <v>#VALUE!</v>
      </c>
      <c r="C333" t="e">
        <f t="shared" si="31"/>
        <v>#NAME?</v>
      </c>
      <c r="D333" t="e">
        <f t="shared" si="32"/>
        <v>#VALUE!</v>
      </c>
      <c r="E333" t="e">
        <f t="shared" si="33"/>
        <v>#NAME?</v>
      </c>
      <c r="F333" t="e">
        <f t="shared" si="34"/>
        <v>#NAME?</v>
      </c>
    </row>
    <row r="334" spans="1:6" x14ac:dyDescent="0.25">
      <c r="A334" t="e">
        <f t="shared" si="35"/>
        <v>#VALUE!</v>
      </c>
      <c r="B334" t="e">
        <f t="shared" si="30"/>
        <v>#VALUE!</v>
      </c>
      <c r="C334" t="e">
        <f t="shared" si="31"/>
        <v>#NAME?</v>
      </c>
      <c r="D334" t="e">
        <f t="shared" si="32"/>
        <v>#VALUE!</v>
      </c>
      <c r="E334" t="e">
        <f t="shared" si="33"/>
        <v>#NAME?</v>
      </c>
      <c r="F334" t="e">
        <f t="shared" si="34"/>
        <v>#NAME?</v>
      </c>
    </row>
    <row r="335" spans="1:6" x14ac:dyDescent="0.25">
      <c r="A335" t="e">
        <f t="shared" si="35"/>
        <v>#VALUE!</v>
      </c>
      <c r="B335" t="e">
        <f t="shared" si="30"/>
        <v>#VALUE!</v>
      </c>
      <c r="C335" t="e">
        <f t="shared" si="31"/>
        <v>#NAME?</v>
      </c>
      <c r="D335" t="e">
        <f t="shared" si="32"/>
        <v>#VALUE!</v>
      </c>
      <c r="E335" t="e">
        <f t="shared" si="33"/>
        <v>#NAME?</v>
      </c>
      <c r="F335" t="e">
        <f t="shared" si="34"/>
        <v>#NAME?</v>
      </c>
    </row>
    <row r="336" spans="1:6" x14ac:dyDescent="0.25">
      <c r="A336" t="e">
        <f t="shared" si="35"/>
        <v>#VALUE!</v>
      </c>
      <c r="B336" t="e">
        <f t="shared" si="30"/>
        <v>#VALUE!</v>
      </c>
      <c r="C336" t="e">
        <f t="shared" si="31"/>
        <v>#NAME?</v>
      </c>
      <c r="D336" t="e">
        <f t="shared" si="32"/>
        <v>#VALUE!</v>
      </c>
      <c r="E336" t="e">
        <f t="shared" si="33"/>
        <v>#NAME?</v>
      </c>
      <c r="F336" t="e">
        <f t="shared" si="34"/>
        <v>#NAME?</v>
      </c>
    </row>
    <row r="337" spans="1:6" x14ac:dyDescent="0.25">
      <c r="A337" t="e">
        <f t="shared" si="35"/>
        <v>#VALUE!</v>
      </c>
      <c r="B337" t="e">
        <f t="shared" si="30"/>
        <v>#VALUE!</v>
      </c>
      <c r="C337" t="e">
        <f t="shared" si="31"/>
        <v>#NAME?</v>
      </c>
      <c r="D337" t="e">
        <f t="shared" si="32"/>
        <v>#VALUE!</v>
      </c>
      <c r="E337" t="e">
        <f t="shared" si="33"/>
        <v>#NAME?</v>
      </c>
      <c r="F337" t="e">
        <f t="shared" si="34"/>
        <v>#NAME?</v>
      </c>
    </row>
    <row r="338" spans="1:6" x14ac:dyDescent="0.25">
      <c r="A338" t="e">
        <f t="shared" si="35"/>
        <v>#VALUE!</v>
      </c>
      <c r="B338" t="e">
        <f t="shared" si="30"/>
        <v>#VALUE!</v>
      </c>
      <c r="C338" t="e">
        <f t="shared" si="31"/>
        <v>#NAME?</v>
      </c>
      <c r="D338" t="e">
        <f t="shared" si="32"/>
        <v>#VALUE!</v>
      </c>
      <c r="E338" t="e">
        <f t="shared" si="33"/>
        <v>#NAME?</v>
      </c>
      <c r="F338" t="e">
        <f t="shared" si="34"/>
        <v>#NAME?</v>
      </c>
    </row>
    <row r="339" spans="1:6" x14ac:dyDescent="0.25">
      <c r="A339" t="e">
        <f t="shared" si="35"/>
        <v>#VALUE!</v>
      </c>
      <c r="B339" t="e">
        <f t="shared" si="30"/>
        <v>#VALUE!</v>
      </c>
      <c r="C339" t="e">
        <f t="shared" si="31"/>
        <v>#NAME?</v>
      </c>
      <c r="D339" t="e">
        <f t="shared" si="32"/>
        <v>#VALUE!</v>
      </c>
      <c r="E339" t="e">
        <f t="shared" si="33"/>
        <v>#NAME?</v>
      </c>
      <c r="F339" t="e">
        <f t="shared" si="34"/>
        <v>#NAME?</v>
      </c>
    </row>
    <row r="340" spans="1:6" x14ac:dyDescent="0.25">
      <c r="A340" t="e">
        <f t="shared" si="35"/>
        <v>#VALUE!</v>
      </c>
      <c r="B340" t="e">
        <f t="shared" si="30"/>
        <v>#VALUE!</v>
      </c>
      <c r="C340" t="e">
        <f t="shared" si="31"/>
        <v>#NAME?</v>
      </c>
      <c r="D340" t="e">
        <f t="shared" si="32"/>
        <v>#VALUE!</v>
      </c>
      <c r="E340" t="e">
        <f t="shared" si="33"/>
        <v>#NAME?</v>
      </c>
      <c r="F340" t="e">
        <f t="shared" si="34"/>
        <v>#NAME?</v>
      </c>
    </row>
    <row r="341" spans="1:6" x14ac:dyDescent="0.25">
      <c r="A341" t="e">
        <f t="shared" si="35"/>
        <v>#VALUE!</v>
      </c>
      <c r="B341" t="e">
        <f t="shared" si="30"/>
        <v>#VALUE!</v>
      </c>
      <c r="C341" t="e">
        <f t="shared" si="31"/>
        <v>#NAME?</v>
      </c>
      <c r="D341" t="e">
        <f t="shared" si="32"/>
        <v>#VALUE!</v>
      </c>
      <c r="E341" t="e">
        <f t="shared" si="33"/>
        <v>#NAME?</v>
      </c>
      <c r="F341" t="e">
        <f t="shared" si="34"/>
        <v>#NAME?</v>
      </c>
    </row>
    <row r="342" spans="1:6" x14ac:dyDescent="0.25">
      <c r="A342" t="e">
        <f t="shared" si="35"/>
        <v>#VALUE!</v>
      </c>
      <c r="B342" t="e">
        <f t="shared" si="30"/>
        <v>#VALUE!</v>
      </c>
      <c r="C342" t="e">
        <f t="shared" si="31"/>
        <v>#NAME?</v>
      </c>
      <c r="D342" t="e">
        <f t="shared" si="32"/>
        <v>#VALUE!</v>
      </c>
      <c r="E342" t="e">
        <f t="shared" si="33"/>
        <v>#NAME?</v>
      </c>
      <c r="F342" t="e">
        <f t="shared" si="34"/>
        <v>#NAME?</v>
      </c>
    </row>
    <row r="343" spans="1:6" x14ac:dyDescent="0.25">
      <c r="A343" t="e">
        <f t="shared" si="35"/>
        <v>#VALUE!</v>
      </c>
      <c r="B343" t="e">
        <f t="shared" si="30"/>
        <v>#VALUE!</v>
      </c>
      <c r="C343" t="e">
        <f t="shared" si="31"/>
        <v>#NAME?</v>
      </c>
      <c r="D343" t="e">
        <f t="shared" si="32"/>
        <v>#VALUE!</v>
      </c>
      <c r="E343" t="e">
        <f t="shared" si="33"/>
        <v>#NAME?</v>
      </c>
      <c r="F343" t="e">
        <f t="shared" si="34"/>
        <v>#NAME?</v>
      </c>
    </row>
    <row r="344" spans="1:6" x14ac:dyDescent="0.25">
      <c r="A344" t="e">
        <f t="shared" si="35"/>
        <v>#VALUE!</v>
      </c>
      <c r="B344" t="e">
        <f t="shared" si="30"/>
        <v>#VALUE!</v>
      </c>
      <c r="C344" t="e">
        <f t="shared" si="31"/>
        <v>#NAME?</v>
      </c>
      <c r="D344" t="e">
        <f t="shared" si="32"/>
        <v>#VALUE!</v>
      </c>
      <c r="E344" t="e">
        <f t="shared" si="33"/>
        <v>#NAME?</v>
      </c>
      <c r="F344" t="e">
        <f t="shared" si="34"/>
        <v>#NAME?</v>
      </c>
    </row>
    <row r="345" spans="1:6" x14ac:dyDescent="0.25">
      <c r="A345" t="e">
        <f t="shared" si="35"/>
        <v>#VALUE!</v>
      </c>
      <c r="B345" t="e">
        <f t="shared" si="30"/>
        <v>#VALUE!</v>
      </c>
      <c r="C345" t="e">
        <f t="shared" si="31"/>
        <v>#NAME?</v>
      </c>
      <c r="D345" t="e">
        <f t="shared" si="32"/>
        <v>#VALUE!</v>
      </c>
      <c r="E345" t="e">
        <f t="shared" si="33"/>
        <v>#NAME?</v>
      </c>
      <c r="F345" t="e">
        <f t="shared" si="34"/>
        <v>#NAME?</v>
      </c>
    </row>
    <row r="346" spans="1:6" x14ac:dyDescent="0.25">
      <c r="A346" t="e">
        <f t="shared" si="35"/>
        <v>#VALUE!</v>
      </c>
      <c r="B346" t="e">
        <f t="shared" si="30"/>
        <v>#VALUE!</v>
      </c>
      <c r="C346" t="e">
        <f t="shared" si="31"/>
        <v>#NAME?</v>
      </c>
      <c r="D346" t="e">
        <f t="shared" si="32"/>
        <v>#VALUE!</v>
      </c>
      <c r="E346" t="e">
        <f t="shared" si="33"/>
        <v>#NAME?</v>
      </c>
      <c r="F346" t="e">
        <f t="shared" si="34"/>
        <v>#NAME?</v>
      </c>
    </row>
    <row r="347" spans="1:6" x14ac:dyDescent="0.25">
      <c r="A347" t="e">
        <f t="shared" si="35"/>
        <v>#VALUE!</v>
      </c>
      <c r="B347" t="e">
        <f t="shared" si="30"/>
        <v>#VALUE!</v>
      </c>
      <c r="C347" t="e">
        <f t="shared" si="31"/>
        <v>#NAME?</v>
      </c>
      <c r="D347" t="e">
        <f t="shared" si="32"/>
        <v>#VALUE!</v>
      </c>
      <c r="E347" t="e">
        <f t="shared" si="33"/>
        <v>#NAME?</v>
      </c>
      <c r="F347" t="e">
        <f t="shared" si="34"/>
        <v>#NAME?</v>
      </c>
    </row>
    <row r="348" spans="1:6" x14ac:dyDescent="0.25">
      <c r="A348" t="e">
        <f t="shared" si="35"/>
        <v>#VALUE!</v>
      </c>
      <c r="B348" t="e">
        <f t="shared" si="30"/>
        <v>#VALUE!</v>
      </c>
      <c r="C348" t="e">
        <f t="shared" si="31"/>
        <v>#NAME?</v>
      </c>
      <c r="D348" t="e">
        <f t="shared" si="32"/>
        <v>#VALUE!</v>
      </c>
      <c r="E348" t="e">
        <f t="shared" si="33"/>
        <v>#NAME?</v>
      </c>
      <c r="F348" t="e">
        <f t="shared" si="34"/>
        <v>#NAME?</v>
      </c>
    </row>
    <row r="349" spans="1:6" x14ac:dyDescent="0.25">
      <c r="A349" t="e">
        <f t="shared" si="35"/>
        <v>#VALUE!</v>
      </c>
      <c r="B349" t="e">
        <f t="shared" si="30"/>
        <v>#VALUE!</v>
      </c>
      <c r="C349" t="e">
        <f t="shared" si="31"/>
        <v>#NAME?</v>
      </c>
      <c r="D349" t="e">
        <f t="shared" si="32"/>
        <v>#VALUE!</v>
      </c>
      <c r="E349" t="e">
        <f t="shared" si="33"/>
        <v>#NAME?</v>
      </c>
      <c r="F349" t="e">
        <f t="shared" si="34"/>
        <v>#NAME?</v>
      </c>
    </row>
    <row r="350" spans="1:6" x14ac:dyDescent="0.25">
      <c r="A350" t="e">
        <f t="shared" si="35"/>
        <v>#VALUE!</v>
      </c>
      <c r="B350" t="e">
        <f t="shared" si="30"/>
        <v>#VALUE!</v>
      </c>
      <c r="C350" t="e">
        <f t="shared" si="31"/>
        <v>#NAME?</v>
      </c>
      <c r="D350" t="e">
        <f t="shared" si="32"/>
        <v>#VALUE!</v>
      </c>
      <c r="E350" t="e">
        <f t="shared" si="33"/>
        <v>#NAME?</v>
      </c>
      <c r="F350" t="e">
        <f t="shared" si="34"/>
        <v>#NAME?</v>
      </c>
    </row>
    <row r="351" spans="1:6" x14ac:dyDescent="0.25">
      <c r="A351" t="e">
        <f t="shared" si="35"/>
        <v>#VALUE!</v>
      </c>
      <c r="B351" t="e">
        <f t="shared" si="30"/>
        <v>#VALUE!</v>
      </c>
      <c r="C351" t="e">
        <f t="shared" si="31"/>
        <v>#NAME?</v>
      </c>
      <c r="D351" t="e">
        <f t="shared" si="32"/>
        <v>#VALUE!</v>
      </c>
      <c r="E351" t="e">
        <f t="shared" si="33"/>
        <v>#NAME?</v>
      </c>
      <c r="F351" t="e">
        <f t="shared" si="34"/>
        <v>#NAME?</v>
      </c>
    </row>
    <row r="352" spans="1:6" x14ac:dyDescent="0.25">
      <c r="A352" t="e">
        <f t="shared" si="35"/>
        <v>#VALUE!</v>
      </c>
      <c r="B352" t="e">
        <f t="shared" si="30"/>
        <v>#VALUE!</v>
      </c>
      <c r="C352" t="e">
        <f t="shared" si="31"/>
        <v>#NAME?</v>
      </c>
      <c r="D352" t="e">
        <f t="shared" si="32"/>
        <v>#VALUE!</v>
      </c>
      <c r="E352" t="e">
        <f t="shared" si="33"/>
        <v>#NAME?</v>
      </c>
      <c r="F352" t="e">
        <f t="shared" si="34"/>
        <v>#NAME?</v>
      </c>
    </row>
    <row r="353" spans="1:6" x14ac:dyDescent="0.25">
      <c r="A353" t="e">
        <f t="shared" si="35"/>
        <v>#VALUE!</v>
      </c>
      <c r="B353" t="e">
        <f t="shared" si="30"/>
        <v>#VALUE!</v>
      </c>
      <c r="C353" t="e">
        <f t="shared" si="31"/>
        <v>#NAME?</v>
      </c>
      <c r="D353" t="e">
        <f t="shared" si="32"/>
        <v>#VALUE!</v>
      </c>
      <c r="E353" t="e">
        <f t="shared" si="33"/>
        <v>#NAME?</v>
      </c>
      <c r="F353" t="e">
        <f t="shared" si="34"/>
        <v>#NAME?</v>
      </c>
    </row>
    <row r="354" spans="1:6" x14ac:dyDescent="0.25">
      <c r="A354" t="e">
        <f t="shared" si="35"/>
        <v>#VALUE!</v>
      </c>
      <c r="B354" t="e">
        <f t="shared" si="30"/>
        <v>#VALUE!</v>
      </c>
      <c r="C354" t="e">
        <f t="shared" si="31"/>
        <v>#NAME?</v>
      </c>
      <c r="D354" t="e">
        <f t="shared" si="32"/>
        <v>#VALUE!</v>
      </c>
      <c r="E354" t="e">
        <f t="shared" si="33"/>
        <v>#NAME?</v>
      </c>
      <c r="F354" t="e">
        <f t="shared" si="34"/>
        <v>#NAME?</v>
      </c>
    </row>
    <row r="355" spans="1:6" x14ac:dyDescent="0.25">
      <c r="A355" t="e">
        <f t="shared" si="35"/>
        <v>#VALUE!</v>
      </c>
      <c r="B355" t="e">
        <f t="shared" si="30"/>
        <v>#VALUE!</v>
      </c>
      <c r="C355" t="e">
        <f t="shared" si="31"/>
        <v>#NAME?</v>
      </c>
      <c r="D355" t="e">
        <f t="shared" si="32"/>
        <v>#VALUE!</v>
      </c>
      <c r="E355" t="e">
        <f t="shared" si="33"/>
        <v>#NAME?</v>
      </c>
      <c r="F355" t="e">
        <f t="shared" si="34"/>
        <v>#NAME?</v>
      </c>
    </row>
    <row r="356" spans="1:6" x14ac:dyDescent="0.25">
      <c r="A356" t="e">
        <f t="shared" si="35"/>
        <v>#VALUE!</v>
      </c>
      <c r="B356" t="e">
        <f t="shared" si="30"/>
        <v>#VALUE!</v>
      </c>
      <c r="C356" t="e">
        <f t="shared" si="31"/>
        <v>#NAME?</v>
      </c>
      <c r="D356" t="e">
        <f t="shared" si="32"/>
        <v>#VALUE!</v>
      </c>
      <c r="E356" t="e">
        <f t="shared" si="33"/>
        <v>#NAME?</v>
      </c>
      <c r="F356" t="e">
        <f t="shared" si="34"/>
        <v>#NAME?</v>
      </c>
    </row>
    <row r="357" spans="1:6" x14ac:dyDescent="0.25">
      <c r="A357" t="e">
        <f t="shared" si="35"/>
        <v>#VALUE!</v>
      </c>
      <c r="B357" t="e">
        <f t="shared" si="30"/>
        <v>#VALUE!</v>
      </c>
      <c r="C357" t="e">
        <f t="shared" si="31"/>
        <v>#NAME?</v>
      </c>
      <c r="D357" t="e">
        <f t="shared" si="32"/>
        <v>#VALUE!</v>
      </c>
      <c r="E357" t="e">
        <f t="shared" si="33"/>
        <v>#NAME?</v>
      </c>
      <c r="F357" t="e">
        <f t="shared" si="34"/>
        <v>#NAME?</v>
      </c>
    </row>
    <row r="358" spans="1:6" x14ac:dyDescent="0.25">
      <c r="A358" t="e">
        <f t="shared" si="35"/>
        <v>#VALUE!</v>
      </c>
      <c r="B358" t="e">
        <f t="shared" si="30"/>
        <v>#VALUE!</v>
      </c>
      <c r="C358" t="e">
        <f t="shared" si="31"/>
        <v>#NAME?</v>
      </c>
      <c r="D358" t="e">
        <f t="shared" si="32"/>
        <v>#VALUE!</v>
      </c>
      <c r="E358" t="e">
        <f t="shared" si="33"/>
        <v>#NAME?</v>
      </c>
      <c r="F358" t="e">
        <f t="shared" si="34"/>
        <v>#NAME?</v>
      </c>
    </row>
    <row r="359" spans="1:6" x14ac:dyDescent="0.25">
      <c r="A359" t="e">
        <f t="shared" si="35"/>
        <v>#VALUE!</v>
      </c>
      <c r="B359" t="e">
        <f t="shared" si="30"/>
        <v>#VALUE!</v>
      </c>
      <c r="C359" t="e">
        <f t="shared" si="31"/>
        <v>#NAME?</v>
      </c>
      <c r="D359" t="e">
        <f t="shared" si="32"/>
        <v>#VALUE!</v>
      </c>
      <c r="E359" t="e">
        <f t="shared" si="33"/>
        <v>#NAME?</v>
      </c>
      <c r="F359" t="e">
        <f t="shared" si="34"/>
        <v>#NAME?</v>
      </c>
    </row>
    <row r="360" spans="1:6" x14ac:dyDescent="0.25">
      <c r="A360" t="e">
        <f t="shared" si="35"/>
        <v>#VALUE!</v>
      </c>
      <c r="B360" t="e">
        <f t="shared" si="30"/>
        <v>#VALUE!</v>
      </c>
      <c r="C360" t="e">
        <f t="shared" si="31"/>
        <v>#NAME?</v>
      </c>
      <c r="D360" t="e">
        <f t="shared" si="32"/>
        <v>#VALUE!</v>
      </c>
      <c r="E360" t="e">
        <f t="shared" si="33"/>
        <v>#NAME?</v>
      </c>
      <c r="F360" t="e">
        <f t="shared" si="34"/>
        <v>#NAME?</v>
      </c>
    </row>
    <row r="361" spans="1:6" x14ac:dyDescent="0.25">
      <c r="A361" t="e">
        <f t="shared" si="35"/>
        <v>#VALUE!</v>
      </c>
      <c r="B361" t="e">
        <f t="shared" si="30"/>
        <v>#VALUE!</v>
      </c>
      <c r="C361" t="e">
        <f t="shared" si="31"/>
        <v>#NAME?</v>
      </c>
      <c r="D361" t="e">
        <f t="shared" si="32"/>
        <v>#VALUE!</v>
      </c>
      <c r="E361" t="e">
        <f t="shared" si="33"/>
        <v>#NAME?</v>
      </c>
      <c r="F361" t="e">
        <f t="shared" si="34"/>
        <v>#NAME?</v>
      </c>
    </row>
    <row r="362" spans="1:6" x14ac:dyDescent="0.25">
      <c r="A362" t="e">
        <f t="shared" si="35"/>
        <v>#VALUE!</v>
      </c>
      <c r="B362" t="e">
        <f t="shared" si="30"/>
        <v>#VALUE!</v>
      </c>
      <c r="C362" t="e">
        <f t="shared" si="31"/>
        <v>#NAME?</v>
      </c>
      <c r="D362" t="e">
        <f t="shared" si="32"/>
        <v>#VALUE!</v>
      </c>
      <c r="E362" t="e">
        <f t="shared" si="33"/>
        <v>#NAME?</v>
      </c>
      <c r="F362" t="e">
        <f t="shared" si="34"/>
        <v>#NAME?</v>
      </c>
    </row>
    <row r="363" spans="1:6" x14ac:dyDescent="0.25">
      <c r="A363" t="e">
        <f t="shared" si="35"/>
        <v>#VALUE!</v>
      </c>
      <c r="B363" t="e">
        <f t="shared" si="30"/>
        <v>#VALUE!</v>
      </c>
      <c r="C363" t="e">
        <f t="shared" si="31"/>
        <v>#NAME?</v>
      </c>
      <c r="D363" t="e">
        <f t="shared" si="32"/>
        <v>#VALUE!</v>
      </c>
      <c r="E363" t="e">
        <f t="shared" si="33"/>
        <v>#NAME?</v>
      </c>
      <c r="F363" t="e">
        <f t="shared" si="34"/>
        <v>#NAME?</v>
      </c>
    </row>
    <row r="364" spans="1:6" x14ac:dyDescent="0.25">
      <c r="A364" t="e">
        <f t="shared" si="35"/>
        <v>#VALUE!</v>
      </c>
      <c r="B364" t="e">
        <f t="shared" si="30"/>
        <v>#VALUE!</v>
      </c>
      <c r="C364" t="e">
        <f t="shared" si="31"/>
        <v>#NAME?</v>
      </c>
      <c r="D364" t="e">
        <f t="shared" si="32"/>
        <v>#VALUE!</v>
      </c>
      <c r="E364" t="e">
        <f t="shared" si="33"/>
        <v>#NAME?</v>
      </c>
      <c r="F364" t="e">
        <f t="shared" si="34"/>
        <v>#NAME?</v>
      </c>
    </row>
    <row r="365" spans="1:6" x14ac:dyDescent="0.25">
      <c r="A365" t="e">
        <f t="shared" si="35"/>
        <v>#VALUE!</v>
      </c>
      <c r="B365" t="e">
        <f t="shared" si="30"/>
        <v>#VALUE!</v>
      </c>
      <c r="C365" t="e">
        <f t="shared" si="31"/>
        <v>#NAME?</v>
      </c>
      <c r="D365" t="e">
        <f t="shared" si="32"/>
        <v>#VALUE!</v>
      </c>
      <c r="E365" t="e">
        <f t="shared" si="33"/>
        <v>#NAME?</v>
      </c>
      <c r="F365" t="e">
        <f t="shared" si="34"/>
        <v>#NAME?</v>
      </c>
    </row>
    <row r="366" spans="1:6" x14ac:dyDescent="0.25">
      <c r="A366" t="e">
        <f t="shared" si="35"/>
        <v>#VALUE!</v>
      </c>
      <c r="B366" t="e">
        <f t="shared" si="30"/>
        <v>#VALUE!</v>
      </c>
      <c r="C366" t="e">
        <f t="shared" si="31"/>
        <v>#NAME?</v>
      </c>
      <c r="D366" t="e">
        <f t="shared" si="32"/>
        <v>#VALUE!</v>
      </c>
      <c r="E366" t="e">
        <f t="shared" si="33"/>
        <v>#NAME?</v>
      </c>
      <c r="F366" t="e">
        <f t="shared" si="34"/>
        <v>#NAME?</v>
      </c>
    </row>
    <row r="367" spans="1:6" x14ac:dyDescent="0.25">
      <c r="A367" t="e">
        <f t="shared" si="35"/>
        <v>#VALUE!</v>
      </c>
      <c r="B367" t="e">
        <f t="shared" si="30"/>
        <v>#VALUE!</v>
      </c>
      <c r="C367" t="e">
        <f t="shared" si="31"/>
        <v>#NAME?</v>
      </c>
      <c r="D367" t="e">
        <f t="shared" si="32"/>
        <v>#VALUE!</v>
      </c>
      <c r="E367" t="e">
        <f t="shared" si="33"/>
        <v>#NAME?</v>
      </c>
      <c r="F367" t="e">
        <f t="shared" si="34"/>
        <v>#NAME?</v>
      </c>
    </row>
    <row r="368" spans="1:6" x14ac:dyDescent="0.25">
      <c r="A368" t="e">
        <f t="shared" si="35"/>
        <v>#VALUE!</v>
      </c>
      <c r="B368" t="e">
        <f t="shared" si="30"/>
        <v>#VALUE!</v>
      </c>
      <c r="C368" t="e">
        <f t="shared" si="31"/>
        <v>#NAME?</v>
      </c>
      <c r="D368" t="e">
        <f t="shared" si="32"/>
        <v>#VALUE!</v>
      </c>
      <c r="E368" t="e">
        <f t="shared" si="33"/>
        <v>#NAME?</v>
      </c>
      <c r="F368" t="e">
        <f t="shared" si="34"/>
        <v>#NAME?</v>
      </c>
    </row>
    <row r="369" spans="1:6" x14ac:dyDescent="0.25">
      <c r="A369" t="e">
        <f t="shared" si="35"/>
        <v>#VALUE!</v>
      </c>
      <c r="B369" t="e">
        <f t="shared" si="30"/>
        <v>#VALUE!</v>
      </c>
      <c r="C369" t="e">
        <f t="shared" si="31"/>
        <v>#NAME?</v>
      </c>
      <c r="D369" t="e">
        <f t="shared" si="32"/>
        <v>#VALUE!</v>
      </c>
      <c r="E369" t="e">
        <f t="shared" si="33"/>
        <v>#NAME?</v>
      </c>
      <c r="F369" t="e">
        <f t="shared" si="34"/>
        <v>#NAME?</v>
      </c>
    </row>
    <row r="370" spans="1:6" x14ac:dyDescent="0.25">
      <c r="A370" t="e">
        <f t="shared" si="35"/>
        <v>#VALUE!</v>
      </c>
      <c r="B370" t="e">
        <f t="shared" si="30"/>
        <v>#VALUE!</v>
      </c>
      <c r="C370" t="e">
        <f t="shared" si="31"/>
        <v>#NAME?</v>
      </c>
      <c r="D370" t="e">
        <f t="shared" si="32"/>
        <v>#VALUE!</v>
      </c>
      <c r="E370" t="e">
        <f t="shared" si="33"/>
        <v>#NAME?</v>
      </c>
      <c r="F370" t="e">
        <f t="shared" si="34"/>
        <v>#NAME?</v>
      </c>
    </row>
    <row r="371" spans="1:6" x14ac:dyDescent="0.25">
      <c r="A371" t="e">
        <f t="shared" si="35"/>
        <v>#VALUE!</v>
      </c>
      <c r="B371" t="e">
        <f t="shared" si="30"/>
        <v>#VALUE!</v>
      </c>
      <c r="C371" t="e">
        <f t="shared" si="31"/>
        <v>#NAME?</v>
      </c>
      <c r="D371" t="e">
        <f t="shared" si="32"/>
        <v>#VALUE!</v>
      </c>
      <c r="E371" t="e">
        <f t="shared" si="33"/>
        <v>#NAME?</v>
      </c>
      <c r="F371" t="e">
        <f t="shared" si="34"/>
        <v>#NAME?</v>
      </c>
    </row>
    <row r="372" spans="1:6" x14ac:dyDescent="0.25">
      <c r="A372" t="e">
        <f t="shared" si="35"/>
        <v>#VALUE!</v>
      </c>
      <c r="B372" t="e">
        <f t="shared" si="30"/>
        <v>#VALUE!</v>
      </c>
      <c r="C372" t="e">
        <f t="shared" si="31"/>
        <v>#NAME?</v>
      </c>
      <c r="D372" t="e">
        <f t="shared" si="32"/>
        <v>#VALUE!</v>
      </c>
      <c r="E372" t="e">
        <f t="shared" si="33"/>
        <v>#NAME?</v>
      </c>
      <c r="F372" t="e">
        <f t="shared" si="34"/>
        <v>#NAME?</v>
      </c>
    </row>
    <row r="373" spans="1:6" x14ac:dyDescent="0.25">
      <c r="A373" t="e">
        <f t="shared" si="35"/>
        <v>#VALUE!</v>
      </c>
      <c r="B373" t="e">
        <f t="shared" si="30"/>
        <v>#VALUE!</v>
      </c>
      <c r="C373" t="e">
        <f t="shared" si="31"/>
        <v>#NAME?</v>
      </c>
      <c r="D373" t="e">
        <f t="shared" si="32"/>
        <v>#VALUE!</v>
      </c>
      <c r="E373" t="e">
        <f t="shared" si="33"/>
        <v>#NAME?</v>
      </c>
      <c r="F373" t="e">
        <f t="shared" si="34"/>
        <v>#NAME?</v>
      </c>
    </row>
    <row r="374" spans="1:6" x14ac:dyDescent="0.25">
      <c r="A374" t="e">
        <f t="shared" si="35"/>
        <v>#VALUE!</v>
      </c>
      <c r="B374" t="e">
        <f t="shared" si="30"/>
        <v>#VALUE!</v>
      </c>
      <c r="C374" t="e">
        <f t="shared" si="31"/>
        <v>#NAME?</v>
      </c>
      <c r="D374" t="e">
        <f t="shared" si="32"/>
        <v>#VALUE!</v>
      </c>
      <c r="E374" t="e">
        <f t="shared" si="33"/>
        <v>#NAME?</v>
      </c>
      <c r="F374" t="e">
        <f t="shared" si="34"/>
        <v>#NAME?</v>
      </c>
    </row>
    <row r="375" spans="1:6" x14ac:dyDescent="0.25">
      <c r="A375" t="e">
        <f t="shared" si="35"/>
        <v>#VALUE!</v>
      </c>
      <c r="B375" t="e">
        <f t="shared" si="30"/>
        <v>#VALUE!</v>
      </c>
      <c r="C375" t="e">
        <f t="shared" si="31"/>
        <v>#NAME?</v>
      </c>
      <c r="D375" t="e">
        <f t="shared" si="32"/>
        <v>#VALUE!</v>
      </c>
      <c r="E375" t="e">
        <f t="shared" si="33"/>
        <v>#NAME?</v>
      </c>
      <c r="F375" t="e">
        <f t="shared" si="34"/>
        <v>#NAME?</v>
      </c>
    </row>
    <row r="376" spans="1:6" x14ac:dyDescent="0.25">
      <c r="A376" t="e">
        <f t="shared" si="35"/>
        <v>#VALUE!</v>
      </c>
      <c r="B376" t="e">
        <f t="shared" si="30"/>
        <v>#VALUE!</v>
      </c>
      <c r="C376" t="e">
        <f t="shared" si="31"/>
        <v>#NAME?</v>
      </c>
      <c r="D376" t="e">
        <f t="shared" si="32"/>
        <v>#VALUE!</v>
      </c>
      <c r="E376" t="e">
        <f t="shared" si="33"/>
        <v>#NAME?</v>
      </c>
      <c r="F376" t="e">
        <f t="shared" si="34"/>
        <v>#NAME?</v>
      </c>
    </row>
    <row r="377" spans="1:6" x14ac:dyDescent="0.25">
      <c r="A377" t="e">
        <f t="shared" si="35"/>
        <v>#VALUE!</v>
      </c>
      <c r="B377" t="e">
        <f t="shared" si="30"/>
        <v>#VALUE!</v>
      </c>
      <c r="C377" t="e">
        <f t="shared" si="31"/>
        <v>#NAME?</v>
      </c>
      <c r="D377" t="e">
        <f t="shared" si="32"/>
        <v>#VALUE!</v>
      </c>
      <c r="E377" t="e">
        <f t="shared" si="33"/>
        <v>#NAME?</v>
      </c>
      <c r="F377" t="e">
        <f t="shared" si="34"/>
        <v>#NAME?</v>
      </c>
    </row>
    <row r="378" spans="1:6" x14ac:dyDescent="0.25">
      <c r="A378" t="e">
        <f t="shared" si="35"/>
        <v>#VALUE!</v>
      </c>
      <c r="B378" t="e">
        <f t="shared" si="30"/>
        <v>#VALUE!</v>
      </c>
      <c r="C378" t="e">
        <f t="shared" si="31"/>
        <v>#NAME?</v>
      </c>
      <c r="D378" t="e">
        <f t="shared" si="32"/>
        <v>#VALUE!</v>
      </c>
      <c r="E378" t="e">
        <f t="shared" si="33"/>
        <v>#NAME?</v>
      </c>
      <c r="F378" t="e">
        <f t="shared" si="34"/>
        <v>#NAME?</v>
      </c>
    </row>
    <row r="379" spans="1:6" x14ac:dyDescent="0.25">
      <c r="A379" t="e">
        <f t="shared" si="35"/>
        <v>#VALUE!</v>
      </c>
      <c r="B379" t="e">
        <f t="shared" si="30"/>
        <v>#VALUE!</v>
      </c>
      <c r="C379" t="e">
        <f t="shared" si="31"/>
        <v>#NAME?</v>
      </c>
      <c r="D379" t="e">
        <f t="shared" si="32"/>
        <v>#VALUE!</v>
      </c>
      <c r="E379" t="e">
        <f t="shared" si="33"/>
        <v>#NAME?</v>
      </c>
      <c r="F379" t="e">
        <f t="shared" si="34"/>
        <v>#NAME?</v>
      </c>
    </row>
    <row r="380" spans="1:6" x14ac:dyDescent="0.25">
      <c r="A380" t="e">
        <f t="shared" si="35"/>
        <v>#VALUE!</v>
      </c>
      <c r="B380" t="e">
        <f t="shared" si="30"/>
        <v>#VALUE!</v>
      </c>
      <c r="C380" t="e">
        <f t="shared" si="31"/>
        <v>#NAME?</v>
      </c>
      <c r="D380" t="e">
        <f t="shared" si="32"/>
        <v>#VALUE!</v>
      </c>
      <c r="E380" t="e">
        <f t="shared" si="33"/>
        <v>#NAME?</v>
      </c>
      <c r="F380" t="e">
        <f t="shared" si="34"/>
        <v>#NAME?</v>
      </c>
    </row>
    <row r="381" spans="1:6" x14ac:dyDescent="0.25">
      <c r="A381" t="e">
        <f t="shared" si="35"/>
        <v>#VALUE!</v>
      </c>
      <c r="B381" t="e">
        <f t="shared" si="30"/>
        <v>#VALUE!</v>
      </c>
      <c r="C381" t="e">
        <f t="shared" si="31"/>
        <v>#NAME?</v>
      </c>
      <c r="D381" t="e">
        <f t="shared" si="32"/>
        <v>#VALUE!</v>
      </c>
      <c r="E381" t="e">
        <f t="shared" si="33"/>
        <v>#NAME?</v>
      </c>
      <c r="F381" t="e">
        <f t="shared" si="34"/>
        <v>#NAME?</v>
      </c>
    </row>
    <row r="382" spans="1:6" x14ac:dyDescent="0.25">
      <c r="A382" t="e">
        <f t="shared" si="35"/>
        <v>#VALUE!</v>
      </c>
      <c r="B382" t="e">
        <f t="shared" si="30"/>
        <v>#VALUE!</v>
      </c>
      <c r="C382" t="e">
        <f t="shared" si="31"/>
        <v>#NAME?</v>
      </c>
      <c r="D382" t="e">
        <f t="shared" si="32"/>
        <v>#VALUE!</v>
      </c>
      <c r="E382" t="e">
        <f t="shared" si="33"/>
        <v>#NAME?</v>
      </c>
      <c r="F382" t="e">
        <f t="shared" si="34"/>
        <v>#NAME?</v>
      </c>
    </row>
    <row r="383" spans="1:6" x14ac:dyDescent="0.25">
      <c r="A383" t="e">
        <f t="shared" si="35"/>
        <v>#VALUE!</v>
      </c>
      <c r="B383" t="e">
        <f t="shared" si="30"/>
        <v>#VALUE!</v>
      </c>
      <c r="C383" t="e">
        <f t="shared" si="31"/>
        <v>#NAME?</v>
      </c>
      <c r="D383" t="e">
        <f t="shared" si="32"/>
        <v>#VALUE!</v>
      </c>
      <c r="E383" t="e">
        <f t="shared" si="33"/>
        <v>#NAME?</v>
      </c>
      <c r="F383" t="e">
        <f t="shared" si="34"/>
        <v>#NAME?</v>
      </c>
    </row>
    <row r="384" spans="1:6" x14ac:dyDescent="0.25">
      <c r="A384" t="e">
        <f t="shared" si="35"/>
        <v>#VALUE!</v>
      </c>
      <c r="B384" t="e">
        <f t="shared" si="30"/>
        <v>#VALUE!</v>
      </c>
      <c r="C384" t="e">
        <f t="shared" si="31"/>
        <v>#NAME?</v>
      </c>
      <c r="D384" t="e">
        <f t="shared" si="32"/>
        <v>#VALUE!</v>
      </c>
      <c r="E384" t="e">
        <f t="shared" si="33"/>
        <v>#NAME?</v>
      </c>
      <c r="F384" t="e">
        <f t="shared" si="34"/>
        <v>#NAME?</v>
      </c>
    </row>
    <row r="385" spans="1:6" x14ac:dyDescent="0.25">
      <c r="A385" t="e">
        <f t="shared" si="35"/>
        <v>#VALUE!</v>
      </c>
      <c r="B385" t="e">
        <f t="shared" si="30"/>
        <v>#VALUE!</v>
      </c>
      <c r="C385" t="e">
        <f t="shared" si="31"/>
        <v>#NAME?</v>
      </c>
      <c r="D385" t="e">
        <f t="shared" si="32"/>
        <v>#VALUE!</v>
      </c>
      <c r="E385" t="e">
        <f t="shared" si="33"/>
        <v>#NAME?</v>
      </c>
      <c r="F385" t="e">
        <f t="shared" si="34"/>
        <v>#NAME?</v>
      </c>
    </row>
    <row r="386" spans="1:6" x14ac:dyDescent="0.25">
      <c r="A386" t="e">
        <f t="shared" si="35"/>
        <v>#VALUE!</v>
      </c>
      <c r="B386" t="e">
        <f t="shared" si="30"/>
        <v>#VALUE!</v>
      </c>
      <c r="C386" t="e">
        <f t="shared" si="31"/>
        <v>#NAME?</v>
      </c>
      <c r="D386" t="e">
        <f t="shared" si="32"/>
        <v>#VALUE!</v>
      </c>
      <c r="E386" t="e">
        <f t="shared" si="33"/>
        <v>#NAME?</v>
      </c>
      <c r="F386" t="e">
        <f t="shared" si="34"/>
        <v>#NAME?</v>
      </c>
    </row>
    <row r="387" spans="1:6" x14ac:dyDescent="0.25">
      <c r="A387" t="e">
        <f t="shared" si="35"/>
        <v>#VALUE!</v>
      </c>
      <c r="B387" t="e">
        <f t="shared" si="30"/>
        <v>#VALUE!</v>
      </c>
      <c r="C387" t="e">
        <f t="shared" si="31"/>
        <v>#NAME?</v>
      </c>
      <c r="D387" t="e">
        <f t="shared" si="32"/>
        <v>#VALUE!</v>
      </c>
      <c r="E387" t="e">
        <f t="shared" si="33"/>
        <v>#NAME?</v>
      </c>
      <c r="F387" t="e">
        <f t="shared" si="34"/>
        <v>#NAME?</v>
      </c>
    </row>
    <row r="388" spans="1:6" x14ac:dyDescent="0.25">
      <c r="A388" t="e">
        <f t="shared" si="35"/>
        <v>#VALUE!</v>
      </c>
      <c r="B388" t="e">
        <f t="shared" si="30"/>
        <v>#VALUE!</v>
      </c>
      <c r="C388" t="e">
        <f t="shared" si="31"/>
        <v>#NAME?</v>
      </c>
      <c r="D388" t="e">
        <f t="shared" si="32"/>
        <v>#VALUE!</v>
      </c>
      <c r="E388" t="e">
        <f t="shared" si="33"/>
        <v>#NAME?</v>
      </c>
      <c r="F388" t="e">
        <f t="shared" si="34"/>
        <v>#NAME?</v>
      </c>
    </row>
    <row r="389" spans="1:6" x14ac:dyDescent="0.25">
      <c r="A389" t="e">
        <f t="shared" si="35"/>
        <v>#VALUE!</v>
      </c>
      <c r="B389" t="e">
        <f t="shared" si="30"/>
        <v>#VALUE!</v>
      </c>
      <c r="C389" t="e">
        <f t="shared" si="31"/>
        <v>#NAME?</v>
      </c>
      <c r="D389" t="e">
        <f t="shared" si="32"/>
        <v>#VALUE!</v>
      </c>
      <c r="E389" t="e">
        <f t="shared" si="33"/>
        <v>#NAME?</v>
      </c>
      <c r="F389" t="e">
        <f t="shared" si="34"/>
        <v>#NAME?</v>
      </c>
    </row>
    <row r="390" spans="1:6" x14ac:dyDescent="0.25">
      <c r="A390" t="e">
        <f t="shared" si="35"/>
        <v>#VALUE!</v>
      </c>
      <c r="B390" t="e">
        <f t="shared" ref="B390:B453" si="36">IF(A390&lt;&gt;"",$D$2-A390,"")</f>
        <v>#VALUE!</v>
      </c>
      <c r="C390" t="e">
        <f t="shared" ref="C390:C453" si="37">$E$2^A390*(1-$E$2)^B390</f>
        <v>#NAME?</v>
      </c>
      <c r="D390" t="e">
        <f t="shared" ref="D390:D453" si="38">COMBIN($D$2,A390)</f>
        <v>#VALUE!</v>
      </c>
      <c r="E390" t="e">
        <f t="shared" ref="E390:E453" si="39">C390*D390</f>
        <v>#NAME?</v>
      </c>
      <c r="F390" t="e">
        <f t="shared" ref="F390:F453" si="40">SUMIFS(E390:E1389,A390:A1389,"&gt;" &amp; A390)</f>
        <v>#NAME?</v>
      </c>
    </row>
    <row r="391" spans="1:6" x14ac:dyDescent="0.25">
      <c r="A391" t="e">
        <f t="shared" ref="A391:A454" si="41">IF(A390+1&gt;$D$2,"",A390+1)</f>
        <v>#VALUE!</v>
      </c>
      <c r="B391" t="e">
        <f t="shared" si="36"/>
        <v>#VALUE!</v>
      </c>
      <c r="C391" t="e">
        <f t="shared" si="37"/>
        <v>#NAME?</v>
      </c>
      <c r="D391" t="e">
        <f t="shared" si="38"/>
        <v>#VALUE!</v>
      </c>
      <c r="E391" t="e">
        <f t="shared" si="39"/>
        <v>#NAME?</v>
      </c>
      <c r="F391" t="e">
        <f t="shared" si="40"/>
        <v>#NAME?</v>
      </c>
    </row>
    <row r="392" spans="1:6" x14ac:dyDescent="0.25">
      <c r="A392" t="e">
        <f t="shared" si="41"/>
        <v>#VALUE!</v>
      </c>
      <c r="B392" t="e">
        <f t="shared" si="36"/>
        <v>#VALUE!</v>
      </c>
      <c r="C392" t="e">
        <f t="shared" si="37"/>
        <v>#NAME?</v>
      </c>
      <c r="D392" t="e">
        <f t="shared" si="38"/>
        <v>#VALUE!</v>
      </c>
      <c r="E392" t="e">
        <f t="shared" si="39"/>
        <v>#NAME?</v>
      </c>
      <c r="F392" t="e">
        <f t="shared" si="40"/>
        <v>#NAME?</v>
      </c>
    </row>
    <row r="393" spans="1:6" x14ac:dyDescent="0.25">
      <c r="A393" t="e">
        <f t="shared" si="41"/>
        <v>#VALUE!</v>
      </c>
      <c r="B393" t="e">
        <f t="shared" si="36"/>
        <v>#VALUE!</v>
      </c>
      <c r="C393" t="e">
        <f t="shared" si="37"/>
        <v>#NAME?</v>
      </c>
      <c r="D393" t="e">
        <f t="shared" si="38"/>
        <v>#VALUE!</v>
      </c>
      <c r="E393" t="e">
        <f t="shared" si="39"/>
        <v>#NAME?</v>
      </c>
      <c r="F393" t="e">
        <f t="shared" si="40"/>
        <v>#NAME?</v>
      </c>
    </row>
    <row r="394" spans="1:6" x14ac:dyDescent="0.25">
      <c r="A394" t="e">
        <f t="shared" si="41"/>
        <v>#VALUE!</v>
      </c>
      <c r="B394" t="e">
        <f t="shared" si="36"/>
        <v>#VALUE!</v>
      </c>
      <c r="C394" t="e">
        <f t="shared" si="37"/>
        <v>#NAME?</v>
      </c>
      <c r="D394" t="e">
        <f t="shared" si="38"/>
        <v>#VALUE!</v>
      </c>
      <c r="E394" t="e">
        <f t="shared" si="39"/>
        <v>#NAME?</v>
      </c>
      <c r="F394" t="e">
        <f t="shared" si="40"/>
        <v>#NAME?</v>
      </c>
    </row>
    <row r="395" spans="1:6" x14ac:dyDescent="0.25">
      <c r="A395" t="e">
        <f t="shared" si="41"/>
        <v>#VALUE!</v>
      </c>
      <c r="B395" t="e">
        <f t="shared" si="36"/>
        <v>#VALUE!</v>
      </c>
      <c r="C395" t="e">
        <f t="shared" si="37"/>
        <v>#NAME?</v>
      </c>
      <c r="D395" t="e">
        <f t="shared" si="38"/>
        <v>#VALUE!</v>
      </c>
      <c r="E395" t="e">
        <f t="shared" si="39"/>
        <v>#NAME?</v>
      </c>
      <c r="F395" t="e">
        <f t="shared" si="40"/>
        <v>#NAME?</v>
      </c>
    </row>
    <row r="396" spans="1:6" x14ac:dyDescent="0.25">
      <c r="A396" t="e">
        <f t="shared" si="41"/>
        <v>#VALUE!</v>
      </c>
      <c r="B396" t="e">
        <f t="shared" si="36"/>
        <v>#VALUE!</v>
      </c>
      <c r="C396" t="e">
        <f t="shared" si="37"/>
        <v>#NAME?</v>
      </c>
      <c r="D396" t="e">
        <f t="shared" si="38"/>
        <v>#VALUE!</v>
      </c>
      <c r="E396" t="e">
        <f t="shared" si="39"/>
        <v>#NAME?</v>
      </c>
      <c r="F396" t="e">
        <f t="shared" si="40"/>
        <v>#NAME?</v>
      </c>
    </row>
    <row r="397" spans="1:6" x14ac:dyDescent="0.25">
      <c r="A397" t="e">
        <f t="shared" si="41"/>
        <v>#VALUE!</v>
      </c>
      <c r="B397" t="e">
        <f t="shared" si="36"/>
        <v>#VALUE!</v>
      </c>
      <c r="C397" t="e">
        <f t="shared" si="37"/>
        <v>#NAME?</v>
      </c>
      <c r="D397" t="e">
        <f t="shared" si="38"/>
        <v>#VALUE!</v>
      </c>
      <c r="E397" t="e">
        <f t="shared" si="39"/>
        <v>#NAME?</v>
      </c>
      <c r="F397" t="e">
        <f t="shared" si="40"/>
        <v>#NAME?</v>
      </c>
    </row>
    <row r="398" spans="1:6" x14ac:dyDescent="0.25">
      <c r="A398" t="e">
        <f t="shared" si="41"/>
        <v>#VALUE!</v>
      </c>
      <c r="B398" t="e">
        <f t="shared" si="36"/>
        <v>#VALUE!</v>
      </c>
      <c r="C398" t="e">
        <f t="shared" si="37"/>
        <v>#NAME?</v>
      </c>
      <c r="D398" t="e">
        <f t="shared" si="38"/>
        <v>#VALUE!</v>
      </c>
      <c r="E398" t="e">
        <f t="shared" si="39"/>
        <v>#NAME?</v>
      </c>
      <c r="F398" t="e">
        <f t="shared" si="40"/>
        <v>#NAME?</v>
      </c>
    </row>
    <row r="399" spans="1:6" x14ac:dyDescent="0.25">
      <c r="A399" t="e">
        <f t="shared" si="41"/>
        <v>#VALUE!</v>
      </c>
      <c r="B399" t="e">
        <f t="shared" si="36"/>
        <v>#VALUE!</v>
      </c>
      <c r="C399" t="e">
        <f t="shared" si="37"/>
        <v>#NAME?</v>
      </c>
      <c r="D399" t="e">
        <f t="shared" si="38"/>
        <v>#VALUE!</v>
      </c>
      <c r="E399" t="e">
        <f t="shared" si="39"/>
        <v>#NAME?</v>
      </c>
      <c r="F399" t="e">
        <f t="shared" si="40"/>
        <v>#NAME?</v>
      </c>
    </row>
    <row r="400" spans="1:6" x14ac:dyDescent="0.25">
      <c r="A400" t="e">
        <f t="shared" si="41"/>
        <v>#VALUE!</v>
      </c>
      <c r="B400" t="e">
        <f t="shared" si="36"/>
        <v>#VALUE!</v>
      </c>
      <c r="C400" t="e">
        <f t="shared" si="37"/>
        <v>#NAME?</v>
      </c>
      <c r="D400" t="e">
        <f t="shared" si="38"/>
        <v>#VALUE!</v>
      </c>
      <c r="E400" t="e">
        <f t="shared" si="39"/>
        <v>#NAME?</v>
      </c>
      <c r="F400" t="e">
        <f t="shared" si="40"/>
        <v>#NAME?</v>
      </c>
    </row>
    <row r="401" spans="1:6" x14ac:dyDescent="0.25">
      <c r="A401" t="e">
        <f t="shared" si="41"/>
        <v>#VALUE!</v>
      </c>
      <c r="B401" t="e">
        <f t="shared" si="36"/>
        <v>#VALUE!</v>
      </c>
      <c r="C401" t="e">
        <f t="shared" si="37"/>
        <v>#NAME?</v>
      </c>
      <c r="D401" t="e">
        <f t="shared" si="38"/>
        <v>#VALUE!</v>
      </c>
      <c r="E401" t="e">
        <f t="shared" si="39"/>
        <v>#NAME?</v>
      </c>
      <c r="F401" t="e">
        <f t="shared" si="40"/>
        <v>#NAME?</v>
      </c>
    </row>
    <row r="402" spans="1:6" x14ac:dyDescent="0.25">
      <c r="A402" t="e">
        <f t="shared" si="41"/>
        <v>#VALUE!</v>
      </c>
      <c r="B402" t="e">
        <f t="shared" si="36"/>
        <v>#VALUE!</v>
      </c>
      <c r="C402" t="e">
        <f t="shared" si="37"/>
        <v>#NAME?</v>
      </c>
      <c r="D402" t="e">
        <f t="shared" si="38"/>
        <v>#VALUE!</v>
      </c>
      <c r="E402" t="e">
        <f t="shared" si="39"/>
        <v>#NAME?</v>
      </c>
      <c r="F402" t="e">
        <f t="shared" si="40"/>
        <v>#NAME?</v>
      </c>
    </row>
    <row r="403" spans="1:6" x14ac:dyDescent="0.25">
      <c r="A403" t="e">
        <f t="shared" si="41"/>
        <v>#VALUE!</v>
      </c>
      <c r="B403" t="e">
        <f t="shared" si="36"/>
        <v>#VALUE!</v>
      </c>
      <c r="C403" t="e">
        <f t="shared" si="37"/>
        <v>#NAME?</v>
      </c>
      <c r="D403" t="e">
        <f t="shared" si="38"/>
        <v>#VALUE!</v>
      </c>
      <c r="E403" t="e">
        <f t="shared" si="39"/>
        <v>#NAME?</v>
      </c>
      <c r="F403" t="e">
        <f t="shared" si="40"/>
        <v>#NAME?</v>
      </c>
    </row>
    <row r="404" spans="1:6" x14ac:dyDescent="0.25">
      <c r="A404" t="e">
        <f t="shared" si="41"/>
        <v>#VALUE!</v>
      </c>
      <c r="B404" t="e">
        <f t="shared" si="36"/>
        <v>#VALUE!</v>
      </c>
      <c r="C404" t="e">
        <f t="shared" si="37"/>
        <v>#NAME?</v>
      </c>
      <c r="D404" t="e">
        <f t="shared" si="38"/>
        <v>#VALUE!</v>
      </c>
      <c r="E404" t="e">
        <f t="shared" si="39"/>
        <v>#NAME?</v>
      </c>
      <c r="F404" t="e">
        <f t="shared" si="40"/>
        <v>#NAME?</v>
      </c>
    </row>
    <row r="405" spans="1:6" x14ac:dyDescent="0.25">
      <c r="A405" t="e">
        <f t="shared" si="41"/>
        <v>#VALUE!</v>
      </c>
      <c r="B405" t="e">
        <f t="shared" si="36"/>
        <v>#VALUE!</v>
      </c>
      <c r="C405" t="e">
        <f t="shared" si="37"/>
        <v>#NAME?</v>
      </c>
      <c r="D405" t="e">
        <f t="shared" si="38"/>
        <v>#VALUE!</v>
      </c>
      <c r="E405" t="e">
        <f t="shared" si="39"/>
        <v>#NAME?</v>
      </c>
      <c r="F405" t="e">
        <f t="shared" si="40"/>
        <v>#NAME?</v>
      </c>
    </row>
    <row r="406" spans="1:6" x14ac:dyDescent="0.25">
      <c r="A406" t="e">
        <f t="shared" si="41"/>
        <v>#VALUE!</v>
      </c>
      <c r="B406" t="e">
        <f t="shared" si="36"/>
        <v>#VALUE!</v>
      </c>
      <c r="C406" t="e">
        <f t="shared" si="37"/>
        <v>#NAME?</v>
      </c>
      <c r="D406" t="e">
        <f t="shared" si="38"/>
        <v>#VALUE!</v>
      </c>
      <c r="E406" t="e">
        <f t="shared" si="39"/>
        <v>#NAME?</v>
      </c>
      <c r="F406" t="e">
        <f t="shared" si="40"/>
        <v>#NAME?</v>
      </c>
    </row>
    <row r="407" spans="1:6" x14ac:dyDescent="0.25">
      <c r="A407" t="e">
        <f t="shared" si="41"/>
        <v>#VALUE!</v>
      </c>
      <c r="B407" t="e">
        <f t="shared" si="36"/>
        <v>#VALUE!</v>
      </c>
      <c r="C407" t="e">
        <f t="shared" si="37"/>
        <v>#NAME?</v>
      </c>
      <c r="D407" t="e">
        <f t="shared" si="38"/>
        <v>#VALUE!</v>
      </c>
      <c r="E407" t="e">
        <f t="shared" si="39"/>
        <v>#NAME?</v>
      </c>
      <c r="F407" t="e">
        <f t="shared" si="40"/>
        <v>#NAME?</v>
      </c>
    </row>
    <row r="408" spans="1:6" x14ac:dyDescent="0.25">
      <c r="A408" t="e">
        <f t="shared" si="41"/>
        <v>#VALUE!</v>
      </c>
      <c r="B408" t="e">
        <f t="shared" si="36"/>
        <v>#VALUE!</v>
      </c>
      <c r="C408" t="e">
        <f t="shared" si="37"/>
        <v>#NAME?</v>
      </c>
      <c r="D408" t="e">
        <f t="shared" si="38"/>
        <v>#VALUE!</v>
      </c>
      <c r="E408" t="e">
        <f t="shared" si="39"/>
        <v>#NAME?</v>
      </c>
      <c r="F408" t="e">
        <f t="shared" si="40"/>
        <v>#NAME?</v>
      </c>
    </row>
    <row r="409" spans="1:6" x14ac:dyDescent="0.25">
      <c r="A409" t="e">
        <f t="shared" si="41"/>
        <v>#VALUE!</v>
      </c>
      <c r="B409" t="e">
        <f t="shared" si="36"/>
        <v>#VALUE!</v>
      </c>
      <c r="C409" t="e">
        <f t="shared" si="37"/>
        <v>#NAME?</v>
      </c>
      <c r="D409" t="e">
        <f t="shared" si="38"/>
        <v>#VALUE!</v>
      </c>
      <c r="E409" t="e">
        <f t="shared" si="39"/>
        <v>#NAME?</v>
      </c>
      <c r="F409" t="e">
        <f t="shared" si="40"/>
        <v>#NAME?</v>
      </c>
    </row>
    <row r="410" spans="1:6" x14ac:dyDescent="0.25">
      <c r="A410" t="e">
        <f t="shared" si="41"/>
        <v>#VALUE!</v>
      </c>
      <c r="B410" t="e">
        <f t="shared" si="36"/>
        <v>#VALUE!</v>
      </c>
      <c r="C410" t="e">
        <f t="shared" si="37"/>
        <v>#NAME?</v>
      </c>
      <c r="D410" t="e">
        <f t="shared" si="38"/>
        <v>#VALUE!</v>
      </c>
      <c r="E410" t="e">
        <f t="shared" si="39"/>
        <v>#NAME?</v>
      </c>
      <c r="F410" t="e">
        <f t="shared" si="40"/>
        <v>#NAME?</v>
      </c>
    </row>
    <row r="411" spans="1:6" x14ac:dyDescent="0.25">
      <c r="A411" t="e">
        <f t="shared" si="41"/>
        <v>#VALUE!</v>
      </c>
      <c r="B411" t="e">
        <f t="shared" si="36"/>
        <v>#VALUE!</v>
      </c>
      <c r="C411" t="e">
        <f t="shared" si="37"/>
        <v>#NAME?</v>
      </c>
      <c r="D411" t="e">
        <f t="shared" si="38"/>
        <v>#VALUE!</v>
      </c>
      <c r="E411" t="e">
        <f t="shared" si="39"/>
        <v>#NAME?</v>
      </c>
      <c r="F411" t="e">
        <f t="shared" si="40"/>
        <v>#NAME?</v>
      </c>
    </row>
    <row r="412" spans="1:6" x14ac:dyDescent="0.25">
      <c r="A412" t="e">
        <f t="shared" si="41"/>
        <v>#VALUE!</v>
      </c>
      <c r="B412" t="e">
        <f t="shared" si="36"/>
        <v>#VALUE!</v>
      </c>
      <c r="C412" t="e">
        <f t="shared" si="37"/>
        <v>#NAME?</v>
      </c>
      <c r="D412" t="e">
        <f t="shared" si="38"/>
        <v>#VALUE!</v>
      </c>
      <c r="E412" t="e">
        <f t="shared" si="39"/>
        <v>#NAME?</v>
      </c>
      <c r="F412" t="e">
        <f t="shared" si="40"/>
        <v>#NAME?</v>
      </c>
    </row>
    <row r="413" spans="1:6" x14ac:dyDescent="0.25">
      <c r="A413" t="e">
        <f t="shared" si="41"/>
        <v>#VALUE!</v>
      </c>
      <c r="B413" t="e">
        <f t="shared" si="36"/>
        <v>#VALUE!</v>
      </c>
      <c r="C413" t="e">
        <f t="shared" si="37"/>
        <v>#NAME?</v>
      </c>
      <c r="D413" t="e">
        <f t="shared" si="38"/>
        <v>#VALUE!</v>
      </c>
      <c r="E413" t="e">
        <f t="shared" si="39"/>
        <v>#NAME?</v>
      </c>
      <c r="F413" t="e">
        <f t="shared" si="40"/>
        <v>#NAME?</v>
      </c>
    </row>
    <row r="414" spans="1:6" x14ac:dyDescent="0.25">
      <c r="A414" t="e">
        <f t="shared" si="41"/>
        <v>#VALUE!</v>
      </c>
      <c r="B414" t="e">
        <f t="shared" si="36"/>
        <v>#VALUE!</v>
      </c>
      <c r="C414" t="e">
        <f t="shared" si="37"/>
        <v>#NAME?</v>
      </c>
      <c r="D414" t="e">
        <f t="shared" si="38"/>
        <v>#VALUE!</v>
      </c>
      <c r="E414" t="e">
        <f t="shared" si="39"/>
        <v>#NAME?</v>
      </c>
      <c r="F414" t="e">
        <f t="shared" si="40"/>
        <v>#NAME?</v>
      </c>
    </row>
    <row r="415" spans="1:6" x14ac:dyDescent="0.25">
      <c r="A415" t="e">
        <f t="shared" si="41"/>
        <v>#VALUE!</v>
      </c>
      <c r="B415" t="e">
        <f t="shared" si="36"/>
        <v>#VALUE!</v>
      </c>
      <c r="C415" t="e">
        <f t="shared" si="37"/>
        <v>#NAME?</v>
      </c>
      <c r="D415" t="e">
        <f t="shared" si="38"/>
        <v>#VALUE!</v>
      </c>
      <c r="E415" t="e">
        <f t="shared" si="39"/>
        <v>#NAME?</v>
      </c>
      <c r="F415" t="e">
        <f t="shared" si="40"/>
        <v>#NAME?</v>
      </c>
    </row>
    <row r="416" spans="1:6" x14ac:dyDescent="0.25">
      <c r="A416" t="e">
        <f t="shared" si="41"/>
        <v>#VALUE!</v>
      </c>
      <c r="B416" t="e">
        <f t="shared" si="36"/>
        <v>#VALUE!</v>
      </c>
      <c r="C416" t="e">
        <f t="shared" si="37"/>
        <v>#NAME?</v>
      </c>
      <c r="D416" t="e">
        <f t="shared" si="38"/>
        <v>#VALUE!</v>
      </c>
      <c r="E416" t="e">
        <f t="shared" si="39"/>
        <v>#NAME?</v>
      </c>
      <c r="F416" t="e">
        <f t="shared" si="40"/>
        <v>#NAME?</v>
      </c>
    </row>
    <row r="417" spans="1:6" x14ac:dyDescent="0.25">
      <c r="A417" t="e">
        <f t="shared" si="41"/>
        <v>#VALUE!</v>
      </c>
      <c r="B417" t="e">
        <f t="shared" si="36"/>
        <v>#VALUE!</v>
      </c>
      <c r="C417" t="e">
        <f t="shared" si="37"/>
        <v>#NAME?</v>
      </c>
      <c r="D417" t="e">
        <f t="shared" si="38"/>
        <v>#VALUE!</v>
      </c>
      <c r="E417" t="e">
        <f t="shared" si="39"/>
        <v>#NAME?</v>
      </c>
      <c r="F417" t="e">
        <f t="shared" si="40"/>
        <v>#NAME?</v>
      </c>
    </row>
    <row r="418" spans="1:6" x14ac:dyDescent="0.25">
      <c r="A418" t="e">
        <f t="shared" si="41"/>
        <v>#VALUE!</v>
      </c>
      <c r="B418" t="e">
        <f t="shared" si="36"/>
        <v>#VALUE!</v>
      </c>
      <c r="C418" t="e">
        <f t="shared" si="37"/>
        <v>#NAME?</v>
      </c>
      <c r="D418" t="e">
        <f t="shared" si="38"/>
        <v>#VALUE!</v>
      </c>
      <c r="E418" t="e">
        <f t="shared" si="39"/>
        <v>#NAME?</v>
      </c>
      <c r="F418" t="e">
        <f t="shared" si="40"/>
        <v>#NAME?</v>
      </c>
    </row>
    <row r="419" spans="1:6" x14ac:dyDescent="0.25">
      <c r="A419" t="e">
        <f t="shared" si="41"/>
        <v>#VALUE!</v>
      </c>
      <c r="B419" t="e">
        <f t="shared" si="36"/>
        <v>#VALUE!</v>
      </c>
      <c r="C419" t="e">
        <f t="shared" si="37"/>
        <v>#NAME?</v>
      </c>
      <c r="D419" t="e">
        <f t="shared" si="38"/>
        <v>#VALUE!</v>
      </c>
      <c r="E419" t="e">
        <f t="shared" si="39"/>
        <v>#NAME?</v>
      </c>
      <c r="F419" t="e">
        <f t="shared" si="40"/>
        <v>#NAME?</v>
      </c>
    </row>
    <row r="420" spans="1:6" x14ac:dyDescent="0.25">
      <c r="A420" t="e">
        <f t="shared" si="41"/>
        <v>#VALUE!</v>
      </c>
      <c r="B420" t="e">
        <f t="shared" si="36"/>
        <v>#VALUE!</v>
      </c>
      <c r="C420" t="e">
        <f t="shared" si="37"/>
        <v>#NAME?</v>
      </c>
      <c r="D420" t="e">
        <f t="shared" si="38"/>
        <v>#VALUE!</v>
      </c>
      <c r="E420" t="e">
        <f t="shared" si="39"/>
        <v>#NAME?</v>
      </c>
      <c r="F420" t="e">
        <f t="shared" si="40"/>
        <v>#NAME?</v>
      </c>
    </row>
    <row r="421" spans="1:6" x14ac:dyDescent="0.25">
      <c r="A421" t="e">
        <f t="shared" si="41"/>
        <v>#VALUE!</v>
      </c>
      <c r="B421" t="e">
        <f t="shared" si="36"/>
        <v>#VALUE!</v>
      </c>
      <c r="C421" t="e">
        <f t="shared" si="37"/>
        <v>#NAME?</v>
      </c>
      <c r="D421" t="e">
        <f t="shared" si="38"/>
        <v>#VALUE!</v>
      </c>
      <c r="E421" t="e">
        <f t="shared" si="39"/>
        <v>#NAME?</v>
      </c>
      <c r="F421" t="e">
        <f t="shared" si="40"/>
        <v>#NAME?</v>
      </c>
    </row>
    <row r="422" spans="1:6" x14ac:dyDescent="0.25">
      <c r="A422" t="e">
        <f t="shared" si="41"/>
        <v>#VALUE!</v>
      </c>
      <c r="B422" t="e">
        <f t="shared" si="36"/>
        <v>#VALUE!</v>
      </c>
      <c r="C422" t="e">
        <f t="shared" si="37"/>
        <v>#NAME?</v>
      </c>
      <c r="D422" t="e">
        <f t="shared" si="38"/>
        <v>#VALUE!</v>
      </c>
      <c r="E422" t="e">
        <f t="shared" si="39"/>
        <v>#NAME?</v>
      </c>
      <c r="F422" t="e">
        <f t="shared" si="40"/>
        <v>#NAME?</v>
      </c>
    </row>
    <row r="423" spans="1:6" x14ac:dyDescent="0.25">
      <c r="A423" t="e">
        <f t="shared" si="41"/>
        <v>#VALUE!</v>
      </c>
      <c r="B423" t="e">
        <f t="shared" si="36"/>
        <v>#VALUE!</v>
      </c>
      <c r="C423" t="e">
        <f t="shared" si="37"/>
        <v>#NAME?</v>
      </c>
      <c r="D423" t="e">
        <f t="shared" si="38"/>
        <v>#VALUE!</v>
      </c>
      <c r="E423" t="e">
        <f t="shared" si="39"/>
        <v>#NAME?</v>
      </c>
      <c r="F423" t="e">
        <f t="shared" si="40"/>
        <v>#NAME?</v>
      </c>
    </row>
    <row r="424" spans="1:6" x14ac:dyDescent="0.25">
      <c r="A424" t="e">
        <f t="shared" si="41"/>
        <v>#VALUE!</v>
      </c>
      <c r="B424" t="e">
        <f t="shared" si="36"/>
        <v>#VALUE!</v>
      </c>
      <c r="C424" t="e">
        <f t="shared" si="37"/>
        <v>#NAME?</v>
      </c>
      <c r="D424" t="e">
        <f t="shared" si="38"/>
        <v>#VALUE!</v>
      </c>
      <c r="E424" t="e">
        <f t="shared" si="39"/>
        <v>#NAME?</v>
      </c>
      <c r="F424" t="e">
        <f t="shared" si="40"/>
        <v>#NAME?</v>
      </c>
    </row>
    <row r="425" spans="1:6" x14ac:dyDescent="0.25">
      <c r="A425" t="e">
        <f t="shared" si="41"/>
        <v>#VALUE!</v>
      </c>
      <c r="B425" t="e">
        <f t="shared" si="36"/>
        <v>#VALUE!</v>
      </c>
      <c r="C425" t="e">
        <f t="shared" si="37"/>
        <v>#NAME?</v>
      </c>
      <c r="D425" t="e">
        <f t="shared" si="38"/>
        <v>#VALUE!</v>
      </c>
      <c r="E425" t="e">
        <f t="shared" si="39"/>
        <v>#NAME?</v>
      </c>
      <c r="F425" t="e">
        <f t="shared" si="40"/>
        <v>#NAME?</v>
      </c>
    </row>
    <row r="426" spans="1:6" x14ac:dyDescent="0.25">
      <c r="A426" t="e">
        <f t="shared" si="41"/>
        <v>#VALUE!</v>
      </c>
      <c r="B426" t="e">
        <f t="shared" si="36"/>
        <v>#VALUE!</v>
      </c>
      <c r="C426" t="e">
        <f t="shared" si="37"/>
        <v>#NAME?</v>
      </c>
      <c r="D426" t="e">
        <f t="shared" si="38"/>
        <v>#VALUE!</v>
      </c>
      <c r="E426" t="e">
        <f t="shared" si="39"/>
        <v>#NAME?</v>
      </c>
      <c r="F426" t="e">
        <f t="shared" si="40"/>
        <v>#NAME?</v>
      </c>
    </row>
    <row r="427" spans="1:6" x14ac:dyDescent="0.25">
      <c r="A427" t="e">
        <f t="shared" si="41"/>
        <v>#VALUE!</v>
      </c>
      <c r="B427" t="e">
        <f t="shared" si="36"/>
        <v>#VALUE!</v>
      </c>
      <c r="C427" t="e">
        <f t="shared" si="37"/>
        <v>#NAME?</v>
      </c>
      <c r="D427" t="e">
        <f t="shared" si="38"/>
        <v>#VALUE!</v>
      </c>
      <c r="E427" t="e">
        <f t="shared" si="39"/>
        <v>#NAME?</v>
      </c>
      <c r="F427" t="e">
        <f t="shared" si="40"/>
        <v>#NAME?</v>
      </c>
    </row>
    <row r="428" spans="1:6" x14ac:dyDescent="0.25">
      <c r="A428" t="e">
        <f t="shared" si="41"/>
        <v>#VALUE!</v>
      </c>
      <c r="B428" t="e">
        <f t="shared" si="36"/>
        <v>#VALUE!</v>
      </c>
      <c r="C428" t="e">
        <f t="shared" si="37"/>
        <v>#NAME?</v>
      </c>
      <c r="D428" t="e">
        <f t="shared" si="38"/>
        <v>#VALUE!</v>
      </c>
      <c r="E428" t="e">
        <f t="shared" si="39"/>
        <v>#NAME?</v>
      </c>
      <c r="F428" t="e">
        <f t="shared" si="40"/>
        <v>#NAME?</v>
      </c>
    </row>
    <row r="429" spans="1:6" x14ac:dyDescent="0.25">
      <c r="A429" t="e">
        <f t="shared" si="41"/>
        <v>#VALUE!</v>
      </c>
      <c r="B429" t="e">
        <f t="shared" si="36"/>
        <v>#VALUE!</v>
      </c>
      <c r="C429" t="e">
        <f t="shared" si="37"/>
        <v>#NAME?</v>
      </c>
      <c r="D429" t="e">
        <f t="shared" si="38"/>
        <v>#VALUE!</v>
      </c>
      <c r="E429" t="e">
        <f t="shared" si="39"/>
        <v>#NAME?</v>
      </c>
      <c r="F429" t="e">
        <f t="shared" si="40"/>
        <v>#NAME?</v>
      </c>
    </row>
    <row r="430" spans="1:6" x14ac:dyDescent="0.25">
      <c r="A430" t="e">
        <f t="shared" si="41"/>
        <v>#VALUE!</v>
      </c>
      <c r="B430" t="e">
        <f t="shared" si="36"/>
        <v>#VALUE!</v>
      </c>
      <c r="C430" t="e">
        <f t="shared" si="37"/>
        <v>#NAME?</v>
      </c>
      <c r="D430" t="e">
        <f t="shared" si="38"/>
        <v>#VALUE!</v>
      </c>
      <c r="E430" t="e">
        <f t="shared" si="39"/>
        <v>#NAME?</v>
      </c>
      <c r="F430" t="e">
        <f t="shared" si="40"/>
        <v>#NAME?</v>
      </c>
    </row>
    <row r="431" spans="1:6" x14ac:dyDescent="0.25">
      <c r="A431" t="e">
        <f t="shared" si="41"/>
        <v>#VALUE!</v>
      </c>
      <c r="B431" t="e">
        <f t="shared" si="36"/>
        <v>#VALUE!</v>
      </c>
      <c r="C431" t="e">
        <f t="shared" si="37"/>
        <v>#NAME?</v>
      </c>
      <c r="D431" t="e">
        <f t="shared" si="38"/>
        <v>#VALUE!</v>
      </c>
      <c r="E431" t="e">
        <f t="shared" si="39"/>
        <v>#NAME?</v>
      </c>
      <c r="F431" t="e">
        <f t="shared" si="40"/>
        <v>#NAME?</v>
      </c>
    </row>
    <row r="432" spans="1:6" x14ac:dyDescent="0.25">
      <c r="A432" t="e">
        <f t="shared" si="41"/>
        <v>#VALUE!</v>
      </c>
      <c r="B432" t="e">
        <f t="shared" si="36"/>
        <v>#VALUE!</v>
      </c>
      <c r="C432" t="e">
        <f t="shared" si="37"/>
        <v>#NAME?</v>
      </c>
      <c r="D432" t="e">
        <f t="shared" si="38"/>
        <v>#VALUE!</v>
      </c>
      <c r="E432" t="e">
        <f t="shared" si="39"/>
        <v>#NAME?</v>
      </c>
      <c r="F432" t="e">
        <f t="shared" si="40"/>
        <v>#NAME?</v>
      </c>
    </row>
    <row r="433" spans="1:6" x14ac:dyDescent="0.25">
      <c r="A433" t="e">
        <f t="shared" si="41"/>
        <v>#VALUE!</v>
      </c>
      <c r="B433" t="e">
        <f t="shared" si="36"/>
        <v>#VALUE!</v>
      </c>
      <c r="C433" t="e">
        <f t="shared" si="37"/>
        <v>#NAME?</v>
      </c>
      <c r="D433" t="e">
        <f t="shared" si="38"/>
        <v>#VALUE!</v>
      </c>
      <c r="E433" t="e">
        <f t="shared" si="39"/>
        <v>#NAME?</v>
      </c>
      <c r="F433" t="e">
        <f t="shared" si="40"/>
        <v>#NAME?</v>
      </c>
    </row>
    <row r="434" spans="1:6" x14ac:dyDescent="0.25">
      <c r="A434" t="e">
        <f t="shared" si="41"/>
        <v>#VALUE!</v>
      </c>
      <c r="B434" t="e">
        <f t="shared" si="36"/>
        <v>#VALUE!</v>
      </c>
      <c r="C434" t="e">
        <f t="shared" si="37"/>
        <v>#NAME?</v>
      </c>
      <c r="D434" t="e">
        <f t="shared" si="38"/>
        <v>#VALUE!</v>
      </c>
      <c r="E434" t="e">
        <f t="shared" si="39"/>
        <v>#NAME?</v>
      </c>
      <c r="F434" t="e">
        <f t="shared" si="40"/>
        <v>#NAME?</v>
      </c>
    </row>
    <row r="435" spans="1:6" x14ac:dyDescent="0.25">
      <c r="A435" t="e">
        <f t="shared" si="41"/>
        <v>#VALUE!</v>
      </c>
      <c r="B435" t="e">
        <f t="shared" si="36"/>
        <v>#VALUE!</v>
      </c>
      <c r="C435" t="e">
        <f t="shared" si="37"/>
        <v>#NAME?</v>
      </c>
      <c r="D435" t="e">
        <f t="shared" si="38"/>
        <v>#VALUE!</v>
      </c>
      <c r="E435" t="e">
        <f t="shared" si="39"/>
        <v>#NAME?</v>
      </c>
      <c r="F435" t="e">
        <f t="shared" si="40"/>
        <v>#NAME?</v>
      </c>
    </row>
    <row r="436" spans="1:6" x14ac:dyDescent="0.25">
      <c r="A436" t="e">
        <f t="shared" si="41"/>
        <v>#VALUE!</v>
      </c>
      <c r="B436" t="e">
        <f t="shared" si="36"/>
        <v>#VALUE!</v>
      </c>
      <c r="C436" t="e">
        <f t="shared" si="37"/>
        <v>#NAME?</v>
      </c>
      <c r="D436" t="e">
        <f t="shared" si="38"/>
        <v>#VALUE!</v>
      </c>
      <c r="E436" t="e">
        <f t="shared" si="39"/>
        <v>#NAME?</v>
      </c>
      <c r="F436" t="e">
        <f t="shared" si="40"/>
        <v>#NAME?</v>
      </c>
    </row>
    <row r="437" spans="1:6" x14ac:dyDescent="0.25">
      <c r="A437" t="e">
        <f t="shared" si="41"/>
        <v>#VALUE!</v>
      </c>
      <c r="B437" t="e">
        <f t="shared" si="36"/>
        <v>#VALUE!</v>
      </c>
      <c r="C437" t="e">
        <f t="shared" si="37"/>
        <v>#NAME?</v>
      </c>
      <c r="D437" t="e">
        <f t="shared" si="38"/>
        <v>#VALUE!</v>
      </c>
      <c r="E437" t="e">
        <f t="shared" si="39"/>
        <v>#NAME?</v>
      </c>
      <c r="F437" t="e">
        <f t="shared" si="40"/>
        <v>#NAME?</v>
      </c>
    </row>
    <row r="438" spans="1:6" x14ac:dyDescent="0.25">
      <c r="A438" t="e">
        <f t="shared" si="41"/>
        <v>#VALUE!</v>
      </c>
      <c r="B438" t="e">
        <f t="shared" si="36"/>
        <v>#VALUE!</v>
      </c>
      <c r="C438" t="e">
        <f t="shared" si="37"/>
        <v>#NAME?</v>
      </c>
      <c r="D438" t="e">
        <f t="shared" si="38"/>
        <v>#VALUE!</v>
      </c>
      <c r="E438" t="e">
        <f t="shared" si="39"/>
        <v>#NAME?</v>
      </c>
      <c r="F438" t="e">
        <f t="shared" si="40"/>
        <v>#NAME?</v>
      </c>
    </row>
    <row r="439" spans="1:6" x14ac:dyDescent="0.25">
      <c r="A439" t="e">
        <f t="shared" si="41"/>
        <v>#VALUE!</v>
      </c>
      <c r="B439" t="e">
        <f t="shared" si="36"/>
        <v>#VALUE!</v>
      </c>
      <c r="C439" t="e">
        <f t="shared" si="37"/>
        <v>#NAME?</v>
      </c>
      <c r="D439" t="e">
        <f t="shared" si="38"/>
        <v>#VALUE!</v>
      </c>
      <c r="E439" t="e">
        <f t="shared" si="39"/>
        <v>#NAME?</v>
      </c>
      <c r="F439" t="e">
        <f t="shared" si="40"/>
        <v>#NAME?</v>
      </c>
    </row>
    <row r="440" spans="1:6" x14ac:dyDescent="0.25">
      <c r="A440" t="e">
        <f t="shared" si="41"/>
        <v>#VALUE!</v>
      </c>
      <c r="B440" t="e">
        <f t="shared" si="36"/>
        <v>#VALUE!</v>
      </c>
      <c r="C440" t="e">
        <f t="shared" si="37"/>
        <v>#NAME?</v>
      </c>
      <c r="D440" t="e">
        <f t="shared" si="38"/>
        <v>#VALUE!</v>
      </c>
      <c r="E440" t="e">
        <f t="shared" si="39"/>
        <v>#NAME?</v>
      </c>
      <c r="F440" t="e">
        <f t="shared" si="40"/>
        <v>#NAME?</v>
      </c>
    </row>
    <row r="441" spans="1:6" x14ac:dyDescent="0.25">
      <c r="A441" t="e">
        <f t="shared" si="41"/>
        <v>#VALUE!</v>
      </c>
      <c r="B441" t="e">
        <f t="shared" si="36"/>
        <v>#VALUE!</v>
      </c>
      <c r="C441" t="e">
        <f t="shared" si="37"/>
        <v>#NAME?</v>
      </c>
      <c r="D441" t="e">
        <f t="shared" si="38"/>
        <v>#VALUE!</v>
      </c>
      <c r="E441" t="e">
        <f t="shared" si="39"/>
        <v>#NAME?</v>
      </c>
      <c r="F441" t="e">
        <f t="shared" si="40"/>
        <v>#NAME?</v>
      </c>
    </row>
    <row r="442" spans="1:6" x14ac:dyDescent="0.25">
      <c r="A442" t="e">
        <f t="shared" si="41"/>
        <v>#VALUE!</v>
      </c>
      <c r="B442" t="e">
        <f t="shared" si="36"/>
        <v>#VALUE!</v>
      </c>
      <c r="C442" t="e">
        <f t="shared" si="37"/>
        <v>#NAME?</v>
      </c>
      <c r="D442" t="e">
        <f t="shared" si="38"/>
        <v>#VALUE!</v>
      </c>
      <c r="E442" t="e">
        <f t="shared" si="39"/>
        <v>#NAME?</v>
      </c>
      <c r="F442" t="e">
        <f t="shared" si="40"/>
        <v>#NAME?</v>
      </c>
    </row>
    <row r="443" spans="1:6" x14ac:dyDescent="0.25">
      <c r="A443" t="e">
        <f t="shared" si="41"/>
        <v>#VALUE!</v>
      </c>
      <c r="B443" t="e">
        <f t="shared" si="36"/>
        <v>#VALUE!</v>
      </c>
      <c r="C443" t="e">
        <f t="shared" si="37"/>
        <v>#NAME?</v>
      </c>
      <c r="D443" t="e">
        <f t="shared" si="38"/>
        <v>#VALUE!</v>
      </c>
      <c r="E443" t="e">
        <f t="shared" si="39"/>
        <v>#NAME?</v>
      </c>
      <c r="F443" t="e">
        <f t="shared" si="40"/>
        <v>#NAME?</v>
      </c>
    </row>
    <row r="444" spans="1:6" x14ac:dyDescent="0.25">
      <c r="A444" t="e">
        <f t="shared" si="41"/>
        <v>#VALUE!</v>
      </c>
      <c r="B444" t="e">
        <f t="shared" si="36"/>
        <v>#VALUE!</v>
      </c>
      <c r="C444" t="e">
        <f t="shared" si="37"/>
        <v>#NAME?</v>
      </c>
      <c r="D444" t="e">
        <f t="shared" si="38"/>
        <v>#VALUE!</v>
      </c>
      <c r="E444" t="e">
        <f t="shared" si="39"/>
        <v>#NAME?</v>
      </c>
      <c r="F444" t="e">
        <f t="shared" si="40"/>
        <v>#NAME?</v>
      </c>
    </row>
    <row r="445" spans="1:6" x14ac:dyDescent="0.25">
      <c r="A445" t="e">
        <f t="shared" si="41"/>
        <v>#VALUE!</v>
      </c>
      <c r="B445" t="e">
        <f t="shared" si="36"/>
        <v>#VALUE!</v>
      </c>
      <c r="C445" t="e">
        <f t="shared" si="37"/>
        <v>#NAME?</v>
      </c>
      <c r="D445" t="e">
        <f t="shared" si="38"/>
        <v>#VALUE!</v>
      </c>
      <c r="E445" t="e">
        <f t="shared" si="39"/>
        <v>#NAME?</v>
      </c>
      <c r="F445" t="e">
        <f t="shared" si="40"/>
        <v>#NAME?</v>
      </c>
    </row>
    <row r="446" spans="1:6" x14ac:dyDescent="0.25">
      <c r="A446" t="e">
        <f t="shared" si="41"/>
        <v>#VALUE!</v>
      </c>
      <c r="B446" t="e">
        <f t="shared" si="36"/>
        <v>#VALUE!</v>
      </c>
      <c r="C446" t="e">
        <f t="shared" si="37"/>
        <v>#NAME?</v>
      </c>
      <c r="D446" t="e">
        <f t="shared" si="38"/>
        <v>#VALUE!</v>
      </c>
      <c r="E446" t="e">
        <f t="shared" si="39"/>
        <v>#NAME?</v>
      </c>
      <c r="F446" t="e">
        <f t="shared" si="40"/>
        <v>#NAME?</v>
      </c>
    </row>
    <row r="447" spans="1:6" x14ac:dyDescent="0.25">
      <c r="A447" t="e">
        <f t="shared" si="41"/>
        <v>#VALUE!</v>
      </c>
      <c r="B447" t="e">
        <f t="shared" si="36"/>
        <v>#VALUE!</v>
      </c>
      <c r="C447" t="e">
        <f t="shared" si="37"/>
        <v>#NAME?</v>
      </c>
      <c r="D447" t="e">
        <f t="shared" si="38"/>
        <v>#VALUE!</v>
      </c>
      <c r="E447" t="e">
        <f t="shared" si="39"/>
        <v>#NAME?</v>
      </c>
      <c r="F447" t="e">
        <f t="shared" si="40"/>
        <v>#NAME?</v>
      </c>
    </row>
    <row r="448" spans="1:6" x14ac:dyDescent="0.25">
      <c r="A448" t="e">
        <f t="shared" si="41"/>
        <v>#VALUE!</v>
      </c>
      <c r="B448" t="e">
        <f t="shared" si="36"/>
        <v>#VALUE!</v>
      </c>
      <c r="C448" t="e">
        <f t="shared" si="37"/>
        <v>#NAME?</v>
      </c>
      <c r="D448" t="e">
        <f t="shared" si="38"/>
        <v>#VALUE!</v>
      </c>
      <c r="E448" t="e">
        <f t="shared" si="39"/>
        <v>#NAME?</v>
      </c>
      <c r="F448" t="e">
        <f t="shared" si="40"/>
        <v>#NAME?</v>
      </c>
    </row>
    <row r="449" spans="1:6" x14ac:dyDescent="0.25">
      <c r="A449" t="e">
        <f t="shared" si="41"/>
        <v>#VALUE!</v>
      </c>
      <c r="B449" t="e">
        <f t="shared" si="36"/>
        <v>#VALUE!</v>
      </c>
      <c r="C449" t="e">
        <f t="shared" si="37"/>
        <v>#NAME?</v>
      </c>
      <c r="D449" t="e">
        <f t="shared" si="38"/>
        <v>#VALUE!</v>
      </c>
      <c r="E449" t="e">
        <f t="shared" si="39"/>
        <v>#NAME?</v>
      </c>
      <c r="F449" t="e">
        <f t="shared" si="40"/>
        <v>#NAME?</v>
      </c>
    </row>
    <row r="450" spans="1:6" x14ac:dyDescent="0.25">
      <c r="A450" t="e">
        <f t="shared" si="41"/>
        <v>#VALUE!</v>
      </c>
      <c r="B450" t="e">
        <f t="shared" si="36"/>
        <v>#VALUE!</v>
      </c>
      <c r="C450" t="e">
        <f t="shared" si="37"/>
        <v>#NAME?</v>
      </c>
      <c r="D450" t="e">
        <f t="shared" si="38"/>
        <v>#VALUE!</v>
      </c>
      <c r="E450" t="e">
        <f t="shared" si="39"/>
        <v>#NAME?</v>
      </c>
      <c r="F450" t="e">
        <f t="shared" si="40"/>
        <v>#NAME?</v>
      </c>
    </row>
    <row r="451" spans="1:6" x14ac:dyDescent="0.25">
      <c r="A451" t="e">
        <f t="shared" si="41"/>
        <v>#VALUE!</v>
      </c>
      <c r="B451" t="e">
        <f t="shared" si="36"/>
        <v>#VALUE!</v>
      </c>
      <c r="C451" t="e">
        <f t="shared" si="37"/>
        <v>#NAME?</v>
      </c>
      <c r="D451" t="e">
        <f t="shared" si="38"/>
        <v>#VALUE!</v>
      </c>
      <c r="E451" t="e">
        <f t="shared" si="39"/>
        <v>#NAME?</v>
      </c>
      <c r="F451" t="e">
        <f t="shared" si="40"/>
        <v>#NAME?</v>
      </c>
    </row>
    <row r="452" spans="1:6" x14ac:dyDescent="0.25">
      <c r="A452" t="e">
        <f t="shared" si="41"/>
        <v>#VALUE!</v>
      </c>
      <c r="B452" t="e">
        <f t="shared" si="36"/>
        <v>#VALUE!</v>
      </c>
      <c r="C452" t="e">
        <f t="shared" si="37"/>
        <v>#NAME?</v>
      </c>
      <c r="D452" t="e">
        <f t="shared" si="38"/>
        <v>#VALUE!</v>
      </c>
      <c r="E452" t="e">
        <f t="shared" si="39"/>
        <v>#NAME?</v>
      </c>
      <c r="F452" t="e">
        <f t="shared" si="40"/>
        <v>#NAME?</v>
      </c>
    </row>
    <row r="453" spans="1:6" x14ac:dyDescent="0.25">
      <c r="A453" t="e">
        <f t="shared" si="41"/>
        <v>#VALUE!</v>
      </c>
      <c r="B453" t="e">
        <f t="shared" si="36"/>
        <v>#VALUE!</v>
      </c>
      <c r="C453" t="e">
        <f t="shared" si="37"/>
        <v>#NAME?</v>
      </c>
      <c r="D453" t="e">
        <f t="shared" si="38"/>
        <v>#VALUE!</v>
      </c>
      <c r="E453" t="e">
        <f t="shared" si="39"/>
        <v>#NAME?</v>
      </c>
      <c r="F453" t="e">
        <f t="shared" si="40"/>
        <v>#NAME?</v>
      </c>
    </row>
    <row r="454" spans="1:6" x14ac:dyDescent="0.25">
      <c r="A454" t="e">
        <f t="shared" si="41"/>
        <v>#VALUE!</v>
      </c>
      <c r="B454" t="e">
        <f t="shared" ref="B454:B517" si="42">IF(A454&lt;&gt;"",$D$2-A454,"")</f>
        <v>#VALUE!</v>
      </c>
      <c r="C454" t="e">
        <f t="shared" ref="C454:C517" si="43">$E$2^A454*(1-$E$2)^B454</f>
        <v>#NAME?</v>
      </c>
      <c r="D454" t="e">
        <f t="shared" ref="D454:D517" si="44">COMBIN($D$2,A454)</f>
        <v>#VALUE!</v>
      </c>
      <c r="E454" t="e">
        <f t="shared" ref="E454:E517" si="45">C454*D454</f>
        <v>#NAME?</v>
      </c>
      <c r="F454" t="e">
        <f t="shared" ref="F454:F517" si="46">SUMIFS(E454:E1453,A454:A1453,"&gt;" &amp; A454)</f>
        <v>#NAME?</v>
      </c>
    </row>
    <row r="455" spans="1:6" x14ac:dyDescent="0.25">
      <c r="A455" t="e">
        <f t="shared" ref="A455:A518" si="47">IF(A454+1&gt;$D$2,"",A454+1)</f>
        <v>#VALUE!</v>
      </c>
      <c r="B455" t="e">
        <f t="shared" si="42"/>
        <v>#VALUE!</v>
      </c>
      <c r="C455" t="e">
        <f t="shared" si="43"/>
        <v>#NAME?</v>
      </c>
      <c r="D455" t="e">
        <f t="shared" si="44"/>
        <v>#VALUE!</v>
      </c>
      <c r="E455" t="e">
        <f t="shared" si="45"/>
        <v>#NAME?</v>
      </c>
      <c r="F455" t="e">
        <f t="shared" si="46"/>
        <v>#NAME?</v>
      </c>
    </row>
    <row r="456" spans="1:6" x14ac:dyDescent="0.25">
      <c r="A456" t="e">
        <f t="shared" si="47"/>
        <v>#VALUE!</v>
      </c>
      <c r="B456" t="e">
        <f t="shared" si="42"/>
        <v>#VALUE!</v>
      </c>
      <c r="C456" t="e">
        <f t="shared" si="43"/>
        <v>#NAME?</v>
      </c>
      <c r="D456" t="e">
        <f t="shared" si="44"/>
        <v>#VALUE!</v>
      </c>
      <c r="E456" t="e">
        <f t="shared" si="45"/>
        <v>#NAME?</v>
      </c>
      <c r="F456" t="e">
        <f t="shared" si="46"/>
        <v>#NAME?</v>
      </c>
    </row>
    <row r="457" spans="1:6" x14ac:dyDescent="0.25">
      <c r="A457" t="e">
        <f t="shared" si="47"/>
        <v>#VALUE!</v>
      </c>
      <c r="B457" t="e">
        <f t="shared" si="42"/>
        <v>#VALUE!</v>
      </c>
      <c r="C457" t="e">
        <f t="shared" si="43"/>
        <v>#NAME?</v>
      </c>
      <c r="D457" t="e">
        <f t="shared" si="44"/>
        <v>#VALUE!</v>
      </c>
      <c r="E457" t="e">
        <f t="shared" si="45"/>
        <v>#NAME?</v>
      </c>
      <c r="F457" t="e">
        <f t="shared" si="46"/>
        <v>#NAME?</v>
      </c>
    </row>
    <row r="458" spans="1:6" x14ac:dyDescent="0.25">
      <c r="A458" t="e">
        <f t="shared" si="47"/>
        <v>#VALUE!</v>
      </c>
      <c r="B458" t="e">
        <f t="shared" si="42"/>
        <v>#VALUE!</v>
      </c>
      <c r="C458" t="e">
        <f t="shared" si="43"/>
        <v>#NAME?</v>
      </c>
      <c r="D458" t="e">
        <f t="shared" si="44"/>
        <v>#VALUE!</v>
      </c>
      <c r="E458" t="e">
        <f t="shared" si="45"/>
        <v>#NAME?</v>
      </c>
      <c r="F458" t="e">
        <f t="shared" si="46"/>
        <v>#NAME?</v>
      </c>
    </row>
    <row r="459" spans="1:6" x14ac:dyDescent="0.25">
      <c r="A459" t="e">
        <f t="shared" si="47"/>
        <v>#VALUE!</v>
      </c>
      <c r="B459" t="e">
        <f t="shared" si="42"/>
        <v>#VALUE!</v>
      </c>
      <c r="C459" t="e">
        <f t="shared" si="43"/>
        <v>#NAME?</v>
      </c>
      <c r="D459" t="e">
        <f t="shared" si="44"/>
        <v>#VALUE!</v>
      </c>
      <c r="E459" t="e">
        <f t="shared" si="45"/>
        <v>#NAME?</v>
      </c>
      <c r="F459" t="e">
        <f t="shared" si="46"/>
        <v>#NAME?</v>
      </c>
    </row>
    <row r="460" spans="1:6" x14ac:dyDescent="0.25">
      <c r="A460" t="e">
        <f t="shared" si="47"/>
        <v>#VALUE!</v>
      </c>
      <c r="B460" t="e">
        <f t="shared" si="42"/>
        <v>#VALUE!</v>
      </c>
      <c r="C460" t="e">
        <f t="shared" si="43"/>
        <v>#NAME?</v>
      </c>
      <c r="D460" t="e">
        <f t="shared" si="44"/>
        <v>#VALUE!</v>
      </c>
      <c r="E460" t="e">
        <f t="shared" si="45"/>
        <v>#NAME?</v>
      </c>
      <c r="F460" t="e">
        <f t="shared" si="46"/>
        <v>#NAME?</v>
      </c>
    </row>
    <row r="461" spans="1:6" x14ac:dyDescent="0.25">
      <c r="A461" t="e">
        <f t="shared" si="47"/>
        <v>#VALUE!</v>
      </c>
      <c r="B461" t="e">
        <f t="shared" si="42"/>
        <v>#VALUE!</v>
      </c>
      <c r="C461" t="e">
        <f t="shared" si="43"/>
        <v>#NAME?</v>
      </c>
      <c r="D461" t="e">
        <f t="shared" si="44"/>
        <v>#VALUE!</v>
      </c>
      <c r="E461" t="e">
        <f t="shared" si="45"/>
        <v>#NAME?</v>
      </c>
      <c r="F461" t="e">
        <f t="shared" si="46"/>
        <v>#NAME?</v>
      </c>
    </row>
    <row r="462" spans="1:6" x14ac:dyDescent="0.25">
      <c r="A462" t="e">
        <f t="shared" si="47"/>
        <v>#VALUE!</v>
      </c>
      <c r="B462" t="e">
        <f t="shared" si="42"/>
        <v>#VALUE!</v>
      </c>
      <c r="C462" t="e">
        <f t="shared" si="43"/>
        <v>#NAME?</v>
      </c>
      <c r="D462" t="e">
        <f t="shared" si="44"/>
        <v>#VALUE!</v>
      </c>
      <c r="E462" t="e">
        <f t="shared" si="45"/>
        <v>#NAME?</v>
      </c>
      <c r="F462" t="e">
        <f t="shared" si="46"/>
        <v>#NAME?</v>
      </c>
    </row>
    <row r="463" spans="1:6" x14ac:dyDescent="0.25">
      <c r="A463" t="e">
        <f t="shared" si="47"/>
        <v>#VALUE!</v>
      </c>
      <c r="B463" t="e">
        <f t="shared" si="42"/>
        <v>#VALUE!</v>
      </c>
      <c r="C463" t="e">
        <f t="shared" si="43"/>
        <v>#NAME?</v>
      </c>
      <c r="D463" t="e">
        <f t="shared" si="44"/>
        <v>#VALUE!</v>
      </c>
      <c r="E463" t="e">
        <f t="shared" si="45"/>
        <v>#NAME?</v>
      </c>
      <c r="F463" t="e">
        <f t="shared" si="46"/>
        <v>#NAME?</v>
      </c>
    </row>
    <row r="464" spans="1:6" x14ac:dyDescent="0.25">
      <c r="A464" t="e">
        <f t="shared" si="47"/>
        <v>#VALUE!</v>
      </c>
      <c r="B464" t="e">
        <f t="shared" si="42"/>
        <v>#VALUE!</v>
      </c>
      <c r="C464" t="e">
        <f t="shared" si="43"/>
        <v>#NAME?</v>
      </c>
      <c r="D464" t="e">
        <f t="shared" si="44"/>
        <v>#VALUE!</v>
      </c>
      <c r="E464" t="e">
        <f t="shared" si="45"/>
        <v>#NAME?</v>
      </c>
      <c r="F464" t="e">
        <f t="shared" si="46"/>
        <v>#NAME?</v>
      </c>
    </row>
    <row r="465" spans="1:6" x14ac:dyDescent="0.25">
      <c r="A465" t="e">
        <f t="shared" si="47"/>
        <v>#VALUE!</v>
      </c>
      <c r="B465" t="e">
        <f t="shared" si="42"/>
        <v>#VALUE!</v>
      </c>
      <c r="C465" t="e">
        <f t="shared" si="43"/>
        <v>#NAME?</v>
      </c>
      <c r="D465" t="e">
        <f t="shared" si="44"/>
        <v>#VALUE!</v>
      </c>
      <c r="E465" t="e">
        <f t="shared" si="45"/>
        <v>#NAME?</v>
      </c>
      <c r="F465" t="e">
        <f t="shared" si="46"/>
        <v>#NAME?</v>
      </c>
    </row>
    <row r="466" spans="1:6" x14ac:dyDescent="0.25">
      <c r="A466" t="e">
        <f t="shared" si="47"/>
        <v>#VALUE!</v>
      </c>
      <c r="B466" t="e">
        <f t="shared" si="42"/>
        <v>#VALUE!</v>
      </c>
      <c r="C466" t="e">
        <f t="shared" si="43"/>
        <v>#NAME?</v>
      </c>
      <c r="D466" t="e">
        <f t="shared" si="44"/>
        <v>#VALUE!</v>
      </c>
      <c r="E466" t="e">
        <f t="shared" si="45"/>
        <v>#NAME?</v>
      </c>
      <c r="F466" t="e">
        <f t="shared" si="46"/>
        <v>#NAME?</v>
      </c>
    </row>
    <row r="467" spans="1:6" x14ac:dyDescent="0.25">
      <c r="A467" t="e">
        <f t="shared" si="47"/>
        <v>#VALUE!</v>
      </c>
      <c r="B467" t="e">
        <f t="shared" si="42"/>
        <v>#VALUE!</v>
      </c>
      <c r="C467" t="e">
        <f t="shared" si="43"/>
        <v>#NAME?</v>
      </c>
      <c r="D467" t="e">
        <f t="shared" si="44"/>
        <v>#VALUE!</v>
      </c>
      <c r="E467" t="e">
        <f t="shared" si="45"/>
        <v>#NAME?</v>
      </c>
      <c r="F467" t="e">
        <f t="shared" si="46"/>
        <v>#NAME?</v>
      </c>
    </row>
    <row r="468" spans="1:6" x14ac:dyDescent="0.25">
      <c r="A468" t="e">
        <f t="shared" si="47"/>
        <v>#VALUE!</v>
      </c>
      <c r="B468" t="e">
        <f t="shared" si="42"/>
        <v>#VALUE!</v>
      </c>
      <c r="C468" t="e">
        <f t="shared" si="43"/>
        <v>#NAME?</v>
      </c>
      <c r="D468" t="e">
        <f t="shared" si="44"/>
        <v>#VALUE!</v>
      </c>
      <c r="E468" t="e">
        <f t="shared" si="45"/>
        <v>#NAME?</v>
      </c>
      <c r="F468" t="e">
        <f t="shared" si="46"/>
        <v>#NAME?</v>
      </c>
    </row>
    <row r="469" spans="1:6" x14ac:dyDescent="0.25">
      <c r="A469" t="e">
        <f t="shared" si="47"/>
        <v>#VALUE!</v>
      </c>
      <c r="B469" t="e">
        <f t="shared" si="42"/>
        <v>#VALUE!</v>
      </c>
      <c r="C469" t="e">
        <f t="shared" si="43"/>
        <v>#NAME?</v>
      </c>
      <c r="D469" t="e">
        <f t="shared" si="44"/>
        <v>#VALUE!</v>
      </c>
      <c r="E469" t="e">
        <f t="shared" si="45"/>
        <v>#NAME?</v>
      </c>
      <c r="F469" t="e">
        <f t="shared" si="46"/>
        <v>#NAME?</v>
      </c>
    </row>
    <row r="470" spans="1:6" x14ac:dyDescent="0.25">
      <c r="A470" t="e">
        <f t="shared" si="47"/>
        <v>#VALUE!</v>
      </c>
      <c r="B470" t="e">
        <f t="shared" si="42"/>
        <v>#VALUE!</v>
      </c>
      <c r="C470" t="e">
        <f t="shared" si="43"/>
        <v>#NAME?</v>
      </c>
      <c r="D470" t="e">
        <f t="shared" si="44"/>
        <v>#VALUE!</v>
      </c>
      <c r="E470" t="e">
        <f t="shared" si="45"/>
        <v>#NAME?</v>
      </c>
      <c r="F470" t="e">
        <f t="shared" si="46"/>
        <v>#NAME?</v>
      </c>
    </row>
    <row r="471" spans="1:6" x14ac:dyDescent="0.25">
      <c r="A471" t="e">
        <f t="shared" si="47"/>
        <v>#VALUE!</v>
      </c>
      <c r="B471" t="e">
        <f t="shared" si="42"/>
        <v>#VALUE!</v>
      </c>
      <c r="C471" t="e">
        <f t="shared" si="43"/>
        <v>#NAME?</v>
      </c>
      <c r="D471" t="e">
        <f t="shared" si="44"/>
        <v>#VALUE!</v>
      </c>
      <c r="E471" t="e">
        <f t="shared" si="45"/>
        <v>#NAME?</v>
      </c>
      <c r="F471" t="e">
        <f t="shared" si="46"/>
        <v>#NAME?</v>
      </c>
    </row>
    <row r="472" spans="1:6" x14ac:dyDescent="0.25">
      <c r="A472" t="e">
        <f t="shared" si="47"/>
        <v>#VALUE!</v>
      </c>
      <c r="B472" t="e">
        <f t="shared" si="42"/>
        <v>#VALUE!</v>
      </c>
      <c r="C472" t="e">
        <f t="shared" si="43"/>
        <v>#NAME?</v>
      </c>
      <c r="D472" t="e">
        <f t="shared" si="44"/>
        <v>#VALUE!</v>
      </c>
      <c r="E472" t="e">
        <f t="shared" si="45"/>
        <v>#NAME?</v>
      </c>
      <c r="F472" t="e">
        <f t="shared" si="46"/>
        <v>#NAME?</v>
      </c>
    </row>
    <row r="473" spans="1:6" x14ac:dyDescent="0.25">
      <c r="A473" t="e">
        <f t="shared" si="47"/>
        <v>#VALUE!</v>
      </c>
      <c r="B473" t="e">
        <f t="shared" si="42"/>
        <v>#VALUE!</v>
      </c>
      <c r="C473" t="e">
        <f t="shared" si="43"/>
        <v>#NAME?</v>
      </c>
      <c r="D473" t="e">
        <f t="shared" si="44"/>
        <v>#VALUE!</v>
      </c>
      <c r="E473" t="e">
        <f t="shared" si="45"/>
        <v>#NAME?</v>
      </c>
      <c r="F473" t="e">
        <f t="shared" si="46"/>
        <v>#NAME?</v>
      </c>
    </row>
    <row r="474" spans="1:6" x14ac:dyDescent="0.25">
      <c r="A474" t="e">
        <f t="shared" si="47"/>
        <v>#VALUE!</v>
      </c>
      <c r="B474" t="e">
        <f t="shared" si="42"/>
        <v>#VALUE!</v>
      </c>
      <c r="C474" t="e">
        <f t="shared" si="43"/>
        <v>#NAME?</v>
      </c>
      <c r="D474" t="e">
        <f t="shared" si="44"/>
        <v>#VALUE!</v>
      </c>
      <c r="E474" t="e">
        <f t="shared" si="45"/>
        <v>#NAME?</v>
      </c>
      <c r="F474" t="e">
        <f t="shared" si="46"/>
        <v>#NAME?</v>
      </c>
    </row>
    <row r="475" spans="1:6" x14ac:dyDescent="0.25">
      <c r="A475" t="e">
        <f t="shared" si="47"/>
        <v>#VALUE!</v>
      </c>
      <c r="B475" t="e">
        <f t="shared" si="42"/>
        <v>#VALUE!</v>
      </c>
      <c r="C475" t="e">
        <f t="shared" si="43"/>
        <v>#NAME?</v>
      </c>
      <c r="D475" t="e">
        <f t="shared" si="44"/>
        <v>#VALUE!</v>
      </c>
      <c r="E475" t="e">
        <f t="shared" si="45"/>
        <v>#NAME?</v>
      </c>
      <c r="F475" t="e">
        <f t="shared" si="46"/>
        <v>#NAME?</v>
      </c>
    </row>
    <row r="476" spans="1:6" x14ac:dyDescent="0.25">
      <c r="A476" t="e">
        <f t="shared" si="47"/>
        <v>#VALUE!</v>
      </c>
      <c r="B476" t="e">
        <f t="shared" si="42"/>
        <v>#VALUE!</v>
      </c>
      <c r="C476" t="e">
        <f t="shared" si="43"/>
        <v>#NAME?</v>
      </c>
      <c r="D476" t="e">
        <f t="shared" si="44"/>
        <v>#VALUE!</v>
      </c>
      <c r="E476" t="e">
        <f t="shared" si="45"/>
        <v>#NAME?</v>
      </c>
      <c r="F476" t="e">
        <f t="shared" si="46"/>
        <v>#NAME?</v>
      </c>
    </row>
    <row r="477" spans="1:6" x14ac:dyDescent="0.25">
      <c r="A477" t="e">
        <f t="shared" si="47"/>
        <v>#VALUE!</v>
      </c>
      <c r="B477" t="e">
        <f t="shared" si="42"/>
        <v>#VALUE!</v>
      </c>
      <c r="C477" t="e">
        <f t="shared" si="43"/>
        <v>#NAME?</v>
      </c>
      <c r="D477" t="e">
        <f t="shared" si="44"/>
        <v>#VALUE!</v>
      </c>
      <c r="E477" t="e">
        <f t="shared" si="45"/>
        <v>#NAME?</v>
      </c>
      <c r="F477" t="e">
        <f t="shared" si="46"/>
        <v>#NAME?</v>
      </c>
    </row>
    <row r="478" spans="1:6" x14ac:dyDescent="0.25">
      <c r="A478" t="e">
        <f t="shared" si="47"/>
        <v>#VALUE!</v>
      </c>
      <c r="B478" t="e">
        <f t="shared" si="42"/>
        <v>#VALUE!</v>
      </c>
      <c r="C478" t="e">
        <f t="shared" si="43"/>
        <v>#NAME?</v>
      </c>
      <c r="D478" t="e">
        <f t="shared" si="44"/>
        <v>#VALUE!</v>
      </c>
      <c r="E478" t="e">
        <f t="shared" si="45"/>
        <v>#NAME?</v>
      </c>
      <c r="F478" t="e">
        <f t="shared" si="46"/>
        <v>#NAME?</v>
      </c>
    </row>
    <row r="479" spans="1:6" x14ac:dyDescent="0.25">
      <c r="A479" t="e">
        <f t="shared" si="47"/>
        <v>#VALUE!</v>
      </c>
      <c r="B479" t="e">
        <f t="shared" si="42"/>
        <v>#VALUE!</v>
      </c>
      <c r="C479" t="e">
        <f t="shared" si="43"/>
        <v>#NAME?</v>
      </c>
      <c r="D479" t="e">
        <f t="shared" si="44"/>
        <v>#VALUE!</v>
      </c>
      <c r="E479" t="e">
        <f t="shared" si="45"/>
        <v>#NAME?</v>
      </c>
      <c r="F479" t="e">
        <f t="shared" si="46"/>
        <v>#NAME?</v>
      </c>
    </row>
    <row r="480" spans="1:6" x14ac:dyDescent="0.25">
      <c r="A480" t="e">
        <f t="shared" si="47"/>
        <v>#VALUE!</v>
      </c>
      <c r="B480" t="e">
        <f t="shared" si="42"/>
        <v>#VALUE!</v>
      </c>
      <c r="C480" t="e">
        <f t="shared" si="43"/>
        <v>#NAME?</v>
      </c>
      <c r="D480" t="e">
        <f t="shared" si="44"/>
        <v>#VALUE!</v>
      </c>
      <c r="E480" t="e">
        <f t="shared" si="45"/>
        <v>#NAME?</v>
      </c>
      <c r="F480" t="e">
        <f t="shared" si="46"/>
        <v>#NAME?</v>
      </c>
    </row>
    <row r="481" spans="1:6" x14ac:dyDescent="0.25">
      <c r="A481" t="e">
        <f t="shared" si="47"/>
        <v>#VALUE!</v>
      </c>
      <c r="B481" t="e">
        <f t="shared" si="42"/>
        <v>#VALUE!</v>
      </c>
      <c r="C481" t="e">
        <f t="shared" si="43"/>
        <v>#NAME?</v>
      </c>
      <c r="D481" t="e">
        <f t="shared" si="44"/>
        <v>#VALUE!</v>
      </c>
      <c r="E481" t="e">
        <f t="shared" si="45"/>
        <v>#NAME?</v>
      </c>
      <c r="F481" t="e">
        <f t="shared" si="46"/>
        <v>#NAME?</v>
      </c>
    </row>
    <row r="482" spans="1:6" x14ac:dyDescent="0.25">
      <c r="A482" t="e">
        <f t="shared" si="47"/>
        <v>#VALUE!</v>
      </c>
      <c r="B482" t="e">
        <f t="shared" si="42"/>
        <v>#VALUE!</v>
      </c>
      <c r="C482" t="e">
        <f t="shared" si="43"/>
        <v>#NAME?</v>
      </c>
      <c r="D482" t="e">
        <f t="shared" si="44"/>
        <v>#VALUE!</v>
      </c>
      <c r="E482" t="e">
        <f t="shared" si="45"/>
        <v>#NAME?</v>
      </c>
      <c r="F482" t="e">
        <f t="shared" si="46"/>
        <v>#NAME?</v>
      </c>
    </row>
    <row r="483" spans="1:6" x14ac:dyDescent="0.25">
      <c r="A483" t="e">
        <f t="shared" si="47"/>
        <v>#VALUE!</v>
      </c>
      <c r="B483" t="e">
        <f t="shared" si="42"/>
        <v>#VALUE!</v>
      </c>
      <c r="C483" t="e">
        <f t="shared" si="43"/>
        <v>#NAME?</v>
      </c>
      <c r="D483" t="e">
        <f t="shared" si="44"/>
        <v>#VALUE!</v>
      </c>
      <c r="E483" t="e">
        <f t="shared" si="45"/>
        <v>#NAME?</v>
      </c>
      <c r="F483" t="e">
        <f t="shared" si="46"/>
        <v>#NAME?</v>
      </c>
    </row>
    <row r="484" spans="1:6" x14ac:dyDescent="0.25">
      <c r="A484" t="e">
        <f t="shared" si="47"/>
        <v>#VALUE!</v>
      </c>
      <c r="B484" t="e">
        <f t="shared" si="42"/>
        <v>#VALUE!</v>
      </c>
      <c r="C484" t="e">
        <f t="shared" si="43"/>
        <v>#NAME?</v>
      </c>
      <c r="D484" t="e">
        <f t="shared" si="44"/>
        <v>#VALUE!</v>
      </c>
      <c r="E484" t="e">
        <f t="shared" si="45"/>
        <v>#NAME?</v>
      </c>
      <c r="F484" t="e">
        <f t="shared" si="46"/>
        <v>#NAME?</v>
      </c>
    </row>
    <row r="485" spans="1:6" x14ac:dyDescent="0.25">
      <c r="A485" t="e">
        <f t="shared" si="47"/>
        <v>#VALUE!</v>
      </c>
      <c r="B485" t="e">
        <f t="shared" si="42"/>
        <v>#VALUE!</v>
      </c>
      <c r="C485" t="e">
        <f t="shared" si="43"/>
        <v>#NAME?</v>
      </c>
      <c r="D485" t="e">
        <f t="shared" si="44"/>
        <v>#VALUE!</v>
      </c>
      <c r="E485" t="e">
        <f t="shared" si="45"/>
        <v>#NAME?</v>
      </c>
      <c r="F485" t="e">
        <f t="shared" si="46"/>
        <v>#NAME?</v>
      </c>
    </row>
    <row r="486" spans="1:6" x14ac:dyDescent="0.25">
      <c r="A486" t="e">
        <f t="shared" si="47"/>
        <v>#VALUE!</v>
      </c>
      <c r="B486" t="e">
        <f t="shared" si="42"/>
        <v>#VALUE!</v>
      </c>
      <c r="C486" t="e">
        <f t="shared" si="43"/>
        <v>#NAME?</v>
      </c>
      <c r="D486" t="e">
        <f t="shared" si="44"/>
        <v>#VALUE!</v>
      </c>
      <c r="E486" t="e">
        <f t="shared" si="45"/>
        <v>#NAME?</v>
      </c>
      <c r="F486" t="e">
        <f t="shared" si="46"/>
        <v>#NAME?</v>
      </c>
    </row>
    <row r="487" spans="1:6" x14ac:dyDescent="0.25">
      <c r="A487" t="e">
        <f t="shared" si="47"/>
        <v>#VALUE!</v>
      </c>
      <c r="B487" t="e">
        <f t="shared" si="42"/>
        <v>#VALUE!</v>
      </c>
      <c r="C487" t="e">
        <f t="shared" si="43"/>
        <v>#NAME?</v>
      </c>
      <c r="D487" t="e">
        <f t="shared" si="44"/>
        <v>#VALUE!</v>
      </c>
      <c r="E487" t="e">
        <f t="shared" si="45"/>
        <v>#NAME?</v>
      </c>
      <c r="F487" t="e">
        <f t="shared" si="46"/>
        <v>#NAME?</v>
      </c>
    </row>
    <row r="488" spans="1:6" x14ac:dyDescent="0.25">
      <c r="A488" t="e">
        <f t="shared" si="47"/>
        <v>#VALUE!</v>
      </c>
      <c r="B488" t="e">
        <f t="shared" si="42"/>
        <v>#VALUE!</v>
      </c>
      <c r="C488" t="e">
        <f t="shared" si="43"/>
        <v>#NAME?</v>
      </c>
      <c r="D488" t="e">
        <f t="shared" si="44"/>
        <v>#VALUE!</v>
      </c>
      <c r="E488" t="e">
        <f t="shared" si="45"/>
        <v>#NAME?</v>
      </c>
      <c r="F488" t="e">
        <f t="shared" si="46"/>
        <v>#NAME?</v>
      </c>
    </row>
    <row r="489" spans="1:6" x14ac:dyDescent="0.25">
      <c r="A489" t="e">
        <f t="shared" si="47"/>
        <v>#VALUE!</v>
      </c>
      <c r="B489" t="e">
        <f t="shared" si="42"/>
        <v>#VALUE!</v>
      </c>
      <c r="C489" t="e">
        <f t="shared" si="43"/>
        <v>#NAME?</v>
      </c>
      <c r="D489" t="e">
        <f t="shared" si="44"/>
        <v>#VALUE!</v>
      </c>
      <c r="E489" t="e">
        <f t="shared" si="45"/>
        <v>#NAME?</v>
      </c>
      <c r="F489" t="e">
        <f t="shared" si="46"/>
        <v>#NAME?</v>
      </c>
    </row>
    <row r="490" spans="1:6" x14ac:dyDescent="0.25">
      <c r="A490" t="e">
        <f t="shared" si="47"/>
        <v>#VALUE!</v>
      </c>
      <c r="B490" t="e">
        <f t="shared" si="42"/>
        <v>#VALUE!</v>
      </c>
      <c r="C490" t="e">
        <f t="shared" si="43"/>
        <v>#NAME?</v>
      </c>
      <c r="D490" t="e">
        <f t="shared" si="44"/>
        <v>#VALUE!</v>
      </c>
      <c r="E490" t="e">
        <f t="shared" si="45"/>
        <v>#NAME?</v>
      </c>
      <c r="F490" t="e">
        <f t="shared" si="46"/>
        <v>#NAME?</v>
      </c>
    </row>
    <row r="491" spans="1:6" x14ac:dyDescent="0.25">
      <c r="A491" t="e">
        <f t="shared" si="47"/>
        <v>#VALUE!</v>
      </c>
      <c r="B491" t="e">
        <f t="shared" si="42"/>
        <v>#VALUE!</v>
      </c>
      <c r="C491" t="e">
        <f t="shared" si="43"/>
        <v>#NAME?</v>
      </c>
      <c r="D491" t="e">
        <f t="shared" si="44"/>
        <v>#VALUE!</v>
      </c>
      <c r="E491" t="e">
        <f t="shared" si="45"/>
        <v>#NAME?</v>
      </c>
      <c r="F491" t="e">
        <f t="shared" si="46"/>
        <v>#NAME?</v>
      </c>
    </row>
    <row r="492" spans="1:6" x14ac:dyDescent="0.25">
      <c r="A492" t="e">
        <f t="shared" si="47"/>
        <v>#VALUE!</v>
      </c>
      <c r="B492" t="e">
        <f t="shared" si="42"/>
        <v>#VALUE!</v>
      </c>
      <c r="C492" t="e">
        <f t="shared" si="43"/>
        <v>#NAME?</v>
      </c>
      <c r="D492" t="e">
        <f t="shared" si="44"/>
        <v>#VALUE!</v>
      </c>
      <c r="E492" t="e">
        <f t="shared" si="45"/>
        <v>#NAME?</v>
      </c>
      <c r="F492" t="e">
        <f t="shared" si="46"/>
        <v>#NAME?</v>
      </c>
    </row>
    <row r="493" spans="1:6" x14ac:dyDescent="0.25">
      <c r="A493" t="e">
        <f t="shared" si="47"/>
        <v>#VALUE!</v>
      </c>
      <c r="B493" t="e">
        <f t="shared" si="42"/>
        <v>#VALUE!</v>
      </c>
      <c r="C493" t="e">
        <f t="shared" si="43"/>
        <v>#NAME?</v>
      </c>
      <c r="D493" t="e">
        <f t="shared" si="44"/>
        <v>#VALUE!</v>
      </c>
      <c r="E493" t="e">
        <f t="shared" si="45"/>
        <v>#NAME?</v>
      </c>
      <c r="F493" t="e">
        <f t="shared" si="46"/>
        <v>#NAME?</v>
      </c>
    </row>
    <row r="494" spans="1:6" x14ac:dyDescent="0.25">
      <c r="A494" t="e">
        <f t="shared" si="47"/>
        <v>#VALUE!</v>
      </c>
      <c r="B494" t="e">
        <f t="shared" si="42"/>
        <v>#VALUE!</v>
      </c>
      <c r="C494" t="e">
        <f t="shared" si="43"/>
        <v>#NAME?</v>
      </c>
      <c r="D494" t="e">
        <f t="shared" si="44"/>
        <v>#VALUE!</v>
      </c>
      <c r="E494" t="e">
        <f t="shared" si="45"/>
        <v>#NAME?</v>
      </c>
      <c r="F494" t="e">
        <f t="shared" si="46"/>
        <v>#NAME?</v>
      </c>
    </row>
    <row r="495" spans="1:6" x14ac:dyDescent="0.25">
      <c r="A495" t="e">
        <f t="shared" si="47"/>
        <v>#VALUE!</v>
      </c>
      <c r="B495" t="e">
        <f t="shared" si="42"/>
        <v>#VALUE!</v>
      </c>
      <c r="C495" t="e">
        <f t="shared" si="43"/>
        <v>#NAME?</v>
      </c>
      <c r="D495" t="e">
        <f t="shared" si="44"/>
        <v>#VALUE!</v>
      </c>
      <c r="E495" t="e">
        <f t="shared" si="45"/>
        <v>#NAME?</v>
      </c>
      <c r="F495" t="e">
        <f t="shared" si="46"/>
        <v>#NAME?</v>
      </c>
    </row>
    <row r="496" spans="1:6" x14ac:dyDescent="0.25">
      <c r="A496" t="e">
        <f t="shared" si="47"/>
        <v>#VALUE!</v>
      </c>
      <c r="B496" t="e">
        <f t="shared" si="42"/>
        <v>#VALUE!</v>
      </c>
      <c r="C496" t="e">
        <f t="shared" si="43"/>
        <v>#NAME?</v>
      </c>
      <c r="D496" t="e">
        <f t="shared" si="44"/>
        <v>#VALUE!</v>
      </c>
      <c r="E496" t="e">
        <f t="shared" si="45"/>
        <v>#NAME?</v>
      </c>
      <c r="F496" t="e">
        <f t="shared" si="46"/>
        <v>#NAME?</v>
      </c>
    </row>
    <row r="497" spans="1:6" x14ac:dyDescent="0.25">
      <c r="A497" t="e">
        <f t="shared" si="47"/>
        <v>#VALUE!</v>
      </c>
      <c r="B497" t="e">
        <f t="shared" si="42"/>
        <v>#VALUE!</v>
      </c>
      <c r="C497" t="e">
        <f t="shared" si="43"/>
        <v>#NAME?</v>
      </c>
      <c r="D497" t="e">
        <f t="shared" si="44"/>
        <v>#VALUE!</v>
      </c>
      <c r="E497" t="e">
        <f t="shared" si="45"/>
        <v>#NAME?</v>
      </c>
      <c r="F497" t="e">
        <f t="shared" si="46"/>
        <v>#NAME?</v>
      </c>
    </row>
    <row r="498" spans="1:6" x14ac:dyDescent="0.25">
      <c r="A498" t="e">
        <f t="shared" si="47"/>
        <v>#VALUE!</v>
      </c>
      <c r="B498" t="e">
        <f t="shared" si="42"/>
        <v>#VALUE!</v>
      </c>
      <c r="C498" t="e">
        <f t="shared" si="43"/>
        <v>#NAME?</v>
      </c>
      <c r="D498" t="e">
        <f t="shared" si="44"/>
        <v>#VALUE!</v>
      </c>
      <c r="E498" t="e">
        <f t="shared" si="45"/>
        <v>#NAME?</v>
      </c>
      <c r="F498" t="e">
        <f t="shared" si="46"/>
        <v>#NAME?</v>
      </c>
    </row>
    <row r="499" spans="1:6" x14ac:dyDescent="0.25">
      <c r="A499" t="e">
        <f t="shared" si="47"/>
        <v>#VALUE!</v>
      </c>
      <c r="B499" t="e">
        <f t="shared" si="42"/>
        <v>#VALUE!</v>
      </c>
      <c r="C499" t="e">
        <f t="shared" si="43"/>
        <v>#NAME?</v>
      </c>
      <c r="D499" t="e">
        <f t="shared" si="44"/>
        <v>#VALUE!</v>
      </c>
      <c r="E499" t="e">
        <f t="shared" si="45"/>
        <v>#NAME?</v>
      </c>
      <c r="F499" t="e">
        <f t="shared" si="46"/>
        <v>#NAME?</v>
      </c>
    </row>
    <row r="500" spans="1:6" x14ac:dyDescent="0.25">
      <c r="A500" t="e">
        <f t="shared" si="47"/>
        <v>#VALUE!</v>
      </c>
      <c r="B500" t="e">
        <f t="shared" si="42"/>
        <v>#VALUE!</v>
      </c>
      <c r="C500" t="e">
        <f t="shared" si="43"/>
        <v>#NAME?</v>
      </c>
      <c r="D500" t="e">
        <f t="shared" si="44"/>
        <v>#VALUE!</v>
      </c>
      <c r="E500" t="e">
        <f t="shared" si="45"/>
        <v>#NAME?</v>
      </c>
      <c r="F500" t="e">
        <f t="shared" si="46"/>
        <v>#NAME?</v>
      </c>
    </row>
    <row r="501" spans="1:6" x14ac:dyDescent="0.25">
      <c r="A501" t="e">
        <f t="shared" si="47"/>
        <v>#VALUE!</v>
      </c>
      <c r="B501" t="e">
        <f t="shared" si="42"/>
        <v>#VALUE!</v>
      </c>
      <c r="C501" t="e">
        <f t="shared" si="43"/>
        <v>#NAME?</v>
      </c>
      <c r="D501" t="e">
        <f t="shared" si="44"/>
        <v>#VALUE!</v>
      </c>
      <c r="E501" t="e">
        <f t="shared" si="45"/>
        <v>#NAME?</v>
      </c>
      <c r="F501" t="e">
        <f t="shared" si="46"/>
        <v>#NAME?</v>
      </c>
    </row>
    <row r="502" spans="1:6" x14ac:dyDescent="0.25">
      <c r="A502" t="e">
        <f t="shared" si="47"/>
        <v>#VALUE!</v>
      </c>
      <c r="B502" t="e">
        <f t="shared" si="42"/>
        <v>#VALUE!</v>
      </c>
      <c r="C502" t="e">
        <f t="shared" si="43"/>
        <v>#NAME?</v>
      </c>
      <c r="D502" t="e">
        <f t="shared" si="44"/>
        <v>#VALUE!</v>
      </c>
      <c r="E502" t="e">
        <f t="shared" si="45"/>
        <v>#NAME?</v>
      </c>
      <c r="F502" t="e">
        <f t="shared" si="46"/>
        <v>#NAME?</v>
      </c>
    </row>
    <row r="503" spans="1:6" x14ac:dyDescent="0.25">
      <c r="A503" t="e">
        <f t="shared" si="47"/>
        <v>#VALUE!</v>
      </c>
      <c r="B503" t="e">
        <f t="shared" si="42"/>
        <v>#VALUE!</v>
      </c>
      <c r="C503" t="e">
        <f t="shared" si="43"/>
        <v>#NAME?</v>
      </c>
      <c r="D503" t="e">
        <f t="shared" si="44"/>
        <v>#VALUE!</v>
      </c>
      <c r="E503" t="e">
        <f t="shared" si="45"/>
        <v>#NAME?</v>
      </c>
      <c r="F503" t="e">
        <f t="shared" si="46"/>
        <v>#NAME?</v>
      </c>
    </row>
    <row r="504" spans="1:6" x14ac:dyDescent="0.25">
      <c r="A504" t="e">
        <f t="shared" si="47"/>
        <v>#VALUE!</v>
      </c>
      <c r="B504" t="e">
        <f t="shared" si="42"/>
        <v>#VALUE!</v>
      </c>
      <c r="C504" t="e">
        <f t="shared" si="43"/>
        <v>#NAME?</v>
      </c>
      <c r="D504" t="e">
        <f t="shared" si="44"/>
        <v>#VALUE!</v>
      </c>
      <c r="E504" t="e">
        <f t="shared" si="45"/>
        <v>#NAME?</v>
      </c>
      <c r="F504" t="e">
        <f t="shared" si="46"/>
        <v>#NAME?</v>
      </c>
    </row>
    <row r="505" spans="1:6" x14ac:dyDescent="0.25">
      <c r="A505" t="e">
        <f t="shared" si="47"/>
        <v>#VALUE!</v>
      </c>
      <c r="B505" t="e">
        <f t="shared" si="42"/>
        <v>#VALUE!</v>
      </c>
      <c r="C505" t="e">
        <f t="shared" si="43"/>
        <v>#NAME?</v>
      </c>
      <c r="D505" t="e">
        <f t="shared" si="44"/>
        <v>#VALUE!</v>
      </c>
      <c r="E505" t="e">
        <f t="shared" si="45"/>
        <v>#NAME?</v>
      </c>
      <c r="F505" t="e">
        <f t="shared" si="46"/>
        <v>#NAME?</v>
      </c>
    </row>
    <row r="506" spans="1:6" x14ac:dyDescent="0.25">
      <c r="A506" t="e">
        <f t="shared" si="47"/>
        <v>#VALUE!</v>
      </c>
      <c r="B506" t="e">
        <f t="shared" si="42"/>
        <v>#VALUE!</v>
      </c>
      <c r="C506" t="e">
        <f t="shared" si="43"/>
        <v>#NAME?</v>
      </c>
      <c r="D506" t="e">
        <f t="shared" si="44"/>
        <v>#VALUE!</v>
      </c>
      <c r="E506" t="e">
        <f t="shared" si="45"/>
        <v>#NAME?</v>
      </c>
      <c r="F506" t="e">
        <f t="shared" si="46"/>
        <v>#NAME?</v>
      </c>
    </row>
    <row r="507" spans="1:6" x14ac:dyDescent="0.25">
      <c r="A507" t="e">
        <f t="shared" si="47"/>
        <v>#VALUE!</v>
      </c>
      <c r="B507" t="e">
        <f t="shared" si="42"/>
        <v>#VALUE!</v>
      </c>
      <c r="C507" t="e">
        <f t="shared" si="43"/>
        <v>#NAME?</v>
      </c>
      <c r="D507" t="e">
        <f t="shared" si="44"/>
        <v>#VALUE!</v>
      </c>
      <c r="E507" t="e">
        <f t="shared" si="45"/>
        <v>#NAME?</v>
      </c>
      <c r="F507" t="e">
        <f t="shared" si="46"/>
        <v>#NAME?</v>
      </c>
    </row>
    <row r="508" spans="1:6" x14ac:dyDescent="0.25">
      <c r="A508" t="e">
        <f t="shared" si="47"/>
        <v>#VALUE!</v>
      </c>
      <c r="B508" t="e">
        <f t="shared" si="42"/>
        <v>#VALUE!</v>
      </c>
      <c r="C508" t="e">
        <f t="shared" si="43"/>
        <v>#NAME?</v>
      </c>
      <c r="D508" t="e">
        <f t="shared" si="44"/>
        <v>#VALUE!</v>
      </c>
      <c r="E508" t="e">
        <f t="shared" si="45"/>
        <v>#NAME?</v>
      </c>
      <c r="F508" t="e">
        <f t="shared" si="46"/>
        <v>#NAME?</v>
      </c>
    </row>
    <row r="509" spans="1:6" x14ac:dyDescent="0.25">
      <c r="A509" t="e">
        <f t="shared" si="47"/>
        <v>#VALUE!</v>
      </c>
      <c r="B509" t="e">
        <f t="shared" si="42"/>
        <v>#VALUE!</v>
      </c>
      <c r="C509" t="e">
        <f t="shared" si="43"/>
        <v>#NAME?</v>
      </c>
      <c r="D509" t="e">
        <f t="shared" si="44"/>
        <v>#VALUE!</v>
      </c>
      <c r="E509" t="e">
        <f t="shared" si="45"/>
        <v>#NAME?</v>
      </c>
      <c r="F509" t="e">
        <f t="shared" si="46"/>
        <v>#NAME?</v>
      </c>
    </row>
    <row r="510" spans="1:6" x14ac:dyDescent="0.25">
      <c r="A510" t="e">
        <f t="shared" si="47"/>
        <v>#VALUE!</v>
      </c>
      <c r="B510" t="e">
        <f t="shared" si="42"/>
        <v>#VALUE!</v>
      </c>
      <c r="C510" t="e">
        <f t="shared" si="43"/>
        <v>#NAME?</v>
      </c>
      <c r="D510" t="e">
        <f t="shared" si="44"/>
        <v>#VALUE!</v>
      </c>
      <c r="E510" t="e">
        <f t="shared" si="45"/>
        <v>#NAME?</v>
      </c>
      <c r="F510" t="e">
        <f t="shared" si="46"/>
        <v>#NAME?</v>
      </c>
    </row>
    <row r="511" spans="1:6" x14ac:dyDescent="0.25">
      <c r="A511" t="e">
        <f t="shared" si="47"/>
        <v>#VALUE!</v>
      </c>
      <c r="B511" t="e">
        <f t="shared" si="42"/>
        <v>#VALUE!</v>
      </c>
      <c r="C511" t="e">
        <f t="shared" si="43"/>
        <v>#NAME?</v>
      </c>
      <c r="D511" t="e">
        <f t="shared" si="44"/>
        <v>#VALUE!</v>
      </c>
      <c r="E511" t="e">
        <f t="shared" si="45"/>
        <v>#NAME?</v>
      </c>
      <c r="F511" t="e">
        <f t="shared" si="46"/>
        <v>#NAME?</v>
      </c>
    </row>
    <row r="512" spans="1:6" x14ac:dyDescent="0.25">
      <c r="A512" t="e">
        <f t="shared" si="47"/>
        <v>#VALUE!</v>
      </c>
      <c r="B512" t="e">
        <f t="shared" si="42"/>
        <v>#VALUE!</v>
      </c>
      <c r="C512" t="e">
        <f t="shared" si="43"/>
        <v>#NAME?</v>
      </c>
      <c r="D512" t="e">
        <f t="shared" si="44"/>
        <v>#VALUE!</v>
      </c>
      <c r="E512" t="e">
        <f t="shared" si="45"/>
        <v>#NAME?</v>
      </c>
      <c r="F512" t="e">
        <f t="shared" si="46"/>
        <v>#NAME?</v>
      </c>
    </row>
    <row r="513" spans="1:6" x14ac:dyDescent="0.25">
      <c r="A513" t="e">
        <f t="shared" si="47"/>
        <v>#VALUE!</v>
      </c>
      <c r="B513" t="e">
        <f t="shared" si="42"/>
        <v>#VALUE!</v>
      </c>
      <c r="C513" t="e">
        <f t="shared" si="43"/>
        <v>#NAME?</v>
      </c>
      <c r="D513" t="e">
        <f t="shared" si="44"/>
        <v>#VALUE!</v>
      </c>
      <c r="E513" t="e">
        <f t="shared" si="45"/>
        <v>#NAME?</v>
      </c>
      <c r="F513" t="e">
        <f t="shared" si="46"/>
        <v>#NAME?</v>
      </c>
    </row>
    <row r="514" spans="1:6" x14ac:dyDescent="0.25">
      <c r="A514" t="e">
        <f t="shared" si="47"/>
        <v>#VALUE!</v>
      </c>
      <c r="B514" t="e">
        <f t="shared" si="42"/>
        <v>#VALUE!</v>
      </c>
      <c r="C514" t="e">
        <f t="shared" si="43"/>
        <v>#NAME?</v>
      </c>
      <c r="D514" t="e">
        <f t="shared" si="44"/>
        <v>#VALUE!</v>
      </c>
      <c r="E514" t="e">
        <f t="shared" si="45"/>
        <v>#NAME?</v>
      </c>
      <c r="F514" t="e">
        <f t="shared" si="46"/>
        <v>#NAME?</v>
      </c>
    </row>
    <row r="515" spans="1:6" x14ac:dyDescent="0.25">
      <c r="A515" t="e">
        <f t="shared" si="47"/>
        <v>#VALUE!</v>
      </c>
      <c r="B515" t="e">
        <f t="shared" si="42"/>
        <v>#VALUE!</v>
      </c>
      <c r="C515" t="e">
        <f t="shared" si="43"/>
        <v>#NAME?</v>
      </c>
      <c r="D515" t="e">
        <f t="shared" si="44"/>
        <v>#VALUE!</v>
      </c>
      <c r="E515" t="e">
        <f t="shared" si="45"/>
        <v>#NAME?</v>
      </c>
      <c r="F515" t="e">
        <f t="shared" si="46"/>
        <v>#NAME?</v>
      </c>
    </row>
    <row r="516" spans="1:6" x14ac:dyDescent="0.25">
      <c r="A516" t="e">
        <f t="shared" si="47"/>
        <v>#VALUE!</v>
      </c>
      <c r="B516" t="e">
        <f t="shared" si="42"/>
        <v>#VALUE!</v>
      </c>
      <c r="C516" t="e">
        <f t="shared" si="43"/>
        <v>#NAME?</v>
      </c>
      <c r="D516" t="e">
        <f t="shared" si="44"/>
        <v>#VALUE!</v>
      </c>
      <c r="E516" t="e">
        <f t="shared" si="45"/>
        <v>#NAME?</v>
      </c>
      <c r="F516" t="e">
        <f t="shared" si="46"/>
        <v>#NAME?</v>
      </c>
    </row>
    <row r="517" spans="1:6" x14ac:dyDescent="0.25">
      <c r="A517" t="e">
        <f t="shared" si="47"/>
        <v>#VALUE!</v>
      </c>
      <c r="B517" t="e">
        <f t="shared" si="42"/>
        <v>#VALUE!</v>
      </c>
      <c r="C517" t="e">
        <f t="shared" si="43"/>
        <v>#NAME?</v>
      </c>
      <c r="D517" t="e">
        <f t="shared" si="44"/>
        <v>#VALUE!</v>
      </c>
      <c r="E517" t="e">
        <f t="shared" si="45"/>
        <v>#NAME?</v>
      </c>
      <c r="F517" t="e">
        <f t="shared" si="46"/>
        <v>#NAME?</v>
      </c>
    </row>
    <row r="518" spans="1:6" x14ac:dyDescent="0.25">
      <c r="A518" t="e">
        <f t="shared" si="47"/>
        <v>#VALUE!</v>
      </c>
      <c r="B518" t="e">
        <f t="shared" ref="B518:B581" si="48">IF(A518&lt;&gt;"",$D$2-A518,"")</f>
        <v>#VALUE!</v>
      </c>
      <c r="C518" t="e">
        <f t="shared" ref="C518:C581" si="49">$E$2^A518*(1-$E$2)^B518</f>
        <v>#NAME?</v>
      </c>
      <c r="D518" t="e">
        <f t="shared" ref="D518:D581" si="50">COMBIN($D$2,A518)</f>
        <v>#VALUE!</v>
      </c>
      <c r="E518" t="e">
        <f t="shared" ref="E518:E581" si="51">C518*D518</f>
        <v>#NAME?</v>
      </c>
      <c r="F518" t="e">
        <f t="shared" ref="F518:F581" si="52">SUMIFS(E518:E1517,A518:A1517,"&gt;" &amp; A518)</f>
        <v>#NAME?</v>
      </c>
    </row>
    <row r="519" spans="1:6" x14ac:dyDescent="0.25">
      <c r="A519" t="e">
        <f t="shared" ref="A519:A582" si="53">IF(A518+1&gt;$D$2,"",A518+1)</f>
        <v>#VALUE!</v>
      </c>
      <c r="B519" t="e">
        <f t="shared" si="48"/>
        <v>#VALUE!</v>
      </c>
      <c r="C519" t="e">
        <f t="shared" si="49"/>
        <v>#NAME?</v>
      </c>
      <c r="D519" t="e">
        <f t="shared" si="50"/>
        <v>#VALUE!</v>
      </c>
      <c r="E519" t="e">
        <f t="shared" si="51"/>
        <v>#NAME?</v>
      </c>
      <c r="F519" t="e">
        <f t="shared" si="52"/>
        <v>#NAME?</v>
      </c>
    </row>
    <row r="520" spans="1:6" x14ac:dyDescent="0.25">
      <c r="A520" t="e">
        <f t="shared" si="53"/>
        <v>#VALUE!</v>
      </c>
      <c r="B520" t="e">
        <f t="shared" si="48"/>
        <v>#VALUE!</v>
      </c>
      <c r="C520" t="e">
        <f t="shared" si="49"/>
        <v>#NAME?</v>
      </c>
      <c r="D520" t="e">
        <f t="shared" si="50"/>
        <v>#VALUE!</v>
      </c>
      <c r="E520" t="e">
        <f t="shared" si="51"/>
        <v>#NAME?</v>
      </c>
      <c r="F520" t="e">
        <f t="shared" si="52"/>
        <v>#NAME?</v>
      </c>
    </row>
    <row r="521" spans="1:6" x14ac:dyDescent="0.25">
      <c r="A521" t="e">
        <f t="shared" si="53"/>
        <v>#VALUE!</v>
      </c>
      <c r="B521" t="e">
        <f t="shared" si="48"/>
        <v>#VALUE!</v>
      </c>
      <c r="C521" t="e">
        <f t="shared" si="49"/>
        <v>#NAME?</v>
      </c>
      <c r="D521" t="e">
        <f t="shared" si="50"/>
        <v>#VALUE!</v>
      </c>
      <c r="E521" t="e">
        <f t="shared" si="51"/>
        <v>#NAME?</v>
      </c>
      <c r="F521" t="e">
        <f t="shared" si="52"/>
        <v>#NAME?</v>
      </c>
    </row>
    <row r="522" spans="1:6" x14ac:dyDescent="0.25">
      <c r="A522" t="e">
        <f t="shared" si="53"/>
        <v>#VALUE!</v>
      </c>
      <c r="B522" t="e">
        <f t="shared" si="48"/>
        <v>#VALUE!</v>
      </c>
      <c r="C522" t="e">
        <f t="shared" si="49"/>
        <v>#NAME?</v>
      </c>
      <c r="D522" t="e">
        <f t="shared" si="50"/>
        <v>#VALUE!</v>
      </c>
      <c r="E522" t="e">
        <f t="shared" si="51"/>
        <v>#NAME?</v>
      </c>
      <c r="F522" t="e">
        <f t="shared" si="52"/>
        <v>#NAME?</v>
      </c>
    </row>
    <row r="523" spans="1:6" x14ac:dyDescent="0.25">
      <c r="A523" t="e">
        <f t="shared" si="53"/>
        <v>#VALUE!</v>
      </c>
      <c r="B523" t="e">
        <f t="shared" si="48"/>
        <v>#VALUE!</v>
      </c>
      <c r="C523" t="e">
        <f t="shared" si="49"/>
        <v>#NAME?</v>
      </c>
      <c r="D523" t="e">
        <f t="shared" si="50"/>
        <v>#VALUE!</v>
      </c>
      <c r="E523" t="e">
        <f t="shared" si="51"/>
        <v>#NAME?</v>
      </c>
      <c r="F523" t="e">
        <f t="shared" si="52"/>
        <v>#NAME?</v>
      </c>
    </row>
    <row r="524" spans="1:6" x14ac:dyDescent="0.25">
      <c r="A524" t="e">
        <f t="shared" si="53"/>
        <v>#VALUE!</v>
      </c>
      <c r="B524" t="e">
        <f t="shared" si="48"/>
        <v>#VALUE!</v>
      </c>
      <c r="C524" t="e">
        <f t="shared" si="49"/>
        <v>#NAME?</v>
      </c>
      <c r="D524" t="e">
        <f t="shared" si="50"/>
        <v>#VALUE!</v>
      </c>
      <c r="E524" t="e">
        <f t="shared" si="51"/>
        <v>#NAME?</v>
      </c>
      <c r="F524" t="e">
        <f t="shared" si="52"/>
        <v>#NAME?</v>
      </c>
    </row>
    <row r="525" spans="1:6" x14ac:dyDescent="0.25">
      <c r="A525" t="e">
        <f t="shared" si="53"/>
        <v>#VALUE!</v>
      </c>
      <c r="B525" t="e">
        <f t="shared" si="48"/>
        <v>#VALUE!</v>
      </c>
      <c r="C525" t="e">
        <f t="shared" si="49"/>
        <v>#NAME?</v>
      </c>
      <c r="D525" t="e">
        <f t="shared" si="50"/>
        <v>#VALUE!</v>
      </c>
      <c r="E525" t="e">
        <f t="shared" si="51"/>
        <v>#NAME?</v>
      </c>
      <c r="F525" t="e">
        <f t="shared" si="52"/>
        <v>#NAME?</v>
      </c>
    </row>
    <row r="526" spans="1:6" x14ac:dyDescent="0.25">
      <c r="A526" t="e">
        <f t="shared" si="53"/>
        <v>#VALUE!</v>
      </c>
      <c r="B526" t="e">
        <f t="shared" si="48"/>
        <v>#VALUE!</v>
      </c>
      <c r="C526" t="e">
        <f t="shared" si="49"/>
        <v>#NAME?</v>
      </c>
      <c r="D526" t="e">
        <f t="shared" si="50"/>
        <v>#VALUE!</v>
      </c>
      <c r="E526" t="e">
        <f t="shared" si="51"/>
        <v>#NAME?</v>
      </c>
      <c r="F526" t="e">
        <f t="shared" si="52"/>
        <v>#NAME?</v>
      </c>
    </row>
    <row r="527" spans="1:6" x14ac:dyDescent="0.25">
      <c r="A527" t="e">
        <f t="shared" si="53"/>
        <v>#VALUE!</v>
      </c>
      <c r="B527" t="e">
        <f t="shared" si="48"/>
        <v>#VALUE!</v>
      </c>
      <c r="C527" t="e">
        <f t="shared" si="49"/>
        <v>#NAME?</v>
      </c>
      <c r="D527" t="e">
        <f t="shared" si="50"/>
        <v>#VALUE!</v>
      </c>
      <c r="E527" t="e">
        <f t="shared" si="51"/>
        <v>#NAME?</v>
      </c>
      <c r="F527" t="e">
        <f t="shared" si="52"/>
        <v>#NAME?</v>
      </c>
    </row>
    <row r="528" spans="1:6" x14ac:dyDescent="0.25">
      <c r="A528" t="e">
        <f t="shared" si="53"/>
        <v>#VALUE!</v>
      </c>
      <c r="B528" t="e">
        <f t="shared" si="48"/>
        <v>#VALUE!</v>
      </c>
      <c r="C528" t="e">
        <f t="shared" si="49"/>
        <v>#NAME?</v>
      </c>
      <c r="D528" t="e">
        <f t="shared" si="50"/>
        <v>#VALUE!</v>
      </c>
      <c r="E528" t="e">
        <f t="shared" si="51"/>
        <v>#NAME?</v>
      </c>
      <c r="F528" t="e">
        <f t="shared" si="52"/>
        <v>#NAME?</v>
      </c>
    </row>
    <row r="529" spans="1:6" x14ac:dyDescent="0.25">
      <c r="A529" t="e">
        <f t="shared" si="53"/>
        <v>#VALUE!</v>
      </c>
      <c r="B529" t="e">
        <f t="shared" si="48"/>
        <v>#VALUE!</v>
      </c>
      <c r="C529" t="e">
        <f t="shared" si="49"/>
        <v>#NAME?</v>
      </c>
      <c r="D529" t="e">
        <f t="shared" si="50"/>
        <v>#VALUE!</v>
      </c>
      <c r="E529" t="e">
        <f t="shared" si="51"/>
        <v>#NAME?</v>
      </c>
      <c r="F529" t="e">
        <f t="shared" si="52"/>
        <v>#NAME?</v>
      </c>
    </row>
    <row r="530" spans="1:6" x14ac:dyDescent="0.25">
      <c r="A530" t="e">
        <f t="shared" si="53"/>
        <v>#VALUE!</v>
      </c>
      <c r="B530" t="e">
        <f t="shared" si="48"/>
        <v>#VALUE!</v>
      </c>
      <c r="C530" t="e">
        <f t="shared" si="49"/>
        <v>#NAME?</v>
      </c>
      <c r="D530" t="e">
        <f t="shared" si="50"/>
        <v>#VALUE!</v>
      </c>
      <c r="E530" t="e">
        <f t="shared" si="51"/>
        <v>#NAME?</v>
      </c>
      <c r="F530" t="e">
        <f t="shared" si="52"/>
        <v>#NAME?</v>
      </c>
    </row>
    <row r="531" spans="1:6" x14ac:dyDescent="0.25">
      <c r="A531" t="e">
        <f t="shared" si="53"/>
        <v>#VALUE!</v>
      </c>
      <c r="B531" t="e">
        <f t="shared" si="48"/>
        <v>#VALUE!</v>
      </c>
      <c r="C531" t="e">
        <f t="shared" si="49"/>
        <v>#NAME?</v>
      </c>
      <c r="D531" t="e">
        <f t="shared" si="50"/>
        <v>#VALUE!</v>
      </c>
      <c r="E531" t="e">
        <f t="shared" si="51"/>
        <v>#NAME?</v>
      </c>
      <c r="F531" t="e">
        <f t="shared" si="52"/>
        <v>#NAME?</v>
      </c>
    </row>
    <row r="532" spans="1:6" x14ac:dyDescent="0.25">
      <c r="A532" t="e">
        <f t="shared" si="53"/>
        <v>#VALUE!</v>
      </c>
      <c r="B532" t="e">
        <f t="shared" si="48"/>
        <v>#VALUE!</v>
      </c>
      <c r="C532" t="e">
        <f t="shared" si="49"/>
        <v>#NAME?</v>
      </c>
      <c r="D532" t="e">
        <f t="shared" si="50"/>
        <v>#VALUE!</v>
      </c>
      <c r="E532" t="e">
        <f t="shared" si="51"/>
        <v>#NAME?</v>
      </c>
      <c r="F532" t="e">
        <f t="shared" si="52"/>
        <v>#NAME?</v>
      </c>
    </row>
    <row r="533" spans="1:6" x14ac:dyDescent="0.25">
      <c r="A533" t="e">
        <f t="shared" si="53"/>
        <v>#VALUE!</v>
      </c>
      <c r="B533" t="e">
        <f t="shared" si="48"/>
        <v>#VALUE!</v>
      </c>
      <c r="C533" t="e">
        <f t="shared" si="49"/>
        <v>#NAME?</v>
      </c>
      <c r="D533" t="e">
        <f t="shared" si="50"/>
        <v>#VALUE!</v>
      </c>
      <c r="E533" t="e">
        <f t="shared" si="51"/>
        <v>#NAME?</v>
      </c>
      <c r="F533" t="e">
        <f t="shared" si="52"/>
        <v>#NAME?</v>
      </c>
    </row>
    <row r="534" spans="1:6" x14ac:dyDescent="0.25">
      <c r="A534" t="e">
        <f t="shared" si="53"/>
        <v>#VALUE!</v>
      </c>
      <c r="B534" t="e">
        <f t="shared" si="48"/>
        <v>#VALUE!</v>
      </c>
      <c r="C534" t="e">
        <f t="shared" si="49"/>
        <v>#NAME?</v>
      </c>
      <c r="D534" t="e">
        <f t="shared" si="50"/>
        <v>#VALUE!</v>
      </c>
      <c r="E534" t="e">
        <f t="shared" si="51"/>
        <v>#NAME?</v>
      </c>
      <c r="F534" t="e">
        <f t="shared" si="52"/>
        <v>#NAME?</v>
      </c>
    </row>
    <row r="535" spans="1:6" x14ac:dyDescent="0.25">
      <c r="A535" t="e">
        <f t="shared" si="53"/>
        <v>#VALUE!</v>
      </c>
      <c r="B535" t="e">
        <f t="shared" si="48"/>
        <v>#VALUE!</v>
      </c>
      <c r="C535" t="e">
        <f t="shared" si="49"/>
        <v>#NAME?</v>
      </c>
      <c r="D535" t="e">
        <f t="shared" si="50"/>
        <v>#VALUE!</v>
      </c>
      <c r="E535" t="e">
        <f t="shared" si="51"/>
        <v>#NAME?</v>
      </c>
      <c r="F535" t="e">
        <f t="shared" si="52"/>
        <v>#NAME?</v>
      </c>
    </row>
    <row r="536" spans="1:6" x14ac:dyDescent="0.25">
      <c r="A536" t="e">
        <f t="shared" si="53"/>
        <v>#VALUE!</v>
      </c>
      <c r="B536" t="e">
        <f t="shared" si="48"/>
        <v>#VALUE!</v>
      </c>
      <c r="C536" t="e">
        <f t="shared" si="49"/>
        <v>#NAME?</v>
      </c>
      <c r="D536" t="e">
        <f t="shared" si="50"/>
        <v>#VALUE!</v>
      </c>
      <c r="E536" t="e">
        <f t="shared" si="51"/>
        <v>#NAME?</v>
      </c>
      <c r="F536" t="e">
        <f t="shared" si="52"/>
        <v>#NAME?</v>
      </c>
    </row>
    <row r="537" spans="1:6" x14ac:dyDescent="0.25">
      <c r="A537" t="e">
        <f t="shared" si="53"/>
        <v>#VALUE!</v>
      </c>
      <c r="B537" t="e">
        <f t="shared" si="48"/>
        <v>#VALUE!</v>
      </c>
      <c r="C537" t="e">
        <f t="shared" si="49"/>
        <v>#NAME?</v>
      </c>
      <c r="D537" t="e">
        <f t="shared" si="50"/>
        <v>#VALUE!</v>
      </c>
      <c r="E537" t="e">
        <f t="shared" si="51"/>
        <v>#NAME?</v>
      </c>
      <c r="F537" t="e">
        <f t="shared" si="52"/>
        <v>#NAME?</v>
      </c>
    </row>
    <row r="538" spans="1:6" x14ac:dyDescent="0.25">
      <c r="A538" t="e">
        <f t="shared" si="53"/>
        <v>#VALUE!</v>
      </c>
      <c r="B538" t="e">
        <f t="shared" si="48"/>
        <v>#VALUE!</v>
      </c>
      <c r="C538" t="e">
        <f t="shared" si="49"/>
        <v>#NAME?</v>
      </c>
      <c r="D538" t="e">
        <f t="shared" si="50"/>
        <v>#VALUE!</v>
      </c>
      <c r="E538" t="e">
        <f t="shared" si="51"/>
        <v>#NAME?</v>
      </c>
      <c r="F538" t="e">
        <f t="shared" si="52"/>
        <v>#NAME?</v>
      </c>
    </row>
    <row r="539" spans="1:6" x14ac:dyDescent="0.25">
      <c r="A539" t="e">
        <f t="shared" si="53"/>
        <v>#VALUE!</v>
      </c>
      <c r="B539" t="e">
        <f t="shared" si="48"/>
        <v>#VALUE!</v>
      </c>
      <c r="C539" t="e">
        <f t="shared" si="49"/>
        <v>#NAME?</v>
      </c>
      <c r="D539" t="e">
        <f t="shared" si="50"/>
        <v>#VALUE!</v>
      </c>
      <c r="E539" t="e">
        <f t="shared" si="51"/>
        <v>#NAME?</v>
      </c>
      <c r="F539" t="e">
        <f t="shared" si="52"/>
        <v>#NAME?</v>
      </c>
    </row>
    <row r="540" spans="1:6" x14ac:dyDescent="0.25">
      <c r="A540" t="e">
        <f t="shared" si="53"/>
        <v>#VALUE!</v>
      </c>
      <c r="B540" t="e">
        <f t="shared" si="48"/>
        <v>#VALUE!</v>
      </c>
      <c r="C540" t="e">
        <f t="shared" si="49"/>
        <v>#NAME?</v>
      </c>
      <c r="D540" t="e">
        <f t="shared" si="50"/>
        <v>#VALUE!</v>
      </c>
      <c r="E540" t="e">
        <f t="shared" si="51"/>
        <v>#NAME?</v>
      </c>
      <c r="F540" t="e">
        <f t="shared" si="52"/>
        <v>#NAME?</v>
      </c>
    </row>
    <row r="541" spans="1:6" x14ac:dyDescent="0.25">
      <c r="A541" t="e">
        <f t="shared" si="53"/>
        <v>#VALUE!</v>
      </c>
      <c r="B541" t="e">
        <f t="shared" si="48"/>
        <v>#VALUE!</v>
      </c>
      <c r="C541" t="e">
        <f t="shared" si="49"/>
        <v>#NAME?</v>
      </c>
      <c r="D541" t="e">
        <f t="shared" si="50"/>
        <v>#VALUE!</v>
      </c>
      <c r="E541" t="e">
        <f t="shared" si="51"/>
        <v>#NAME?</v>
      </c>
      <c r="F541" t="e">
        <f t="shared" si="52"/>
        <v>#NAME?</v>
      </c>
    </row>
    <row r="542" spans="1:6" x14ac:dyDescent="0.25">
      <c r="A542" t="e">
        <f t="shared" si="53"/>
        <v>#VALUE!</v>
      </c>
      <c r="B542" t="e">
        <f t="shared" si="48"/>
        <v>#VALUE!</v>
      </c>
      <c r="C542" t="e">
        <f t="shared" si="49"/>
        <v>#NAME?</v>
      </c>
      <c r="D542" t="e">
        <f t="shared" si="50"/>
        <v>#VALUE!</v>
      </c>
      <c r="E542" t="e">
        <f t="shared" si="51"/>
        <v>#NAME?</v>
      </c>
      <c r="F542" t="e">
        <f t="shared" si="52"/>
        <v>#NAME?</v>
      </c>
    </row>
    <row r="543" spans="1:6" x14ac:dyDescent="0.25">
      <c r="A543" t="e">
        <f t="shared" si="53"/>
        <v>#VALUE!</v>
      </c>
      <c r="B543" t="e">
        <f t="shared" si="48"/>
        <v>#VALUE!</v>
      </c>
      <c r="C543" t="e">
        <f t="shared" si="49"/>
        <v>#NAME?</v>
      </c>
      <c r="D543" t="e">
        <f t="shared" si="50"/>
        <v>#VALUE!</v>
      </c>
      <c r="E543" t="e">
        <f t="shared" si="51"/>
        <v>#NAME?</v>
      </c>
      <c r="F543" t="e">
        <f t="shared" si="52"/>
        <v>#NAME?</v>
      </c>
    </row>
    <row r="544" spans="1:6" x14ac:dyDescent="0.25">
      <c r="A544" t="e">
        <f t="shared" si="53"/>
        <v>#VALUE!</v>
      </c>
      <c r="B544" t="e">
        <f t="shared" si="48"/>
        <v>#VALUE!</v>
      </c>
      <c r="C544" t="e">
        <f t="shared" si="49"/>
        <v>#NAME?</v>
      </c>
      <c r="D544" t="e">
        <f t="shared" si="50"/>
        <v>#VALUE!</v>
      </c>
      <c r="E544" t="e">
        <f t="shared" si="51"/>
        <v>#NAME?</v>
      </c>
      <c r="F544" t="e">
        <f t="shared" si="52"/>
        <v>#NAME?</v>
      </c>
    </row>
    <row r="545" spans="1:6" x14ac:dyDescent="0.25">
      <c r="A545" t="e">
        <f t="shared" si="53"/>
        <v>#VALUE!</v>
      </c>
      <c r="B545" t="e">
        <f t="shared" si="48"/>
        <v>#VALUE!</v>
      </c>
      <c r="C545" t="e">
        <f t="shared" si="49"/>
        <v>#NAME?</v>
      </c>
      <c r="D545" t="e">
        <f t="shared" si="50"/>
        <v>#VALUE!</v>
      </c>
      <c r="E545" t="e">
        <f t="shared" si="51"/>
        <v>#NAME?</v>
      </c>
      <c r="F545" t="e">
        <f t="shared" si="52"/>
        <v>#NAME?</v>
      </c>
    </row>
    <row r="546" spans="1:6" x14ac:dyDescent="0.25">
      <c r="A546" t="e">
        <f t="shared" si="53"/>
        <v>#VALUE!</v>
      </c>
      <c r="B546" t="e">
        <f t="shared" si="48"/>
        <v>#VALUE!</v>
      </c>
      <c r="C546" t="e">
        <f t="shared" si="49"/>
        <v>#NAME?</v>
      </c>
      <c r="D546" t="e">
        <f t="shared" si="50"/>
        <v>#VALUE!</v>
      </c>
      <c r="E546" t="e">
        <f t="shared" si="51"/>
        <v>#NAME?</v>
      </c>
      <c r="F546" t="e">
        <f t="shared" si="52"/>
        <v>#NAME?</v>
      </c>
    </row>
    <row r="547" spans="1:6" x14ac:dyDescent="0.25">
      <c r="A547" t="e">
        <f t="shared" si="53"/>
        <v>#VALUE!</v>
      </c>
      <c r="B547" t="e">
        <f t="shared" si="48"/>
        <v>#VALUE!</v>
      </c>
      <c r="C547" t="e">
        <f t="shared" si="49"/>
        <v>#NAME?</v>
      </c>
      <c r="D547" t="e">
        <f t="shared" si="50"/>
        <v>#VALUE!</v>
      </c>
      <c r="E547" t="e">
        <f t="shared" si="51"/>
        <v>#NAME?</v>
      </c>
      <c r="F547" t="e">
        <f t="shared" si="52"/>
        <v>#NAME?</v>
      </c>
    </row>
    <row r="548" spans="1:6" x14ac:dyDescent="0.25">
      <c r="A548" t="e">
        <f t="shared" si="53"/>
        <v>#VALUE!</v>
      </c>
      <c r="B548" t="e">
        <f t="shared" si="48"/>
        <v>#VALUE!</v>
      </c>
      <c r="C548" t="e">
        <f t="shared" si="49"/>
        <v>#NAME?</v>
      </c>
      <c r="D548" t="e">
        <f t="shared" si="50"/>
        <v>#VALUE!</v>
      </c>
      <c r="E548" t="e">
        <f t="shared" si="51"/>
        <v>#NAME?</v>
      </c>
      <c r="F548" t="e">
        <f t="shared" si="52"/>
        <v>#NAME?</v>
      </c>
    </row>
    <row r="549" spans="1:6" x14ac:dyDescent="0.25">
      <c r="A549" t="e">
        <f t="shared" si="53"/>
        <v>#VALUE!</v>
      </c>
      <c r="B549" t="e">
        <f t="shared" si="48"/>
        <v>#VALUE!</v>
      </c>
      <c r="C549" t="e">
        <f t="shared" si="49"/>
        <v>#NAME?</v>
      </c>
      <c r="D549" t="e">
        <f t="shared" si="50"/>
        <v>#VALUE!</v>
      </c>
      <c r="E549" t="e">
        <f t="shared" si="51"/>
        <v>#NAME?</v>
      </c>
      <c r="F549" t="e">
        <f t="shared" si="52"/>
        <v>#NAME?</v>
      </c>
    </row>
    <row r="550" spans="1:6" x14ac:dyDescent="0.25">
      <c r="A550" t="e">
        <f t="shared" si="53"/>
        <v>#VALUE!</v>
      </c>
      <c r="B550" t="e">
        <f t="shared" si="48"/>
        <v>#VALUE!</v>
      </c>
      <c r="C550" t="e">
        <f t="shared" si="49"/>
        <v>#NAME?</v>
      </c>
      <c r="D550" t="e">
        <f t="shared" si="50"/>
        <v>#VALUE!</v>
      </c>
      <c r="E550" t="e">
        <f t="shared" si="51"/>
        <v>#NAME?</v>
      </c>
      <c r="F550" t="e">
        <f t="shared" si="52"/>
        <v>#NAME?</v>
      </c>
    </row>
    <row r="551" spans="1:6" x14ac:dyDescent="0.25">
      <c r="A551" t="e">
        <f t="shared" si="53"/>
        <v>#VALUE!</v>
      </c>
      <c r="B551" t="e">
        <f t="shared" si="48"/>
        <v>#VALUE!</v>
      </c>
      <c r="C551" t="e">
        <f t="shared" si="49"/>
        <v>#NAME?</v>
      </c>
      <c r="D551" t="e">
        <f t="shared" si="50"/>
        <v>#VALUE!</v>
      </c>
      <c r="E551" t="e">
        <f t="shared" si="51"/>
        <v>#NAME?</v>
      </c>
      <c r="F551" t="e">
        <f t="shared" si="52"/>
        <v>#NAME?</v>
      </c>
    </row>
    <row r="552" spans="1:6" x14ac:dyDescent="0.25">
      <c r="A552" t="e">
        <f t="shared" si="53"/>
        <v>#VALUE!</v>
      </c>
      <c r="B552" t="e">
        <f t="shared" si="48"/>
        <v>#VALUE!</v>
      </c>
      <c r="C552" t="e">
        <f t="shared" si="49"/>
        <v>#NAME?</v>
      </c>
      <c r="D552" t="e">
        <f t="shared" si="50"/>
        <v>#VALUE!</v>
      </c>
      <c r="E552" t="e">
        <f t="shared" si="51"/>
        <v>#NAME?</v>
      </c>
      <c r="F552" t="e">
        <f t="shared" si="52"/>
        <v>#NAME?</v>
      </c>
    </row>
    <row r="553" spans="1:6" x14ac:dyDescent="0.25">
      <c r="A553" t="e">
        <f t="shared" si="53"/>
        <v>#VALUE!</v>
      </c>
      <c r="B553" t="e">
        <f t="shared" si="48"/>
        <v>#VALUE!</v>
      </c>
      <c r="C553" t="e">
        <f t="shared" si="49"/>
        <v>#NAME?</v>
      </c>
      <c r="D553" t="e">
        <f t="shared" si="50"/>
        <v>#VALUE!</v>
      </c>
      <c r="E553" t="e">
        <f t="shared" si="51"/>
        <v>#NAME?</v>
      </c>
      <c r="F553" t="e">
        <f t="shared" si="52"/>
        <v>#NAME?</v>
      </c>
    </row>
    <row r="554" spans="1:6" x14ac:dyDescent="0.25">
      <c r="A554" t="e">
        <f t="shared" si="53"/>
        <v>#VALUE!</v>
      </c>
      <c r="B554" t="e">
        <f t="shared" si="48"/>
        <v>#VALUE!</v>
      </c>
      <c r="C554" t="e">
        <f t="shared" si="49"/>
        <v>#NAME?</v>
      </c>
      <c r="D554" t="e">
        <f t="shared" si="50"/>
        <v>#VALUE!</v>
      </c>
      <c r="E554" t="e">
        <f t="shared" si="51"/>
        <v>#NAME?</v>
      </c>
      <c r="F554" t="e">
        <f t="shared" si="52"/>
        <v>#NAME?</v>
      </c>
    </row>
    <row r="555" spans="1:6" x14ac:dyDescent="0.25">
      <c r="A555" t="e">
        <f t="shared" si="53"/>
        <v>#VALUE!</v>
      </c>
      <c r="B555" t="e">
        <f t="shared" si="48"/>
        <v>#VALUE!</v>
      </c>
      <c r="C555" t="e">
        <f t="shared" si="49"/>
        <v>#NAME?</v>
      </c>
      <c r="D555" t="e">
        <f t="shared" si="50"/>
        <v>#VALUE!</v>
      </c>
      <c r="E555" t="e">
        <f t="shared" si="51"/>
        <v>#NAME?</v>
      </c>
      <c r="F555" t="e">
        <f t="shared" si="52"/>
        <v>#NAME?</v>
      </c>
    </row>
    <row r="556" spans="1:6" x14ac:dyDescent="0.25">
      <c r="A556" t="e">
        <f t="shared" si="53"/>
        <v>#VALUE!</v>
      </c>
      <c r="B556" t="e">
        <f t="shared" si="48"/>
        <v>#VALUE!</v>
      </c>
      <c r="C556" t="e">
        <f t="shared" si="49"/>
        <v>#NAME?</v>
      </c>
      <c r="D556" t="e">
        <f t="shared" si="50"/>
        <v>#VALUE!</v>
      </c>
      <c r="E556" t="e">
        <f t="shared" si="51"/>
        <v>#NAME?</v>
      </c>
      <c r="F556" t="e">
        <f t="shared" si="52"/>
        <v>#NAME?</v>
      </c>
    </row>
    <row r="557" spans="1:6" x14ac:dyDescent="0.25">
      <c r="A557" t="e">
        <f t="shared" si="53"/>
        <v>#VALUE!</v>
      </c>
      <c r="B557" t="e">
        <f t="shared" si="48"/>
        <v>#VALUE!</v>
      </c>
      <c r="C557" t="e">
        <f t="shared" si="49"/>
        <v>#NAME?</v>
      </c>
      <c r="D557" t="e">
        <f t="shared" si="50"/>
        <v>#VALUE!</v>
      </c>
      <c r="E557" t="e">
        <f t="shared" si="51"/>
        <v>#NAME?</v>
      </c>
      <c r="F557" t="e">
        <f t="shared" si="52"/>
        <v>#NAME?</v>
      </c>
    </row>
    <row r="558" spans="1:6" x14ac:dyDescent="0.25">
      <c r="A558" t="e">
        <f t="shared" si="53"/>
        <v>#VALUE!</v>
      </c>
      <c r="B558" t="e">
        <f t="shared" si="48"/>
        <v>#VALUE!</v>
      </c>
      <c r="C558" t="e">
        <f t="shared" si="49"/>
        <v>#NAME?</v>
      </c>
      <c r="D558" t="e">
        <f t="shared" si="50"/>
        <v>#VALUE!</v>
      </c>
      <c r="E558" t="e">
        <f t="shared" si="51"/>
        <v>#NAME?</v>
      </c>
      <c r="F558" t="e">
        <f t="shared" si="52"/>
        <v>#NAME?</v>
      </c>
    </row>
    <row r="559" spans="1:6" x14ac:dyDescent="0.25">
      <c r="A559" t="e">
        <f t="shared" si="53"/>
        <v>#VALUE!</v>
      </c>
      <c r="B559" t="e">
        <f t="shared" si="48"/>
        <v>#VALUE!</v>
      </c>
      <c r="C559" t="e">
        <f t="shared" si="49"/>
        <v>#NAME?</v>
      </c>
      <c r="D559" t="e">
        <f t="shared" si="50"/>
        <v>#VALUE!</v>
      </c>
      <c r="E559" t="e">
        <f t="shared" si="51"/>
        <v>#NAME?</v>
      </c>
      <c r="F559" t="e">
        <f t="shared" si="52"/>
        <v>#NAME?</v>
      </c>
    </row>
    <row r="560" spans="1:6" x14ac:dyDescent="0.25">
      <c r="A560" t="e">
        <f t="shared" si="53"/>
        <v>#VALUE!</v>
      </c>
      <c r="B560" t="e">
        <f t="shared" si="48"/>
        <v>#VALUE!</v>
      </c>
      <c r="C560" t="e">
        <f t="shared" si="49"/>
        <v>#NAME?</v>
      </c>
      <c r="D560" t="e">
        <f t="shared" si="50"/>
        <v>#VALUE!</v>
      </c>
      <c r="E560" t="e">
        <f t="shared" si="51"/>
        <v>#NAME?</v>
      </c>
      <c r="F560" t="e">
        <f t="shared" si="52"/>
        <v>#NAME?</v>
      </c>
    </row>
    <row r="561" spans="1:6" x14ac:dyDescent="0.25">
      <c r="A561" t="e">
        <f t="shared" si="53"/>
        <v>#VALUE!</v>
      </c>
      <c r="B561" t="e">
        <f t="shared" si="48"/>
        <v>#VALUE!</v>
      </c>
      <c r="C561" t="e">
        <f t="shared" si="49"/>
        <v>#NAME?</v>
      </c>
      <c r="D561" t="e">
        <f t="shared" si="50"/>
        <v>#VALUE!</v>
      </c>
      <c r="E561" t="e">
        <f t="shared" si="51"/>
        <v>#NAME?</v>
      </c>
      <c r="F561" t="e">
        <f t="shared" si="52"/>
        <v>#NAME?</v>
      </c>
    </row>
    <row r="562" spans="1:6" x14ac:dyDescent="0.25">
      <c r="A562" t="e">
        <f t="shared" si="53"/>
        <v>#VALUE!</v>
      </c>
      <c r="B562" t="e">
        <f t="shared" si="48"/>
        <v>#VALUE!</v>
      </c>
      <c r="C562" t="e">
        <f t="shared" si="49"/>
        <v>#NAME?</v>
      </c>
      <c r="D562" t="e">
        <f t="shared" si="50"/>
        <v>#VALUE!</v>
      </c>
      <c r="E562" t="e">
        <f t="shared" si="51"/>
        <v>#NAME?</v>
      </c>
      <c r="F562" t="e">
        <f t="shared" si="52"/>
        <v>#NAME?</v>
      </c>
    </row>
    <row r="563" spans="1:6" x14ac:dyDescent="0.25">
      <c r="A563" t="e">
        <f t="shared" si="53"/>
        <v>#VALUE!</v>
      </c>
      <c r="B563" t="e">
        <f t="shared" si="48"/>
        <v>#VALUE!</v>
      </c>
      <c r="C563" t="e">
        <f t="shared" si="49"/>
        <v>#NAME?</v>
      </c>
      <c r="D563" t="e">
        <f t="shared" si="50"/>
        <v>#VALUE!</v>
      </c>
      <c r="E563" t="e">
        <f t="shared" si="51"/>
        <v>#NAME?</v>
      </c>
      <c r="F563" t="e">
        <f t="shared" si="52"/>
        <v>#NAME?</v>
      </c>
    </row>
    <row r="564" spans="1:6" x14ac:dyDescent="0.25">
      <c r="A564" t="e">
        <f t="shared" si="53"/>
        <v>#VALUE!</v>
      </c>
      <c r="B564" t="e">
        <f t="shared" si="48"/>
        <v>#VALUE!</v>
      </c>
      <c r="C564" t="e">
        <f t="shared" si="49"/>
        <v>#NAME?</v>
      </c>
      <c r="D564" t="e">
        <f t="shared" si="50"/>
        <v>#VALUE!</v>
      </c>
      <c r="E564" t="e">
        <f t="shared" si="51"/>
        <v>#NAME?</v>
      </c>
      <c r="F564" t="e">
        <f t="shared" si="52"/>
        <v>#NAME?</v>
      </c>
    </row>
    <row r="565" spans="1:6" x14ac:dyDescent="0.25">
      <c r="A565" t="e">
        <f t="shared" si="53"/>
        <v>#VALUE!</v>
      </c>
      <c r="B565" t="e">
        <f t="shared" si="48"/>
        <v>#VALUE!</v>
      </c>
      <c r="C565" t="e">
        <f t="shared" si="49"/>
        <v>#NAME?</v>
      </c>
      <c r="D565" t="e">
        <f t="shared" si="50"/>
        <v>#VALUE!</v>
      </c>
      <c r="E565" t="e">
        <f t="shared" si="51"/>
        <v>#NAME?</v>
      </c>
      <c r="F565" t="e">
        <f t="shared" si="52"/>
        <v>#NAME?</v>
      </c>
    </row>
    <row r="566" spans="1:6" x14ac:dyDescent="0.25">
      <c r="A566" t="e">
        <f t="shared" si="53"/>
        <v>#VALUE!</v>
      </c>
      <c r="B566" t="e">
        <f t="shared" si="48"/>
        <v>#VALUE!</v>
      </c>
      <c r="C566" t="e">
        <f t="shared" si="49"/>
        <v>#NAME?</v>
      </c>
      <c r="D566" t="e">
        <f t="shared" si="50"/>
        <v>#VALUE!</v>
      </c>
      <c r="E566" t="e">
        <f t="shared" si="51"/>
        <v>#NAME?</v>
      </c>
      <c r="F566" t="e">
        <f t="shared" si="52"/>
        <v>#NAME?</v>
      </c>
    </row>
    <row r="567" spans="1:6" x14ac:dyDescent="0.25">
      <c r="A567" t="e">
        <f t="shared" si="53"/>
        <v>#VALUE!</v>
      </c>
      <c r="B567" t="e">
        <f t="shared" si="48"/>
        <v>#VALUE!</v>
      </c>
      <c r="C567" t="e">
        <f t="shared" si="49"/>
        <v>#NAME?</v>
      </c>
      <c r="D567" t="e">
        <f t="shared" si="50"/>
        <v>#VALUE!</v>
      </c>
      <c r="E567" t="e">
        <f t="shared" si="51"/>
        <v>#NAME?</v>
      </c>
      <c r="F567" t="e">
        <f t="shared" si="52"/>
        <v>#NAME?</v>
      </c>
    </row>
    <row r="568" spans="1:6" x14ac:dyDescent="0.25">
      <c r="A568" t="e">
        <f t="shared" si="53"/>
        <v>#VALUE!</v>
      </c>
      <c r="B568" t="e">
        <f t="shared" si="48"/>
        <v>#VALUE!</v>
      </c>
      <c r="C568" t="e">
        <f t="shared" si="49"/>
        <v>#NAME?</v>
      </c>
      <c r="D568" t="e">
        <f t="shared" si="50"/>
        <v>#VALUE!</v>
      </c>
      <c r="E568" t="e">
        <f t="shared" si="51"/>
        <v>#NAME?</v>
      </c>
      <c r="F568" t="e">
        <f t="shared" si="52"/>
        <v>#NAME?</v>
      </c>
    </row>
    <row r="569" spans="1:6" x14ac:dyDescent="0.25">
      <c r="A569" t="e">
        <f t="shared" si="53"/>
        <v>#VALUE!</v>
      </c>
      <c r="B569" t="e">
        <f t="shared" si="48"/>
        <v>#VALUE!</v>
      </c>
      <c r="C569" t="e">
        <f t="shared" si="49"/>
        <v>#NAME?</v>
      </c>
      <c r="D569" t="e">
        <f t="shared" si="50"/>
        <v>#VALUE!</v>
      </c>
      <c r="E569" t="e">
        <f t="shared" si="51"/>
        <v>#NAME?</v>
      </c>
      <c r="F569" t="e">
        <f t="shared" si="52"/>
        <v>#NAME?</v>
      </c>
    </row>
    <row r="570" spans="1:6" x14ac:dyDescent="0.25">
      <c r="A570" t="e">
        <f t="shared" si="53"/>
        <v>#VALUE!</v>
      </c>
      <c r="B570" t="e">
        <f t="shared" si="48"/>
        <v>#VALUE!</v>
      </c>
      <c r="C570" t="e">
        <f t="shared" si="49"/>
        <v>#NAME?</v>
      </c>
      <c r="D570" t="e">
        <f t="shared" si="50"/>
        <v>#VALUE!</v>
      </c>
      <c r="E570" t="e">
        <f t="shared" si="51"/>
        <v>#NAME?</v>
      </c>
      <c r="F570" t="e">
        <f t="shared" si="52"/>
        <v>#NAME?</v>
      </c>
    </row>
    <row r="571" spans="1:6" x14ac:dyDescent="0.25">
      <c r="A571" t="e">
        <f t="shared" si="53"/>
        <v>#VALUE!</v>
      </c>
      <c r="B571" t="e">
        <f t="shared" si="48"/>
        <v>#VALUE!</v>
      </c>
      <c r="C571" t="e">
        <f t="shared" si="49"/>
        <v>#NAME?</v>
      </c>
      <c r="D571" t="e">
        <f t="shared" si="50"/>
        <v>#VALUE!</v>
      </c>
      <c r="E571" t="e">
        <f t="shared" si="51"/>
        <v>#NAME?</v>
      </c>
      <c r="F571" t="e">
        <f t="shared" si="52"/>
        <v>#NAME?</v>
      </c>
    </row>
    <row r="572" spans="1:6" x14ac:dyDescent="0.25">
      <c r="A572" t="e">
        <f t="shared" si="53"/>
        <v>#VALUE!</v>
      </c>
      <c r="B572" t="e">
        <f t="shared" si="48"/>
        <v>#VALUE!</v>
      </c>
      <c r="C572" t="e">
        <f t="shared" si="49"/>
        <v>#NAME?</v>
      </c>
      <c r="D572" t="e">
        <f t="shared" si="50"/>
        <v>#VALUE!</v>
      </c>
      <c r="E572" t="e">
        <f t="shared" si="51"/>
        <v>#NAME?</v>
      </c>
      <c r="F572" t="e">
        <f t="shared" si="52"/>
        <v>#NAME?</v>
      </c>
    </row>
    <row r="573" spans="1:6" x14ac:dyDescent="0.25">
      <c r="A573" t="e">
        <f t="shared" si="53"/>
        <v>#VALUE!</v>
      </c>
      <c r="B573" t="e">
        <f t="shared" si="48"/>
        <v>#VALUE!</v>
      </c>
      <c r="C573" t="e">
        <f t="shared" si="49"/>
        <v>#NAME?</v>
      </c>
      <c r="D573" t="e">
        <f t="shared" si="50"/>
        <v>#VALUE!</v>
      </c>
      <c r="E573" t="e">
        <f t="shared" si="51"/>
        <v>#NAME?</v>
      </c>
      <c r="F573" t="e">
        <f t="shared" si="52"/>
        <v>#NAME?</v>
      </c>
    </row>
    <row r="574" spans="1:6" x14ac:dyDescent="0.25">
      <c r="A574" t="e">
        <f t="shared" si="53"/>
        <v>#VALUE!</v>
      </c>
      <c r="B574" t="e">
        <f t="shared" si="48"/>
        <v>#VALUE!</v>
      </c>
      <c r="C574" t="e">
        <f t="shared" si="49"/>
        <v>#NAME?</v>
      </c>
      <c r="D574" t="e">
        <f t="shared" si="50"/>
        <v>#VALUE!</v>
      </c>
      <c r="E574" t="e">
        <f t="shared" si="51"/>
        <v>#NAME?</v>
      </c>
      <c r="F574" t="e">
        <f t="shared" si="52"/>
        <v>#NAME?</v>
      </c>
    </row>
    <row r="575" spans="1:6" x14ac:dyDescent="0.25">
      <c r="A575" t="e">
        <f t="shared" si="53"/>
        <v>#VALUE!</v>
      </c>
      <c r="B575" t="e">
        <f t="shared" si="48"/>
        <v>#VALUE!</v>
      </c>
      <c r="C575" t="e">
        <f t="shared" si="49"/>
        <v>#NAME?</v>
      </c>
      <c r="D575" t="e">
        <f t="shared" si="50"/>
        <v>#VALUE!</v>
      </c>
      <c r="E575" t="e">
        <f t="shared" si="51"/>
        <v>#NAME?</v>
      </c>
      <c r="F575" t="e">
        <f t="shared" si="52"/>
        <v>#NAME?</v>
      </c>
    </row>
    <row r="576" spans="1:6" x14ac:dyDescent="0.25">
      <c r="A576" t="e">
        <f t="shared" si="53"/>
        <v>#VALUE!</v>
      </c>
      <c r="B576" t="e">
        <f t="shared" si="48"/>
        <v>#VALUE!</v>
      </c>
      <c r="C576" t="e">
        <f t="shared" si="49"/>
        <v>#NAME?</v>
      </c>
      <c r="D576" t="e">
        <f t="shared" si="50"/>
        <v>#VALUE!</v>
      </c>
      <c r="E576" t="e">
        <f t="shared" si="51"/>
        <v>#NAME?</v>
      </c>
      <c r="F576" t="e">
        <f t="shared" si="52"/>
        <v>#NAME?</v>
      </c>
    </row>
    <row r="577" spans="1:6" x14ac:dyDescent="0.25">
      <c r="A577" t="e">
        <f t="shared" si="53"/>
        <v>#VALUE!</v>
      </c>
      <c r="B577" t="e">
        <f t="shared" si="48"/>
        <v>#VALUE!</v>
      </c>
      <c r="C577" t="e">
        <f t="shared" si="49"/>
        <v>#NAME?</v>
      </c>
      <c r="D577" t="e">
        <f t="shared" si="50"/>
        <v>#VALUE!</v>
      </c>
      <c r="E577" t="e">
        <f t="shared" si="51"/>
        <v>#NAME?</v>
      </c>
      <c r="F577" t="e">
        <f t="shared" si="52"/>
        <v>#NAME?</v>
      </c>
    </row>
    <row r="578" spans="1:6" x14ac:dyDescent="0.25">
      <c r="A578" t="e">
        <f t="shared" si="53"/>
        <v>#VALUE!</v>
      </c>
      <c r="B578" t="e">
        <f t="shared" si="48"/>
        <v>#VALUE!</v>
      </c>
      <c r="C578" t="e">
        <f t="shared" si="49"/>
        <v>#NAME?</v>
      </c>
      <c r="D578" t="e">
        <f t="shared" si="50"/>
        <v>#VALUE!</v>
      </c>
      <c r="E578" t="e">
        <f t="shared" si="51"/>
        <v>#NAME?</v>
      </c>
      <c r="F578" t="e">
        <f t="shared" si="52"/>
        <v>#NAME?</v>
      </c>
    </row>
    <row r="579" spans="1:6" x14ac:dyDescent="0.25">
      <c r="A579" t="e">
        <f t="shared" si="53"/>
        <v>#VALUE!</v>
      </c>
      <c r="B579" t="e">
        <f t="shared" si="48"/>
        <v>#VALUE!</v>
      </c>
      <c r="C579" t="e">
        <f t="shared" si="49"/>
        <v>#NAME?</v>
      </c>
      <c r="D579" t="e">
        <f t="shared" si="50"/>
        <v>#VALUE!</v>
      </c>
      <c r="E579" t="e">
        <f t="shared" si="51"/>
        <v>#NAME?</v>
      </c>
      <c r="F579" t="e">
        <f t="shared" si="52"/>
        <v>#NAME?</v>
      </c>
    </row>
    <row r="580" spans="1:6" x14ac:dyDescent="0.25">
      <c r="A580" t="e">
        <f t="shared" si="53"/>
        <v>#VALUE!</v>
      </c>
      <c r="B580" t="e">
        <f t="shared" si="48"/>
        <v>#VALUE!</v>
      </c>
      <c r="C580" t="e">
        <f t="shared" si="49"/>
        <v>#NAME?</v>
      </c>
      <c r="D580" t="e">
        <f t="shared" si="50"/>
        <v>#VALUE!</v>
      </c>
      <c r="E580" t="e">
        <f t="shared" si="51"/>
        <v>#NAME?</v>
      </c>
      <c r="F580" t="e">
        <f t="shared" si="52"/>
        <v>#NAME?</v>
      </c>
    </row>
    <row r="581" spans="1:6" x14ac:dyDescent="0.25">
      <c r="A581" t="e">
        <f t="shared" si="53"/>
        <v>#VALUE!</v>
      </c>
      <c r="B581" t="e">
        <f t="shared" si="48"/>
        <v>#VALUE!</v>
      </c>
      <c r="C581" t="e">
        <f t="shared" si="49"/>
        <v>#NAME?</v>
      </c>
      <c r="D581" t="e">
        <f t="shared" si="50"/>
        <v>#VALUE!</v>
      </c>
      <c r="E581" t="e">
        <f t="shared" si="51"/>
        <v>#NAME?</v>
      </c>
      <c r="F581" t="e">
        <f t="shared" si="52"/>
        <v>#NAME?</v>
      </c>
    </row>
    <row r="582" spans="1:6" x14ac:dyDescent="0.25">
      <c r="A582" t="e">
        <f t="shared" si="53"/>
        <v>#VALUE!</v>
      </c>
      <c r="B582" t="e">
        <f t="shared" ref="B582:B645" si="54">IF(A582&lt;&gt;"",$D$2-A582,"")</f>
        <v>#VALUE!</v>
      </c>
      <c r="C582" t="e">
        <f t="shared" ref="C582:C645" si="55">$E$2^A582*(1-$E$2)^B582</f>
        <v>#NAME?</v>
      </c>
      <c r="D582" t="e">
        <f t="shared" ref="D582:D645" si="56">COMBIN($D$2,A582)</f>
        <v>#VALUE!</v>
      </c>
      <c r="E582" t="e">
        <f t="shared" ref="E582:E645" si="57">C582*D582</f>
        <v>#NAME?</v>
      </c>
      <c r="F582" t="e">
        <f t="shared" ref="F582:F645" si="58">SUMIFS(E582:E1581,A582:A1581,"&gt;" &amp; A582)</f>
        <v>#NAME?</v>
      </c>
    </row>
    <row r="583" spans="1:6" x14ac:dyDescent="0.25">
      <c r="A583" t="e">
        <f t="shared" ref="A583:A646" si="59">IF(A582+1&gt;$D$2,"",A582+1)</f>
        <v>#VALUE!</v>
      </c>
      <c r="B583" t="e">
        <f t="shared" si="54"/>
        <v>#VALUE!</v>
      </c>
      <c r="C583" t="e">
        <f t="shared" si="55"/>
        <v>#NAME?</v>
      </c>
      <c r="D583" t="e">
        <f t="shared" si="56"/>
        <v>#VALUE!</v>
      </c>
      <c r="E583" t="e">
        <f t="shared" si="57"/>
        <v>#NAME?</v>
      </c>
      <c r="F583" t="e">
        <f t="shared" si="58"/>
        <v>#NAME?</v>
      </c>
    </row>
    <row r="584" spans="1:6" x14ac:dyDescent="0.25">
      <c r="A584" t="e">
        <f t="shared" si="59"/>
        <v>#VALUE!</v>
      </c>
      <c r="B584" t="e">
        <f t="shared" si="54"/>
        <v>#VALUE!</v>
      </c>
      <c r="C584" t="e">
        <f t="shared" si="55"/>
        <v>#NAME?</v>
      </c>
      <c r="D584" t="e">
        <f t="shared" si="56"/>
        <v>#VALUE!</v>
      </c>
      <c r="E584" t="e">
        <f t="shared" si="57"/>
        <v>#NAME?</v>
      </c>
      <c r="F584" t="e">
        <f t="shared" si="58"/>
        <v>#NAME?</v>
      </c>
    </row>
    <row r="585" spans="1:6" x14ac:dyDescent="0.25">
      <c r="A585" t="e">
        <f t="shared" si="59"/>
        <v>#VALUE!</v>
      </c>
      <c r="B585" t="e">
        <f t="shared" si="54"/>
        <v>#VALUE!</v>
      </c>
      <c r="C585" t="e">
        <f t="shared" si="55"/>
        <v>#NAME?</v>
      </c>
      <c r="D585" t="e">
        <f t="shared" si="56"/>
        <v>#VALUE!</v>
      </c>
      <c r="E585" t="e">
        <f t="shared" si="57"/>
        <v>#NAME?</v>
      </c>
      <c r="F585" t="e">
        <f t="shared" si="58"/>
        <v>#NAME?</v>
      </c>
    </row>
    <row r="586" spans="1:6" x14ac:dyDescent="0.25">
      <c r="A586" t="e">
        <f t="shared" si="59"/>
        <v>#VALUE!</v>
      </c>
      <c r="B586" t="e">
        <f t="shared" si="54"/>
        <v>#VALUE!</v>
      </c>
      <c r="C586" t="e">
        <f t="shared" si="55"/>
        <v>#NAME?</v>
      </c>
      <c r="D586" t="e">
        <f t="shared" si="56"/>
        <v>#VALUE!</v>
      </c>
      <c r="E586" t="e">
        <f t="shared" si="57"/>
        <v>#NAME?</v>
      </c>
      <c r="F586" t="e">
        <f t="shared" si="58"/>
        <v>#NAME?</v>
      </c>
    </row>
    <row r="587" spans="1:6" x14ac:dyDescent="0.25">
      <c r="A587" t="e">
        <f t="shared" si="59"/>
        <v>#VALUE!</v>
      </c>
      <c r="B587" t="e">
        <f t="shared" si="54"/>
        <v>#VALUE!</v>
      </c>
      <c r="C587" t="e">
        <f t="shared" si="55"/>
        <v>#NAME?</v>
      </c>
      <c r="D587" t="e">
        <f t="shared" si="56"/>
        <v>#VALUE!</v>
      </c>
      <c r="E587" t="e">
        <f t="shared" si="57"/>
        <v>#NAME?</v>
      </c>
      <c r="F587" t="e">
        <f t="shared" si="58"/>
        <v>#NAME?</v>
      </c>
    </row>
    <row r="588" spans="1:6" x14ac:dyDescent="0.25">
      <c r="A588" t="e">
        <f t="shared" si="59"/>
        <v>#VALUE!</v>
      </c>
      <c r="B588" t="e">
        <f t="shared" si="54"/>
        <v>#VALUE!</v>
      </c>
      <c r="C588" t="e">
        <f t="shared" si="55"/>
        <v>#NAME?</v>
      </c>
      <c r="D588" t="e">
        <f t="shared" si="56"/>
        <v>#VALUE!</v>
      </c>
      <c r="E588" t="e">
        <f t="shared" si="57"/>
        <v>#NAME?</v>
      </c>
      <c r="F588" t="e">
        <f t="shared" si="58"/>
        <v>#NAME?</v>
      </c>
    </row>
    <row r="589" spans="1:6" x14ac:dyDescent="0.25">
      <c r="A589" t="e">
        <f t="shared" si="59"/>
        <v>#VALUE!</v>
      </c>
      <c r="B589" t="e">
        <f t="shared" si="54"/>
        <v>#VALUE!</v>
      </c>
      <c r="C589" t="e">
        <f t="shared" si="55"/>
        <v>#NAME?</v>
      </c>
      <c r="D589" t="e">
        <f t="shared" si="56"/>
        <v>#VALUE!</v>
      </c>
      <c r="E589" t="e">
        <f t="shared" si="57"/>
        <v>#NAME?</v>
      </c>
      <c r="F589" t="e">
        <f t="shared" si="58"/>
        <v>#NAME?</v>
      </c>
    </row>
    <row r="590" spans="1:6" x14ac:dyDescent="0.25">
      <c r="A590" t="e">
        <f t="shared" si="59"/>
        <v>#VALUE!</v>
      </c>
      <c r="B590" t="e">
        <f t="shared" si="54"/>
        <v>#VALUE!</v>
      </c>
      <c r="C590" t="e">
        <f t="shared" si="55"/>
        <v>#NAME?</v>
      </c>
      <c r="D590" t="e">
        <f t="shared" si="56"/>
        <v>#VALUE!</v>
      </c>
      <c r="E590" t="e">
        <f t="shared" si="57"/>
        <v>#NAME?</v>
      </c>
      <c r="F590" t="e">
        <f t="shared" si="58"/>
        <v>#NAME?</v>
      </c>
    </row>
    <row r="591" spans="1:6" x14ac:dyDescent="0.25">
      <c r="A591" t="e">
        <f t="shared" si="59"/>
        <v>#VALUE!</v>
      </c>
      <c r="B591" t="e">
        <f t="shared" si="54"/>
        <v>#VALUE!</v>
      </c>
      <c r="C591" t="e">
        <f t="shared" si="55"/>
        <v>#NAME?</v>
      </c>
      <c r="D591" t="e">
        <f t="shared" si="56"/>
        <v>#VALUE!</v>
      </c>
      <c r="E591" t="e">
        <f t="shared" si="57"/>
        <v>#NAME?</v>
      </c>
      <c r="F591" t="e">
        <f t="shared" si="58"/>
        <v>#NAME?</v>
      </c>
    </row>
    <row r="592" spans="1:6" x14ac:dyDescent="0.25">
      <c r="A592" t="e">
        <f t="shared" si="59"/>
        <v>#VALUE!</v>
      </c>
      <c r="B592" t="e">
        <f t="shared" si="54"/>
        <v>#VALUE!</v>
      </c>
      <c r="C592" t="e">
        <f t="shared" si="55"/>
        <v>#NAME?</v>
      </c>
      <c r="D592" t="e">
        <f t="shared" si="56"/>
        <v>#VALUE!</v>
      </c>
      <c r="E592" t="e">
        <f t="shared" si="57"/>
        <v>#NAME?</v>
      </c>
      <c r="F592" t="e">
        <f t="shared" si="58"/>
        <v>#NAME?</v>
      </c>
    </row>
    <row r="593" spans="1:6" x14ac:dyDescent="0.25">
      <c r="A593" t="e">
        <f t="shared" si="59"/>
        <v>#VALUE!</v>
      </c>
      <c r="B593" t="e">
        <f t="shared" si="54"/>
        <v>#VALUE!</v>
      </c>
      <c r="C593" t="e">
        <f t="shared" si="55"/>
        <v>#NAME?</v>
      </c>
      <c r="D593" t="e">
        <f t="shared" si="56"/>
        <v>#VALUE!</v>
      </c>
      <c r="E593" t="e">
        <f t="shared" si="57"/>
        <v>#NAME?</v>
      </c>
      <c r="F593" t="e">
        <f t="shared" si="58"/>
        <v>#NAME?</v>
      </c>
    </row>
    <row r="594" spans="1:6" x14ac:dyDescent="0.25">
      <c r="A594" t="e">
        <f t="shared" si="59"/>
        <v>#VALUE!</v>
      </c>
      <c r="B594" t="e">
        <f t="shared" si="54"/>
        <v>#VALUE!</v>
      </c>
      <c r="C594" t="e">
        <f t="shared" si="55"/>
        <v>#NAME?</v>
      </c>
      <c r="D594" t="e">
        <f t="shared" si="56"/>
        <v>#VALUE!</v>
      </c>
      <c r="E594" t="e">
        <f t="shared" si="57"/>
        <v>#NAME?</v>
      </c>
      <c r="F594" t="e">
        <f t="shared" si="58"/>
        <v>#NAME?</v>
      </c>
    </row>
    <row r="595" spans="1:6" x14ac:dyDescent="0.25">
      <c r="A595" t="e">
        <f t="shared" si="59"/>
        <v>#VALUE!</v>
      </c>
      <c r="B595" t="e">
        <f t="shared" si="54"/>
        <v>#VALUE!</v>
      </c>
      <c r="C595" t="e">
        <f t="shared" si="55"/>
        <v>#NAME?</v>
      </c>
      <c r="D595" t="e">
        <f t="shared" si="56"/>
        <v>#VALUE!</v>
      </c>
      <c r="E595" t="e">
        <f t="shared" si="57"/>
        <v>#NAME?</v>
      </c>
      <c r="F595" t="e">
        <f t="shared" si="58"/>
        <v>#NAME?</v>
      </c>
    </row>
    <row r="596" spans="1:6" x14ac:dyDescent="0.25">
      <c r="A596" t="e">
        <f t="shared" si="59"/>
        <v>#VALUE!</v>
      </c>
      <c r="B596" t="e">
        <f t="shared" si="54"/>
        <v>#VALUE!</v>
      </c>
      <c r="C596" t="e">
        <f t="shared" si="55"/>
        <v>#NAME?</v>
      </c>
      <c r="D596" t="e">
        <f t="shared" si="56"/>
        <v>#VALUE!</v>
      </c>
      <c r="E596" t="e">
        <f t="shared" si="57"/>
        <v>#NAME?</v>
      </c>
      <c r="F596" t="e">
        <f t="shared" si="58"/>
        <v>#NAME?</v>
      </c>
    </row>
    <row r="597" spans="1:6" x14ac:dyDescent="0.25">
      <c r="A597" t="e">
        <f t="shared" si="59"/>
        <v>#VALUE!</v>
      </c>
      <c r="B597" t="e">
        <f t="shared" si="54"/>
        <v>#VALUE!</v>
      </c>
      <c r="C597" t="e">
        <f t="shared" si="55"/>
        <v>#NAME?</v>
      </c>
      <c r="D597" t="e">
        <f t="shared" si="56"/>
        <v>#VALUE!</v>
      </c>
      <c r="E597" t="e">
        <f t="shared" si="57"/>
        <v>#NAME?</v>
      </c>
      <c r="F597" t="e">
        <f t="shared" si="58"/>
        <v>#NAME?</v>
      </c>
    </row>
    <row r="598" spans="1:6" x14ac:dyDescent="0.25">
      <c r="A598" t="e">
        <f t="shared" si="59"/>
        <v>#VALUE!</v>
      </c>
      <c r="B598" t="e">
        <f t="shared" si="54"/>
        <v>#VALUE!</v>
      </c>
      <c r="C598" t="e">
        <f t="shared" si="55"/>
        <v>#NAME?</v>
      </c>
      <c r="D598" t="e">
        <f t="shared" si="56"/>
        <v>#VALUE!</v>
      </c>
      <c r="E598" t="e">
        <f t="shared" si="57"/>
        <v>#NAME?</v>
      </c>
      <c r="F598" t="e">
        <f t="shared" si="58"/>
        <v>#NAME?</v>
      </c>
    </row>
    <row r="599" spans="1:6" x14ac:dyDescent="0.25">
      <c r="A599" t="e">
        <f t="shared" si="59"/>
        <v>#VALUE!</v>
      </c>
      <c r="B599" t="e">
        <f t="shared" si="54"/>
        <v>#VALUE!</v>
      </c>
      <c r="C599" t="e">
        <f t="shared" si="55"/>
        <v>#NAME?</v>
      </c>
      <c r="D599" t="e">
        <f t="shared" si="56"/>
        <v>#VALUE!</v>
      </c>
      <c r="E599" t="e">
        <f t="shared" si="57"/>
        <v>#NAME?</v>
      </c>
      <c r="F599" t="e">
        <f t="shared" si="58"/>
        <v>#NAME?</v>
      </c>
    </row>
    <row r="600" spans="1:6" x14ac:dyDescent="0.25">
      <c r="A600" t="e">
        <f t="shared" si="59"/>
        <v>#VALUE!</v>
      </c>
      <c r="B600" t="e">
        <f t="shared" si="54"/>
        <v>#VALUE!</v>
      </c>
      <c r="C600" t="e">
        <f t="shared" si="55"/>
        <v>#NAME?</v>
      </c>
      <c r="D600" t="e">
        <f t="shared" si="56"/>
        <v>#VALUE!</v>
      </c>
      <c r="E600" t="e">
        <f t="shared" si="57"/>
        <v>#NAME?</v>
      </c>
      <c r="F600" t="e">
        <f t="shared" si="58"/>
        <v>#NAME?</v>
      </c>
    </row>
    <row r="601" spans="1:6" x14ac:dyDescent="0.25">
      <c r="A601" t="e">
        <f t="shared" si="59"/>
        <v>#VALUE!</v>
      </c>
      <c r="B601" t="e">
        <f t="shared" si="54"/>
        <v>#VALUE!</v>
      </c>
      <c r="C601" t="e">
        <f t="shared" si="55"/>
        <v>#NAME?</v>
      </c>
      <c r="D601" t="e">
        <f t="shared" si="56"/>
        <v>#VALUE!</v>
      </c>
      <c r="E601" t="e">
        <f t="shared" si="57"/>
        <v>#NAME?</v>
      </c>
      <c r="F601" t="e">
        <f t="shared" si="58"/>
        <v>#NAME?</v>
      </c>
    </row>
    <row r="602" spans="1:6" x14ac:dyDescent="0.25">
      <c r="A602" t="e">
        <f t="shared" si="59"/>
        <v>#VALUE!</v>
      </c>
      <c r="B602" t="e">
        <f t="shared" si="54"/>
        <v>#VALUE!</v>
      </c>
      <c r="C602" t="e">
        <f t="shared" si="55"/>
        <v>#NAME?</v>
      </c>
      <c r="D602" t="e">
        <f t="shared" si="56"/>
        <v>#VALUE!</v>
      </c>
      <c r="E602" t="e">
        <f t="shared" si="57"/>
        <v>#NAME?</v>
      </c>
      <c r="F602" t="e">
        <f t="shared" si="58"/>
        <v>#NAME?</v>
      </c>
    </row>
    <row r="603" spans="1:6" x14ac:dyDescent="0.25">
      <c r="A603" t="e">
        <f t="shared" si="59"/>
        <v>#VALUE!</v>
      </c>
      <c r="B603" t="e">
        <f t="shared" si="54"/>
        <v>#VALUE!</v>
      </c>
      <c r="C603" t="e">
        <f t="shared" si="55"/>
        <v>#NAME?</v>
      </c>
      <c r="D603" t="e">
        <f t="shared" si="56"/>
        <v>#VALUE!</v>
      </c>
      <c r="E603" t="e">
        <f t="shared" si="57"/>
        <v>#NAME?</v>
      </c>
      <c r="F603" t="e">
        <f t="shared" si="58"/>
        <v>#NAME?</v>
      </c>
    </row>
    <row r="604" spans="1:6" x14ac:dyDescent="0.25">
      <c r="A604" t="e">
        <f t="shared" si="59"/>
        <v>#VALUE!</v>
      </c>
      <c r="B604" t="e">
        <f t="shared" si="54"/>
        <v>#VALUE!</v>
      </c>
      <c r="C604" t="e">
        <f t="shared" si="55"/>
        <v>#NAME?</v>
      </c>
      <c r="D604" t="e">
        <f t="shared" si="56"/>
        <v>#VALUE!</v>
      </c>
      <c r="E604" t="e">
        <f t="shared" si="57"/>
        <v>#NAME?</v>
      </c>
      <c r="F604" t="e">
        <f t="shared" si="58"/>
        <v>#NAME?</v>
      </c>
    </row>
    <row r="605" spans="1:6" x14ac:dyDescent="0.25">
      <c r="A605" t="e">
        <f t="shared" si="59"/>
        <v>#VALUE!</v>
      </c>
      <c r="B605" t="e">
        <f t="shared" si="54"/>
        <v>#VALUE!</v>
      </c>
      <c r="C605" t="e">
        <f t="shared" si="55"/>
        <v>#NAME?</v>
      </c>
      <c r="D605" t="e">
        <f t="shared" si="56"/>
        <v>#VALUE!</v>
      </c>
      <c r="E605" t="e">
        <f t="shared" si="57"/>
        <v>#NAME?</v>
      </c>
      <c r="F605" t="e">
        <f t="shared" si="58"/>
        <v>#NAME?</v>
      </c>
    </row>
    <row r="606" spans="1:6" x14ac:dyDescent="0.25">
      <c r="A606" t="e">
        <f t="shared" si="59"/>
        <v>#VALUE!</v>
      </c>
      <c r="B606" t="e">
        <f t="shared" si="54"/>
        <v>#VALUE!</v>
      </c>
      <c r="C606" t="e">
        <f t="shared" si="55"/>
        <v>#NAME?</v>
      </c>
      <c r="D606" t="e">
        <f t="shared" si="56"/>
        <v>#VALUE!</v>
      </c>
      <c r="E606" t="e">
        <f t="shared" si="57"/>
        <v>#NAME?</v>
      </c>
      <c r="F606" t="e">
        <f t="shared" si="58"/>
        <v>#NAME?</v>
      </c>
    </row>
    <row r="607" spans="1:6" x14ac:dyDescent="0.25">
      <c r="A607" t="e">
        <f t="shared" si="59"/>
        <v>#VALUE!</v>
      </c>
      <c r="B607" t="e">
        <f t="shared" si="54"/>
        <v>#VALUE!</v>
      </c>
      <c r="C607" t="e">
        <f t="shared" si="55"/>
        <v>#NAME?</v>
      </c>
      <c r="D607" t="e">
        <f t="shared" si="56"/>
        <v>#VALUE!</v>
      </c>
      <c r="E607" t="e">
        <f t="shared" si="57"/>
        <v>#NAME?</v>
      </c>
      <c r="F607" t="e">
        <f t="shared" si="58"/>
        <v>#NAME?</v>
      </c>
    </row>
    <row r="608" spans="1:6" x14ac:dyDescent="0.25">
      <c r="A608" t="e">
        <f t="shared" si="59"/>
        <v>#VALUE!</v>
      </c>
      <c r="B608" t="e">
        <f t="shared" si="54"/>
        <v>#VALUE!</v>
      </c>
      <c r="C608" t="e">
        <f t="shared" si="55"/>
        <v>#NAME?</v>
      </c>
      <c r="D608" t="e">
        <f t="shared" si="56"/>
        <v>#VALUE!</v>
      </c>
      <c r="E608" t="e">
        <f t="shared" si="57"/>
        <v>#NAME?</v>
      </c>
      <c r="F608" t="e">
        <f t="shared" si="58"/>
        <v>#NAME?</v>
      </c>
    </row>
    <row r="609" spans="1:6" x14ac:dyDescent="0.25">
      <c r="A609" t="e">
        <f t="shared" si="59"/>
        <v>#VALUE!</v>
      </c>
      <c r="B609" t="e">
        <f t="shared" si="54"/>
        <v>#VALUE!</v>
      </c>
      <c r="C609" t="e">
        <f t="shared" si="55"/>
        <v>#NAME?</v>
      </c>
      <c r="D609" t="e">
        <f t="shared" si="56"/>
        <v>#VALUE!</v>
      </c>
      <c r="E609" t="e">
        <f t="shared" si="57"/>
        <v>#NAME?</v>
      </c>
      <c r="F609" t="e">
        <f t="shared" si="58"/>
        <v>#NAME?</v>
      </c>
    </row>
    <row r="610" spans="1:6" x14ac:dyDescent="0.25">
      <c r="A610" t="e">
        <f t="shared" si="59"/>
        <v>#VALUE!</v>
      </c>
      <c r="B610" t="e">
        <f t="shared" si="54"/>
        <v>#VALUE!</v>
      </c>
      <c r="C610" t="e">
        <f t="shared" si="55"/>
        <v>#NAME?</v>
      </c>
      <c r="D610" t="e">
        <f t="shared" si="56"/>
        <v>#VALUE!</v>
      </c>
      <c r="E610" t="e">
        <f t="shared" si="57"/>
        <v>#NAME?</v>
      </c>
      <c r="F610" t="e">
        <f t="shared" si="58"/>
        <v>#NAME?</v>
      </c>
    </row>
    <row r="611" spans="1:6" x14ac:dyDescent="0.25">
      <c r="A611" t="e">
        <f t="shared" si="59"/>
        <v>#VALUE!</v>
      </c>
      <c r="B611" t="e">
        <f t="shared" si="54"/>
        <v>#VALUE!</v>
      </c>
      <c r="C611" t="e">
        <f t="shared" si="55"/>
        <v>#NAME?</v>
      </c>
      <c r="D611" t="e">
        <f t="shared" si="56"/>
        <v>#VALUE!</v>
      </c>
      <c r="E611" t="e">
        <f t="shared" si="57"/>
        <v>#NAME?</v>
      </c>
      <c r="F611" t="e">
        <f t="shared" si="58"/>
        <v>#NAME?</v>
      </c>
    </row>
    <row r="612" spans="1:6" x14ac:dyDescent="0.25">
      <c r="A612" t="e">
        <f t="shared" si="59"/>
        <v>#VALUE!</v>
      </c>
      <c r="B612" t="e">
        <f t="shared" si="54"/>
        <v>#VALUE!</v>
      </c>
      <c r="C612" t="e">
        <f t="shared" si="55"/>
        <v>#NAME?</v>
      </c>
      <c r="D612" t="e">
        <f t="shared" si="56"/>
        <v>#VALUE!</v>
      </c>
      <c r="E612" t="e">
        <f t="shared" si="57"/>
        <v>#NAME?</v>
      </c>
      <c r="F612" t="e">
        <f t="shared" si="58"/>
        <v>#NAME?</v>
      </c>
    </row>
    <row r="613" spans="1:6" x14ac:dyDescent="0.25">
      <c r="A613" t="e">
        <f t="shared" si="59"/>
        <v>#VALUE!</v>
      </c>
      <c r="B613" t="e">
        <f t="shared" si="54"/>
        <v>#VALUE!</v>
      </c>
      <c r="C613" t="e">
        <f t="shared" si="55"/>
        <v>#NAME?</v>
      </c>
      <c r="D613" t="e">
        <f t="shared" si="56"/>
        <v>#VALUE!</v>
      </c>
      <c r="E613" t="e">
        <f t="shared" si="57"/>
        <v>#NAME?</v>
      </c>
      <c r="F613" t="e">
        <f t="shared" si="58"/>
        <v>#NAME?</v>
      </c>
    </row>
    <row r="614" spans="1:6" x14ac:dyDescent="0.25">
      <c r="A614" t="e">
        <f t="shared" si="59"/>
        <v>#VALUE!</v>
      </c>
      <c r="B614" t="e">
        <f t="shared" si="54"/>
        <v>#VALUE!</v>
      </c>
      <c r="C614" t="e">
        <f t="shared" si="55"/>
        <v>#NAME?</v>
      </c>
      <c r="D614" t="e">
        <f t="shared" si="56"/>
        <v>#VALUE!</v>
      </c>
      <c r="E614" t="e">
        <f t="shared" si="57"/>
        <v>#NAME?</v>
      </c>
      <c r="F614" t="e">
        <f t="shared" si="58"/>
        <v>#NAME?</v>
      </c>
    </row>
    <row r="615" spans="1:6" x14ac:dyDescent="0.25">
      <c r="A615" t="e">
        <f t="shared" si="59"/>
        <v>#VALUE!</v>
      </c>
      <c r="B615" t="e">
        <f t="shared" si="54"/>
        <v>#VALUE!</v>
      </c>
      <c r="C615" t="e">
        <f t="shared" si="55"/>
        <v>#NAME?</v>
      </c>
      <c r="D615" t="e">
        <f t="shared" si="56"/>
        <v>#VALUE!</v>
      </c>
      <c r="E615" t="e">
        <f t="shared" si="57"/>
        <v>#NAME?</v>
      </c>
      <c r="F615" t="e">
        <f t="shared" si="58"/>
        <v>#NAME?</v>
      </c>
    </row>
    <row r="616" spans="1:6" x14ac:dyDescent="0.25">
      <c r="A616" t="e">
        <f t="shared" si="59"/>
        <v>#VALUE!</v>
      </c>
      <c r="B616" t="e">
        <f t="shared" si="54"/>
        <v>#VALUE!</v>
      </c>
      <c r="C616" t="e">
        <f t="shared" si="55"/>
        <v>#NAME?</v>
      </c>
      <c r="D616" t="e">
        <f t="shared" si="56"/>
        <v>#VALUE!</v>
      </c>
      <c r="E616" t="e">
        <f t="shared" si="57"/>
        <v>#NAME?</v>
      </c>
      <c r="F616" t="e">
        <f t="shared" si="58"/>
        <v>#NAME?</v>
      </c>
    </row>
    <row r="617" spans="1:6" x14ac:dyDescent="0.25">
      <c r="A617" t="e">
        <f t="shared" si="59"/>
        <v>#VALUE!</v>
      </c>
      <c r="B617" t="e">
        <f t="shared" si="54"/>
        <v>#VALUE!</v>
      </c>
      <c r="C617" t="e">
        <f t="shared" si="55"/>
        <v>#NAME?</v>
      </c>
      <c r="D617" t="e">
        <f t="shared" si="56"/>
        <v>#VALUE!</v>
      </c>
      <c r="E617" t="e">
        <f t="shared" si="57"/>
        <v>#NAME?</v>
      </c>
      <c r="F617" t="e">
        <f t="shared" si="58"/>
        <v>#NAME?</v>
      </c>
    </row>
    <row r="618" spans="1:6" x14ac:dyDescent="0.25">
      <c r="A618" t="e">
        <f t="shared" si="59"/>
        <v>#VALUE!</v>
      </c>
      <c r="B618" t="e">
        <f t="shared" si="54"/>
        <v>#VALUE!</v>
      </c>
      <c r="C618" t="e">
        <f t="shared" si="55"/>
        <v>#NAME?</v>
      </c>
      <c r="D618" t="e">
        <f t="shared" si="56"/>
        <v>#VALUE!</v>
      </c>
      <c r="E618" t="e">
        <f t="shared" si="57"/>
        <v>#NAME?</v>
      </c>
      <c r="F618" t="e">
        <f t="shared" si="58"/>
        <v>#NAME?</v>
      </c>
    </row>
    <row r="619" spans="1:6" x14ac:dyDescent="0.25">
      <c r="A619" t="e">
        <f t="shared" si="59"/>
        <v>#VALUE!</v>
      </c>
      <c r="B619" t="e">
        <f t="shared" si="54"/>
        <v>#VALUE!</v>
      </c>
      <c r="C619" t="e">
        <f t="shared" si="55"/>
        <v>#NAME?</v>
      </c>
      <c r="D619" t="e">
        <f t="shared" si="56"/>
        <v>#VALUE!</v>
      </c>
      <c r="E619" t="e">
        <f t="shared" si="57"/>
        <v>#NAME?</v>
      </c>
      <c r="F619" t="e">
        <f t="shared" si="58"/>
        <v>#NAME?</v>
      </c>
    </row>
    <row r="620" spans="1:6" x14ac:dyDescent="0.25">
      <c r="A620" t="e">
        <f t="shared" si="59"/>
        <v>#VALUE!</v>
      </c>
      <c r="B620" t="e">
        <f t="shared" si="54"/>
        <v>#VALUE!</v>
      </c>
      <c r="C620" t="e">
        <f t="shared" si="55"/>
        <v>#NAME?</v>
      </c>
      <c r="D620" t="e">
        <f t="shared" si="56"/>
        <v>#VALUE!</v>
      </c>
      <c r="E620" t="e">
        <f t="shared" si="57"/>
        <v>#NAME?</v>
      </c>
      <c r="F620" t="e">
        <f t="shared" si="58"/>
        <v>#NAME?</v>
      </c>
    </row>
    <row r="621" spans="1:6" x14ac:dyDescent="0.25">
      <c r="A621" t="e">
        <f t="shared" si="59"/>
        <v>#VALUE!</v>
      </c>
      <c r="B621" t="e">
        <f t="shared" si="54"/>
        <v>#VALUE!</v>
      </c>
      <c r="C621" t="e">
        <f t="shared" si="55"/>
        <v>#NAME?</v>
      </c>
      <c r="D621" t="e">
        <f t="shared" si="56"/>
        <v>#VALUE!</v>
      </c>
      <c r="E621" t="e">
        <f t="shared" si="57"/>
        <v>#NAME?</v>
      </c>
      <c r="F621" t="e">
        <f t="shared" si="58"/>
        <v>#NAME?</v>
      </c>
    </row>
    <row r="622" spans="1:6" x14ac:dyDescent="0.25">
      <c r="A622" t="e">
        <f t="shared" si="59"/>
        <v>#VALUE!</v>
      </c>
      <c r="B622" t="e">
        <f t="shared" si="54"/>
        <v>#VALUE!</v>
      </c>
      <c r="C622" t="e">
        <f t="shared" si="55"/>
        <v>#NAME?</v>
      </c>
      <c r="D622" t="e">
        <f t="shared" si="56"/>
        <v>#VALUE!</v>
      </c>
      <c r="E622" t="e">
        <f t="shared" si="57"/>
        <v>#NAME?</v>
      </c>
      <c r="F622" t="e">
        <f t="shared" si="58"/>
        <v>#NAME?</v>
      </c>
    </row>
    <row r="623" spans="1:6" x14ac:dyDescent="0.25">
      <c r="A623" t="e">
        <f t="shared" si="59"/>
        <v>#VALUE!</v>
      </c>
      <c r="B623" t="e">
        <f t="shared" si="54"/>
        <v>#VALUE!</v>
      </c>
      <c r="C623" t="e">
        <f t="shared" si="55"/>
        <v>#NAME?</v>
      </c>
      <c r="D623" t="e">
        <f t="shared" si="56"/>
        <v>#VALUE!</v>
      </c>
      <c r="E623" t="e">
        <f t="shared" si="57"/>
        <v>#NAME?</v>
      </c>
      <c r="F623" t="e">
        <f t="shared" si="58"/>
        <v>#NAME?</v>
      </c>
    </row>
    <row r="624" spans="1:6" x14ac:dyDescent="0.25">
      <c r="A624" t="e">
        <f t="shared" si="59"/>
        <v>#VALUE!</v>
      </c>
      <c r="B624" t="e">
        <f t="shared" si="54"/>
        <v>#VALUE!</v>
      </c>
      <c r="C624" t="e">
        <f t="shared" si="55"/>
        <v>#NAME?</v>
      </c>
      <c r="D624" t="e">
        <f t="shared" si="56"/>
        <v>#VALUE!</v>
      </c>
      <c r="E624" t="e">
        <f t="shared" si="57"/>
        <v>#NAME?</v>
      </c>
      <c r="F624" t="e">
        <f t="shared" si="58"/>
        <v>#NAME?</v>
      </c>
    </row>
    <row r="625" spans="1:6" x14ac:dyDescent="0.25">
      <c r="A625" t="e">
        <f t="shared" si="59"/>
        <v>#VALUE!</v>
      </c>
      <c r="B625" t="e">
        <f t="shared" si="54"/>
        <v>#VALUE!</v>
      </c>
      <c r="C625" t="e">
        <f t="shared" si="55"/>
        <v>#NAME?</v>
      </c>
      <c r="D625" t="e">
        <f t="shared" si="56"/>
        <v>#VALUE!</v>
      </c>
      <c r="E625" t="e">
        <f t="shared" si="57"/>
        <v>#NAME?</v>
      </c>
      <c r="F625" t="e">
        <f t="shared" si="58"/>
        <v>#NAME?</v>
      </c>
    </row>
    <row r="626" spans="1:6" x14ac:dyDescent="0.25">
      <c r="A626" t="e">
        <f t="shared" si="59"/>
        <v>#VALUE!</v>
      </c>
      <c r="B626" t="e">
        <f t="shared" si="54"/>
        <v>#VALUE!</v>
      </c>
      <c r="C626" t="e">
        <f t="shared" si="55"/>
        <v>#NAME?</v>
      </c>
      <c r="D626" t="e">
        <f t="shared" si="56"/>
        <v>#VALUE!</v>
      </c>
      <c r="E626" t="e">
        <f t="shared" si="57"/>
        <v>#NAME?</v>
      </c>
      <c r="F626" t="e">
        <f t="shared" si="58"/>
        <v>#NAME?</v>
      </c>
    </row>
    <row r="627" spans="1:6" x14ac:dyDescent="0.25">
      <c r="A627" t="e">
        <f t="shared" si="59"/>
        <v>#VALUE!</v>
      </c>
      <c r="B627" t="e">
        <f t="shared" si="54"/>
        <v>#VALUE!</v>
      </c>
      <c r="C627" t="e">
        <f t="shared" si="55"/>
        <v>#NAME?</v>
      </c>
      <c r="D627" t="e">
        <f t="shared" si="56"/>
        <v>#VALUE!</v>
      </c>
      <c r="E627" t="e">
        <f t="shared" si="57"/>
        <v>#NAME?</v>
      </c>
      <c r="F627" t="e">
        <f t="shared" si="58"/>
        <v>#NAME?</v>
      </c>
    </row>
    <row r="628" spans="1:6" x14ac:dyDescent="0.25">
      <c r="A628" t="e">
        <f t="shared" si="59"/>
        <v>#VALUE!</v>
      </c>
      <c r="B628" t="e">
        <f t="shared" si="54"/>
        <v>#VALUE!</v>
      </c>
      <c r="C628" t="e">
        <f t="shared" si="55"/>
        <v>#NAME?</v>
      </c>
      <c r="D628" t="e">
        <f t="shared" si="56"/>
        <v>#VALUE!</v>
      </c>
      <c r="E628" t="e">
        <f t="shared" si="57"/>
        <v>#NAME?</v>
      </c>
      <c r="F628" t="e">
        <f t="shared" si="58"/>
        <v>#NAME?</v>
      </c>
    </row>
    <row r="629" spans="1:6" x14ac:dyDescent="0.25">
      <c r="A629" t="e">
        <f t="shared" si="59"/>
        <v>#VALUE!</v>
      </c>
      <c r="B629" t="e">
        <f t="shared" si="54"/>
        <v>#VALUE!</v>
      </c>
      <c r="C629" t="e">
        <f t="shared" si="55"/>
        <v>#NAME?</v>
      </c>
      <c r="D629" t="e">
        <f t="shared" si="56"/>
        <v>#VALUE!</v>
      </c>
      <c r="E629" t="e">
        <f t="shared" si="57"/>
        <v>#NAME?</v>
      </c>
      <c r="F629" t="e">
        <f t="shared" si="58"/>
        <v>#NAME?</v>
      </c>
    </row>
    <row r="630" spans="1:6" x14ac:dyDescent="0.25">
      <c r="A630" t="e">
        <f t="shared" si="59"/>
        <v>#VALUE!</v>
      </c>
      <c r="B630" t="e">
        <f t="shared" si="54"/>
        <v>#VALUE!</v>
      </c>
      <c r="C630" t="e">
        <f t="shared" si="55"/>
        <v>#NAME?</v>
      </c>
      <c r="D630" t="e">
        <f t="shared" si="56"/>
        <v>#VALUE!</v>
      </c>
      <c r="E630" t="e">
        <f t="shared" si="57"/>
        <v>#NAME?</v>
      </c>
      <c r="F630" t="e">
        <f t="shared" si="58"/>
        <v>#NAME?</v>
      </c>
    </row>
    <row r="631" spans="1:6" x14ac:dyDescent="0.25">
      <c r="A631" t="e">
        <f t="shared" si="59"/>
        <v>#VALUE!</v>
      </c>
      <c r="B631" t="e">
        <f t="shared" si="54"/>
        <v>#VALUE!</v>
      </c>
      <c r="C631" t="e">
        <f t="shared" si="55"/>
        <v>#NAME?</v>
      </c>
      <c r="D631" t="e">
        <f t="shared" si="56"/>
        <v>#VALUE!</v>
      </c>
      <c r="E631" t="e">
        <f t="shared" si="57"/>
        <v>#NAME?</v>
      </c>
      <c r="F631" t="e">
        <f t="shared" si="58"/>
        <v>#NAME?</v>
      </c>
    </row>
    <row r="632" spans="1:6" x14ac:dyDescent="0.25">
      <c r="A632" t="e">
        <f t="shared" si="59"/>
        <v>#VALUE!</v>
      </c>
      <c r="B632" t="e">
        <f t="shared" si="54"/>
        <v>#VALUE!</v>
      </c>
      <c r="C632" t="e">
        <f t="shared" si="55"/>
        <v>#NAME?</v>
      </c>
      <c r="D632" t="e">
        <f t="shared" si="56"/>
        <v>#VALUE!</v>
      </c>
      <c r="E632" t="e">
        <f t="shared" si="57"/>
        <v>#NAME?</v>
      </c>
      <c r="F632" t="e">
        <f t="shared" si="58"/>
        <v>#NAME?</v>
      </c>
    </row>
    <row r="633" spans="1:6" x14ac:dyDescent="0.25">
      <c r="A633" t="e">
        <f t="shared" si="59"/>
        <v>#VALUE!</v>
      </c>
      <c r="B633" t="e">
        <f t="shared" si="54"/>
        <v>#VALUE!</v>
      </c>
      <c r="C633" t="e">
        <f t="shared" si="55"/>
        <v>#NAME?</v>
      </c>
      <c r="D633" t="e">
        <f t="shared" si="56"/>
        <v>#VALUE!</v>
      </c>
      <c r="E633" t="e">
        <f t="shared" si="57"/>
        <v>#NAME?</v>
      </c>
      <c r="F633" t="e">
        <f t="shared" si="58"/>
        <v>#NAME?</v>
      </c>
    </row>
    <row r="634" spans="1:6" x14ac:dyDescent="0.25">
      <c r="A634" t="e">
        <f t="shared" si="59"/>
        <v>#VALUE!</v>
      </c>
      <c r="B634" t="e">
        <f t="shared" si="54"/>
        <v>#VALUE!</v>
      </c>
      <c r="C634" t="e">
        <f t="shared" si="55"/>
        <v>#NAME?</v>
      </c>
      <c r="D634" t="e">
        <f t="shared" si="56"/>
        <v>#VALUE!</v>
      </c>
      <c r="E634" t="e">
        <f t="shared" si="57"/>
        <v>#NAME?</v>
      </c>
      <c r="F634" t="e">
        <f t="shared" si="58"/>
        <v>#NAME?</v>
      </c>
    </row>
    <row r="635" spans="1:6" x14ac:dyDescent="0.25">
      <c r="A635" t="e">
        <f t="shared" si="59"/>
        <v>#VALUE!</v>
      </c>
      <c r="B635" t="e">
        <f t="shared" si="54"/>
        <v>#VALUE!</v>
      </c>
      <c r="C635" t="e">
        <f t="shared" si="55"/>
        <v>#NAME?</v>
      </c>
      <c r="D635" t="e">
        <f t="shared" si="56"/>
        <v>#VALUE!</v>
      </c>
      <c r="E635" t="e">
        <f t="shared" si="57"/>
        <v>#NAME?</v>
      </c>
      <c r="F635" t="e">
        <f t="shared" si="58"/>
        <v>#NAME?</v>
      </c>
    </row>
    <row r="636" spans="1:6" x14ac:dyDescent="0.25">
      <c r="A636" t="e">
        <f t="shared" si="59"/>
        <v>#VALUE!</v>
      </c>
      <c r="B636" t="e">
        <f t="shared" si="54"/>
        <v>#VALUE!</v>
      </c>
      <c r="C636" t="e">
        <f t="shared" si="55"/>
        <v>#NAME?</v>
      </c>
      <c r="D636" t="e">
        <f t="shared" si="56"/>
        <v>#VALUE!</v>
      </c>
      <c r="E636" t="e">
        <f t="shared" si="57"/>
        <v>#NAME?</v>
      </c>
      <c r="F636" t="e">
        <f t="shared" si="58"/>
        <v>#NAME?</v>
      </c>
    </row>
    <row r="637" spans="1:6" x14ac:dyDescent="0.25">
      <c r="A637" t="e">
        <f t="shared" si="59"/>
        <v>#VALUE!</v>
      </c>
      <c r="B637" t="e">
        <f t="shared" si="54"/>
        <v>#VALUE!</v>
      </c>
      <c r="C637" t="e">
        <f t="shared" si="55"/>
        <v>#NAME?</v>
      </c>
      <c r="D637" t="e">
        <f t="shared" si="56"/>
        <v>#VALUE!</v>
      </c>
      <c r="E637" t="e">
        <f t="shared" si="57"/>
        <v>#NAME?</v>
      </c>
      <c r="F637" t="e">
        <f t="shared" si="58"/>
        <v>#NAME?</v>
      </c>
    </row>
    <row r="638" spans="1:6" x14ac:dyDescent="0.25">
      <c r="A638" t="e">
        <f t="shared" si="59"/>
        <v>#VALUE!</v>
      </c>
      <c r="B638" t="e">
        <f t="shared" si="54"/>
        <v>#VALUE!</v>
      </c>
      <c r="C638" t="e">
        <f t="shared" si="55"/>
        <v>#NAME?</v>
      </c>
      <c r="D638" t="e">
        <f t="shared" si="56"/>
        <v>#VALUE!</v>
      </c>
      <c r="E638" t="e">
        <f t="shared" si="57"/>
        <v>#NAME?</v>
      </c>
      <c r="F638" t="e">
        <f t="shared" si="58"/>
        <v>#NAME?</v>
      </c>
    </row>
    <row r="639" spans="1:6" x14ac:dyDescent="0.25">
      <c r="A639" t="e">
        <f t="shared" si="59"/>
        <v>#VALUE!</v>
      </c>
      <c r="B639" t="e">
        <f t="shared" si="54"/>
        <v>#VALUE!</v>
      </c>
      <c r="C639" t="e">
        <f t="shared" si="55"/>
        <v>#NAME?</v>
      </c>
      <c r="D639" t="e">
        <f t="shared" si="56"/>
        <v>#VALUE!</v>
      </c>
      <c r="E639" t="e">
        <f t="shared" si="57"/>
        <v>#NAME?</v>
      </c>
      <c r="F639" t="e">
        <f t="shared" si="58"/>
        <v>#NAME?</v>
      </c>
    </row>
    <row r="640" spans="1:6" x14ac:dyDescent="0.25">
      <c r="A640" t="e">
        <f t="shared" si="59"/>
        <v>#VALUE!</v>
      </c>
      <c r="B640" t="e">
        <f t="shared" si="54"/>
        <v>#VALUE!</v>
      </c>
      <c r="C640" t="e">
        <f t="shared" si="55"/>
        <v>#NAME?</v>
      </c>
      <c r="D640" t="e">
        <f t="shared" si="56"/>
        <v>#VALUE!</v>
      </c>
      <c r="E640" t="e">
        <f t="shared" si="57"/>
        <v>#NAME?</v>
      </c>
      <c r="F640" t="e">
        <f t="shared" si="58"/>
        <v>#NAME?</v>
      </c>
    </row>
    <row r="641" spans="1:6" x14ac:dyDescent="0.25">
      <c r="A641" t="e">
        <f t="shared" si="59"/>
        <v>#VALUE!</v>
      </c>
      <c r="B641" t="e">
        <f t="shared" si="54"/>
        <v>#VALUE!</v>
      </c>
      <c r="C641" t="e">
        <f t="shared" si="55"/>
        <v>#NAME?</v>
      </c>
      <c r="D641" t="e">
        <f t="shared" si="56"/>
        <v>#VALUE!</v>
      </c>
      <c r="E641" t="e">
        <f t="shared" si="57"/>
        <v>#NAME?</v>
      </c>
      <c r="F641" t="e">
        <f t="shared" si="58"/>
        <v>#NAME?</v>
      </c>
    </row>
    <row r="642" spans="1:6" x14ac:dyDescent="0.25">
      <c r="A642" t="e">
        <f t="shared" si="59"/>
        <v>#VALUE!</v>
      </c>
      <c r="B642" t="e">
        <f t="shared" si="54"/>
        <v>#VALUE!</v>
      </c>
      <c r="C642" t="e">
        <f t="shared" si="55"/>
        <v>#NAME?</v>
      </c>
      <c r="D642" t="e">
        <f t="shared" si="56"/>
        <v>#VALUE!</v>
      </c>
      <c r="E642" t="e">
        <f t="shared" si="57"/>
        <v>#NAME?</v>
      </c>
      <c r="F642" t="e">
        <f t="shared" si="58"/>
        <v>#NAME?</v>
      </c>
    </row>
    <row r="643" spans="1:6" x14ac:dyDescent="0.25">
      <c r="A643" t="e">
        <f t="shared" si="59"/>
        <v>#VALUE!</v>
      </c>
      <c r="B643" t="e">
        <f t="shared" si="54"/>
        <v>#VALUE!</v>
      </c>
      <c r="C643" t="e">
        <f t="shared" si="55"/>
        <v>#NAME?</v>
      </c>
      <c r="D643" t="e">
        <f t="shared" si="56"/>
        <v>#VALUE!</v>
      </c>
      <c r="E643" t="e">
        <f t="shared" si="57"/>
        <v>#NAME?</v>
      </c>
      <c r="F643" t="e">
        <f t="shared" si="58"/>
        <v>#NAME?</v>
      </c>
    </row>
    <row r="644" spans="1:6" x14ac:dyDescent="0.25">
      <c r="A644" t="e">
        <f t="shared" si="59"/>
        <v>#VALUE!</v>
      </c>
      <c r="B644" t="e">
        <f t="shared" si="54"/>
        <v>#VALUE!</v>
      </c>
      <c r="C644" t="e">
        <f t="shared" si="55"/>
        <v>#NAME?</v>
      </c>
      <c r="D644" t="e">
        <f t="shared" si="56"/>
        <v>#VALUE!</v>
      </c>
      <c r="E644" t="e">
        <f t="shared" si="57"/>
        <v>#NAME?</v>
      </c>
      <c r="F644" t="e">
        <f t="shared" si="58"/>
        <v>#NAME?</v>
      </c>
    </row>
    <row r="645" spans="1:6" x14ac:dyDescent="0.25">
      <c r="A645" t="e">
        <f t="shared" si="59"/>
        <v>#VALUE!</v>
      </c>
      <c r="B645" t="e">
        <f t="shared" si="54"/>
        <v>#VALUE!</v>
      </c>
      <c r="C645" t="e">
        <f t="shared" si="55"/>
        <v>#NAME?</v>
      </c>
      <c r="D645" t="e">
        <f t="shared" si="56"/>
        <v>#VALUE!</v>
      </c>
      <c r="E645" t="e">
        <f t="shared" si="57"/>
        <v>#NAME?</v>
      </c>
      <c r="F645" t="e">
        <f t="shared" si="58"/>
        <v>#NAME?</v>
      </c>
    </row>
    <row r="646" spans="1:6" x14ac:dyDescent="0.25">
      <c r="A646" t="e">
        <f t="shared" si="59"/>
        <v>#VALUE!</v>
      </c>
      <c r="B646" t="e">
        <f t="shared" ref="B646:B709" si="60">IF(A646&lt;&gt;"",$D$2-A646,"")</f>
        <v>#VALUE!</v>
      </c>
      <c r="C646" t="e">
        <f t="shared" ref="C646:C709" si="61">$E$2^A646*(1-$E$2)^B646</f>
        <v>#NAME?</v>
      </c>
      <c r="D646" t="e">
        <f t="shared" ref="D646:D709" si="62">COMBIN($D$2,A646)</f>
        <v>#VALUE!</v>
      </c>
      <c r="E646" t="e">
        <f t="shared" ref="E646:E709" si="63">C646*D646</f>
        <v>#NAME?</v>
      </c>
      <c r="F646" t="e">
        <f t="shared" ref="F646:F709" si="64">SUMIFS(E646:E1645,A646:A1645,"&gt;" &amp; A646)</f>
        <v>#NAME?</v>
      </c>
    </row>
    <row r="647" spans="1:6" x14ac:dyDescent="0.25">
      <c r="A647" t="e">
        <f t="shared" ref="A647:A710" si="65">IF(A646+1&gt;$D$2,"",A646+1)</f>
        <v>#VALUE!</v>
      </c>
      <c r="B647" t="e">
        <f t="shared" si="60"/>
        <v>#VALUE!</v>
      </c>
      <c r="C647" t="e">
        <f t="shared" si="61"/>
        <v>#NAME?</v>
      </c>
      <c r="D647" t="e">
        <f t="shared" si="62"/>
        <v>#VALUE!</v>
      </c>
      <c r="E647" t="e">
        <f t="shared" si="63"/>
        <v>#NAME?</v>
      </c>
      <c r="F647" t="e">
        <f t="shared" si="64"/>
        <v>#NAME?</v>
      </c>
    </row>
    <row r="648" spans="1:6" x14ac:dyDescent="0.25">
      <c r="A648" t="e">
        <f t="shared" si="65"/>
        <v>#VALUE!</v>
      </c>
      <c r="B648" t="e">
        <f t="shared" si="60"/>
        <v>#VALUE!</v>
      </c>
      <c r="C648" t="e">
        <f t="shared" si="61"/>
        <v>#NAME?</v>
      </c>
      <c r="D648" t="e">
        <f t="shared" si="62"/>
        <v>#VALUE!</v>
      </c>
      <c r="E648" t="e">
        <f t="shared" si="63"/>
        <v>#NAME?</v>
      </c>
      <c r="F648" t="e">
        <f t="shared" si="64"/>
        <v>#NAME?</v>
      </c>
    </row>
    <row r="649" spans="1:6" x14ac:dyDescent="0.25">
      <c r="A649" t="e">
        <f t="shared" si="65"/>
        <v>#VALUE!</v>
      </c>
      <c r="B649" t="e">
        <f t="shared" si="60"/>
        <v>#VALUE!</v>
      </c>
      <c r="C649" t="e">
        <f t="shared" si="61"/>
        <v>#NAME?</v>
      </c>
      <c r="D649" t="e">
        <f t="shared" si="62"/>
        <v>#VALUE!</v>
      </c>
      <c r="E649" t="e">
        <f t="shared" si="63"/>
        <v>#NAME?</v>
      </c>
      <c r="F649" t="e">
        <f t="shared" si="64"/>
        <v>#NAME?</v>
      </c>
    </row>
    <row r="650" spans="1:6" x14ac:dyDescent="0.25">
      <c r="A650" t="e">
        <f t="shared" si="65"/>
        <v>#VALUE!</v>
      </c>
      <c r="B650" t="e">
        <f t="shared" si="60"/>
        <v>#VALUE!</v>
      </c>
      <c r="C650" t="e">
        <f t="shared" si="61"/>
        <v>#NAME?</v>
      </c>
      <c r="D650" t="e">
        <f t="shared" si="62"/>
        <v>#VALUE!</v>
      </c>
      <c r="E650" t="e">
        <f t="shared" si="63"/>
        <v>#NAME?</v>
      </c>
      <c r="F650" t="e">
        <f t="shared" si="64"/>
        <v>#NAME?</v>
      </c>
    </row>
    <row r="651" spans="1:6" x14ac:dyDescent="0.25">
      <c r="A651" t="e">
        <f t="shared" si="65"/>
        <v>#VALUE!</v>
      </c>
      <c r="B651" t="e">
        <f t="shared" si="60"/>
        <v>#VALUE!</v>
      </c>
      <c r="C651" t="e">
        <f t="shared" si="61"/>
        <v>#NAME?</v>
      </c>
      <c r="D651" t="e">
        <f t="shared" si="62"/>
        <v>#VALUE!</v>
      </c>
      <c r="E651" t="e">
        <f t="shared" si="63"/>
        <v>#NAME?</v>
      </c>
      <c r="F651" t="e">
        <f t="shared" si="64"/>
        <v>#NAME?</v>
      </c>
    </row>
    <row r="652" spans="1:6" x14ac:dyDescent="0.25">
      <c r="A652" t="e">
        <f t="shared" si="65"/>
        <v>#VALUE!</v>
      </c>
      <c r="B652" t="e">
        <f t="shared" si="60"/>
        <v>#VALUE!</v>
      </c>
      <c r="C652" t="e">
        <f t="shared" si="61"/>
        <v>#NAME?</v>
      </c>
      <c r="D652" t="e">
        <f t="shared" si="62"/>
        <v>#VALUE!</v>
      </c>
      <c r="E652" t="e">
        <f t="shared" si="63"/>
        <v>#NAME?</v>
      </c>
      <c r="F652" t="e">
        <f t="shared" si="64"/>
        <v>#NAME?</v>
      </c>
    </row>
    <row r="653" spans="1:6" x14ac:dyDescent="0.25">
      <c r="A653" t="e">
        <f t="shared" si="65"/>
        <v>#VALUE!</v>
      </c>
      <c r="B653" t="e">
        <f t="shared" si="60"/>
        <v>#VALUE!</v>
      </c>
      <c r="C653" t="e">
        <f t="shared" si="61"/>
        <v>#NAME?</v>
      </c>
      <c r="D653" t="e">
        <f t="shared" si="62"/>
        <v>#VALUE!</v>
      </c>
      <c r="E653" t="e">
        <f t="shared" si="63"/>
        <v>#NAME?</v>
      </c>
      <c r="F653" t="e">
        <f t="shared" si="64"/>
        <v>#NAME?</v>
      </c>
    </row>
    <row r="654" spans="1:6" x14ac:dyDescent="0.25">
      <c r="A654" t="e">
        <f t="shared" si="65"/>
        <v>#VALUE!</v>
      </c>
      <c r="B654" t="e">
        <f t="shared" si="60"/>
        <v>#VALUE!</v>
      </c>
      <c r="C654" t="e">
        <f t="shared" si="61"/>
        <v>#NAME?</v>
      </c>
      <c r="D654" t="e">
        <f t="shared" si="62"/>
        <v>#VALUE!</v>
      </c>
      <c r="E654" t="e">
        <f t="shared" si="63"/>
        <v>#NAME?</v>
      </c>
      <c r="F654" t="e">
        <f t="shared" si="64"/>
        <v>#NAME?</v>
      </c>
    </row>
    <row r="655" spans="1:6" x14ac:dyDescent="0.25">
      <c r="A655" t="e">
        <f t="shared" si="65"/>
        <v>#VALUE!</v>
      </c>
      <c r="B655" t="e">
        <f t="shared" si="60"/>
        <v>#VALUE!</v>
      </c>
      <c r="C655" t="e">
        <f t="shared" si="61"/>
        <v>#NAME?</v>
      </c>
      <c r="D655" t="e">
        <f t="shared" si="62"/>
        <v>#VALUE!</v>
      </c>
      <c r="E655" t="e">
        <f t="shared" si="63"/>
        <v>#NAME?</v>
      </c>
      <c r="F655" t="e">
        <f t="shared" si="64"/>
        <v>#NAME?</v>
      </c>
    </row>
    <row r="656" spans="1:6" x14ac:dyDescent="0.25">
      <c r="A656" t="e">
        <f t="shared" si="65"/>
        <v>#VALUE!</v>
      </c>
      <c r="B656" t="e">
        <f t="shared" si="60"/>
        <v>#VALUE!</v>
      </c>
      <c r="C656" t="e">
        <f t="shared" si="61"/>
        <v>#NAME?</v>
      </c>
      <c r="D656" t="e">
        <f t="shared" si="62"/>
        <v>#VALUE!</v>
      </c>
      <c r="E656" t="e">
        <f t="shared" si="63"/>
        <v>#NAME?</v>
      </c>
      <c r="F656" t="e">
        <f t="shared" si="64"/>
        <v>#NAME?</v>
      </c>
    </row>
    <row r="657" spans="1:6" x14ac:dyDescent="0.25">
      <c r="A657" t="e">
        <f t="shared" si="65"/>
        <v>#VALUE!</v>
      </c>
      <c r="B657" t="e">
        <f t="shared" si="60"/>
        <v>#VALUE!</v>
      </c>
      <c r="C657" t="e">
        <f t="shared" si="61"/>
        <v>#NAME?</v>
      </c>
      <c r="D657" t="e">
        <f t="shared" si="62"/>
        <v>#VALUE!</v>
      </c>
      <c r="E657" t="e">
        <f t="shared" si="63"/>
        <v>#NAME?</v>
      </c>
      <c r="F657" t="e">
        <f t="shared" si="64"/>
        <v>#NAME?</v>
      </c>
    </row>
    <row r="658" spans="1:6" x14ac:dyDescent="0.25">
      <c r="A658" t="e">
        <f t="shared" si="65"/>
        <v>#VALUE!</v>
      </c>
      <c r="B658" t="e">
        <f t="shared" si="60"/>
        <v>#VALUE!</v>
      </c>
      <c r="C658" t="e">
        <f t="shared" si="61"/>
        <v>#NAME?</v>
      </c>
      <c r="D658" t="e">
        <f t="shared" si="62"/>
        <v>#VALUE!</v>
      </c>
      <c r="E658" t="e">
        <f t="shared" si="63"/>
        <v>#NAME?</v>
      </c>
      <c r="F658" t="e">
        <f t="shared" si="64"/>
        <v>#NAME?</v>
      </c>
    </row>
    <row r="659" spans="1:6" x14ac:dyDescent="0.25">
      <c r="A659" t="e">
        <f t="shared" si="65"/>
        <v>#VALUE!</v>
      </c>
      <c r="B659" t="e">
        <f t="shared" si="60"/>
        <v>#VALUE!</v>
      </c>
      <c r="C659" t="e">
        <f t="shared" si="61"/>
        <v>#NAME?</v>
      </c>
      <c r="D659" t="e">
        <f t="shared" si="62"/>
        <v>#VALUE!</v>
      </c>
      <c r="E659" t="e">
        <f t="shared" si="63"/>
        <v>#NAME?</v>
      </c>
      <c r="F659" t="e">
        <f t="shared" si="64"/>
        <v>#NAME?</v>
      </c>
    </row>
    <row r="660" spans="1:6" x14ac:dyDescent="0.25">
      <c r="A660" t="e">
        <f t="shared" si="65"/>
        <v>#VALUE!</v>
      </c>
      <c r="B660" t="e">
        <f t="shared" si="60"/>
        <v>#VALUE!</v>
      </c>
      <c r="C660" t="e">
        <f t="shared" si="61"/>
        <v>#NAME?</v>
      </c>
      <c r="D660" t="e">
        <f t="shared" si="62"/>
        <v>#VALUE!</v>
      </c>
      <c r="E660" t="e">
        <f t="shared" si="63"/>
        <v>#NAME?</v>
      </c>
      <c r="F660" t="e">
        <f t="shared" si="64"/>
        <v>#NAME?</v>
      </c>
    </row>
    <row r="661" spans="1:6" x14ac:dyDescent="0.25">
      <c r="A661" t="e">
        <f t="shared" si="65"/>
        <v>#VALUE!</v>
      </c>
      <c r="B661" t="e">
        <f t="shared" si="60"/>
        <v>#VALUE!</v>
      </c>
      <c r="C661" t="e">
        <f t="shared" si="61"/>
        <v>#NAME?</v>
      </c>
      <c r="D661" t="e">
        <f t="shared" si="62"/>
        <v>#VALUE!</v>
      </c>
      <c r="E661" t="e">
        <f t="shared" si="63"/>
        <v>#NAME?</v>
      </c>
      <c r="F661" t="e">
        <f t="shared" si="64"/>
        <v>#NAME?</v>
      </c>
    </row>
    <row r="662" spans="1:6" x14ac:dyDescent="0.25">
      <c r="A662" t="e">
        <f t="shared" si="65"/>
        <v>#VALUE!</v>
      </c>
      <c r="B662" t="e">
        <f t="shared" si="60"/>
        <v>#VALUE!</v>
      </c>
      <c r="C662" t="e">
        <f t="shared" si="61"/>
        <v>#NAME?</v>
      </c>
      <c r="D662" t="e">
        <f t="shared" si="62"/>
        <v>#VALUE!</v>
      </c>
      <c r="E662" t="e">
        <f t="shared" si="63"/>
        <v>#NAME?</v>
      </c>
      <c r="F662" t="e">
        <f t="shared" si="64"/>
        <v>#NAME?</v>
      </c>
    </row>
    <row r="663" spans="1:6" x14ac:dyDescent="0.25">
      <c r="A663" t="e">
        <f t="shared" si="65"/>
        <v>#VALUE!</v>
      </c>
      <c r="B663" t="e">
        <f t="shared" si="60"/>
        <v>#VALUE!</v>
      </c>
      <c r="C663" t="e">
        <f t="shared" si="61"/>
        <v>#NAME?</v>
      </c>
      <c r="D663" t="e">
        <f t="shared" si="62"/>
        <v>#VALUE!</v>
      </c>
      <c r="E663" t="e">
        <f t="shared" si="63"/>
        <v>#NAME?</v>
      </c>
      <c r="F663" t="e">
        <f t="shared" si="64"/>
        <v>#NAME?</v>
      </c>
    </row>
    <row r="664" spans="1:6" x14ac:dyDescent="0.25">
      <c r="A664" t="e">
        <f t="shared" si="65"/>
        <v>#VALUE!</v>
      </c>
      <c r="B664" t="e">
        <f t="shared" si="60"/>
        <v>#VALUE!</v>
      </c>
      <c r="C664" t="e">
        <f t="shared" si="61"/>
        <v>#NAME?</v>
      </c>
      <c r="D664" t="e">
        <f t="shared" si="62"/>
        <v>#VALUE!</v>
      </c>
      <c r="E664" t="e">
        <f t="shared" si="63"/>
        <v>#NAME?</v>
      </c>
      <c r="F664" t="e">
        <f t="shared" si="64"/>
        <v>#NAME?</v>
      </c>
    </row>
    <row r="665" spans="1:6" x14ac:dyDescent="0.25">
      <c r="A665" t="e">
        <f t="shared" si="65"/>
        <v>#VALUE!</v>
      </c>
      <c r="B665" t="e">
        <f t="shared" si="60"/>
        <v>#VALUE!</v>
      </c>
      <c r="C665" t="e">
        <f t="shared" si="61"/>
        <v>#NAME?</v>
      </c>
      <c r="D665" t="e">
        <f t="shared" si="62"/>
        <v>#VALUE!</v>
      </c>
      <c r="E665" t="e">
        <f t="shared" si="63"/>
        <v>#NAME?</v>
      </c>
      <c r="F665" t="e">
        <f t="shared" si="64"/>
        <v>#NAME?</v>
      </c>
    </row>
    <row r="666" spans="1:6" x14ac:dyDescent="0.25">
      <c r="A666" t="e">
        <f t="shared" si="65"/>
        <v>#VALUE!</v>
      </c>
      <c r="B666" t="e">
        <f t="shared" si="60"/>
        <v>#VALUE!</v>
      </c>
      <c r="C666" t="e">
        <f t="shared" si="61"/>
        <v>#NAME?</v>
      </c>
      <c r="D666" t="e">
        <f t="shared" si="62"/>
        <v>#VALUE!</v>
      </c>
      <c r="E666" t="e">
        <f t="shared" si="63"/>
        <v>#NAME?</v>
      </c>
      <c r="F666" t="e">
        <f t="shared" si="64"/>
        <v>#NAME?</v>
      </c>
    </row>
    <row r="667" spans="1:6" x14ac:dyDescent="0.25">
      <c r="A667" t="e">
        <f t="shared" si="65"/>
        <v>#VALUE!</v>
      </c>
      <c r="B667" t="e">
        <f t="shared" si="60"/>
        <v>#VALUE!</v>
      </c>
      <c r="C667" t="e">
        <f t="shared" si="61"/>
        <v>#NAME?</v>
      </c>
      <c r="D667" t="e">
        <f t="shared" si="62"/>
        <v>#VALUE!</v>
      </c>
      <c r="E667" t="e">
        <f t="shared" si="63"/>
        <v>#NAME?</v>
      </c>
      <c r="F667" t="e">
        <f t="shared" si="64"/>
        <v>#NAME?</v>
      </c>
    </row>
    <row r="668" spans="1:6" x14ac:dyDescent="0.25">
      <c r="A668" t="e">
        <f t="shared" si="65"/>
        <v>#VALUE!</v>
      </c>
      <c r="B668" t="e">
        <f t="shared" si="60"/>
        <v>#VALUE!</v>
      </c>
      <c r="C668" t="e">
        <f t="shared" si="61"/>
        <v>#NAME?</v>
      </c>
      <c r="D668" t="e">
        <f t="shared" si="62"/>
        <v>#VALUE!</v>
      </c>
      <c r="E668" t="e">
        <f t="shared" si="63"/>
        <v>#NAME?</v>
      </c>
      <c r="F668" t="e">
        <f t="shared" si="64"/>
        <v>#NAME?</v>
      </c>
    </row>
    <row r="669" spans="1:6" x14ac:dyDescent="0.25">
      <c r="A669" t="e">
        <f t="shared" si="65"/>
        <v>#VALUE!</v>
      </c>
      <c r="B669" t="e">
        <f t="shared" si="60"/>
        <v>#VALUE!</v>
      </c>
      <c r="C669" t="e">
        <f t="shared" si="61"/>
        <v>#NAME?</v>
      </c>
      <c r="D669" t="e">
        <f t="shared" si="62"/>
        <v>#VALUE!</v>
      </c>
      <c r="E669" t="e">
        <f t="shared" si="63"/>
        <v>#NAME?</v>
      </c>
      <c r="F669" t="e">
        <f t="shared" si="64"/>
        <v>#NAME?</v>
      </c>
    </row>
    <row r="670" spans="1:6" x14ac:dyDescent="0.25">
      <c r="A670" t="e">
        <f t="shared" si="65"/>
        <v>#VALUE!</v>
      </c>
      <c r="B670" t="e">
        <f t="shared" si="60"/>
        <v>#VALUE!</v>
      </c>
      <c r="C670" t="e">
        <f t="shared" si="61"/>
        <v>#NAME?</v>
      </c>
      <c r="D670" t="e">
        <f t="shared" si="62"/>
        <v>#VALUE!</v>
      </c>
      <c r="E670" t="e">
        <f t="shared" si="63"/>
        <v>#NAME?</v>
      </c>
      <c r="F670" t="e">
        <f t="shared" si="64"/>
        <v>#NAME?</v>
      </c>
    </row>
    <row r="671" spans="1:6" x14ac:dyDescent="0.25">
      <c r="A671" t="e">
        <f t="shared" si="65"/>
        <v>#VALUE!</v>
      </c>
      <c r="B671" t="e">
        <f t="shared" si="60"/>
        <v>#VALUE!</v>
      </c>
      <c r="C671" t="e">
        <f t="shared" si="61"/>
        <v>#NAME?</v>
      </c>
      <c r="D671" t="e">
        <f t="shared" si="62"/>
        <v>#VALUE!</v>
      </c>
      <c r="E671" t="e">
        <f t="shared" si="63"/>
        <v>#NAME?</v>
      </c>
      <c r="F671" t="e">
        <f t="shared" si="64"/>
        <v>#NAME?</v>
      </c>
    </row>
    <row r="672" spans="1:6" x14ac:dyDescent="0.25">
      <c r="A672" t="e">
        <f t="shared" si="65"/>
        <v>#VALUE!</v>
      </c>
      <c r="B672" t="e">
        <f t="shared" si="60"/>
        <v>#VALUE!</v>
      </c>
      <c r="C672" t="e">
        <f t="shared" si="61"/>
        <v>#NAME?</v>
      </c>
      <c r="D672" t="e">
        <f t="shared" si="62"/>
        <v>#VALUE!</v>
      </c>
      <c r="E672" t="e">
        <f t="shared" si="63"/>
        <v>#NAME?</v>
      </c>
      <c r="F672" t="e">
        <f t="shared" si="64"/>
        <v>#NAME?</v>
      </c>
    </row>
    <row r="673" spans="1:6" x14ac:dyDescent="0.25">
      <c r="A673" t="e">
        <f t="shared" si="65"/>
        <v>#VALUE!</v>
      </c>
      <c r="B673" t="e">
        <f t="shared" si="60"/>
        <v>#VALUE!</v>
      </c>
      <c r="C673" t="e">
        <f t="shared" si="61"/>
        <v>#NAME?</v>
      </c>
      <c r="D673" t="e">
        <f t="shared" si="62"/>
        <v>#VALUE!</v>
      </c>
      <c r="E673" t="e">
        <f t="shared" si="63"/>
        <v>#NAME?</v>
      </c>
      <c r="F673" t="e">
        <f t="shared" si="64"/>
        <v>#NAME?</v>
      </c>
    </row>
    <row r="674" spans="1:6" x14ac:dyDescent="0.25">
      <c r="A674" t="e">
        <f t="shared" si="65"/>
        <v>#VALUE!</v>
      </c>
      <c r="B674" t="e">
        <f t="shared" si="60"/>
        <v>#VALUE!</v>
      </c>
      <c r="C674" t="e">
        <f t="shared" si="61"/>
        <v>#NAME?</v>
      </c>
      <c r="D674" t="e">
        <f t="shared" si="62"/>
        <v>#VALUE!</v>
      </c>
      <c r="E674" t="e">
        <f t="shared" si="63"/>
        <v>#NAME?</v>
      </c>
      <c r="F674" t="e">
        <f t="shared" si="64"/>
        <v>#NAME?</v>
      </c>
    </row>
    <row r="675" spans="1:6" x14ac:dyDescent="0.25">
      <c r="A675" t="e">
        <f t="shared" si="65"/>
        <v>#VALUE!</v>
      </c>
      <c r="B675" t="e">
        <f t="shared" si="60"/>
        <v>#VALUE!</v>
      </c>
      <c r="C675" t="e">
        <f t="shared" si="61"/>
        <v>#NAME?</v>
      </c>
      <c r="D675" t="e">
        <f t="shared" si="62"/>
        <v>#VALUE!</v>
      </c>
      <c r="E675" t="e">
        <f t="shared" si="63"/>
        <v>#NAME?</v>
      </c>
      <c r="F675" t="e">
        <f t="shared" si="64"/>
        <v>#NAME?</v>
      </c>
    </row>
    <row r="676" spans="1:6" x14ac:dyDescent="0.25">
      <c r="A676" t="e">
        <f t="shared" si="65"/>
        <v>#VALUE!</v>
      </c>
      <c r="B676" t="e">
        <f t="shared" si="60"/>
        <v>#VALUE!</v>
      </c>
      <c r="C676" t="e">
        <f t="shared" si="61"/>
        <v>#NAME?</v>
      </c>
      <c r="D676" t="e">
        <f t="shared" si="62"/>
        <v>#VALUE!</v>
      </c>
      <c r="E676" t="e">
        <f t="shared" si="63"/>
        <v>#NAME?</v>
      </c>
      <c r="F676" t="e">
        <f t="shared" si="64"/>
        <v>#NAME?</v>
      </c>
    </row>
    <row r="677" spans="1:6" x14ac:dyDescent="0.25">
      <c r="A677" t="e">
        <f t="shared" si="65"/>
        <v>#VALUE!</v>
      </c>
      <c r="B677" t="e">
        <f t="shared" si="60"/>
        <v>#VALUE!</v>
      </c>
      <c r="C677" t="e">
        <f t="shared" si="61"/>
        <v>#NAME?</v>
      </c>
      <c r="D677" t="e">
        <f t="shared" si="62"/>
        <v>#VALUE!</v>
      </c>
      <c r="E677" t="e">
        <f t="shared" si="63"/>
        <v>#NAME?</v>
      </c>
      <c r="F677" t="e">
        <f t="shared" si="64"/>
        <v>#NAME?</v>
      </c>
    </row>
    <row r="678" spans="1:6" x14ac:dyDescent="0.25">
      <c r="A678" t="e">
        <f t="shared" si="65"/>
        <v>#VALUE!</v>
      </c>
      <c r="B678" t="e">
        <f t="shared" si="60"/>
        <v>#VALUE!</v>
      </c>
      <c r="C678" t="e">
        <f t="shared" si="61"/>
        <v>#NAME?</v>
      </c>
      <c r="D678" t="e">
        <f t="shared" si="62"/>
        <v>#VALUE!</v>
      </c>
      <c r="E678" t="e">
        <f t="shared" si="63"/>
        <v>#NAME?</v>
      </c>
      <c r="F678" t="e">
        <f t="shared" si="64"/>
        <v>#NAME?</v>
      </c>
    </row>
    <row r="679" spans="1:6" x14ac:dyDescent="0.25">
      <c r="A679" t="e">
        <f t="shared" si="65"/>
        <v>#VALUE!</v>
      </c>
      <c r="B679" t="e">
        <f t="shared" si="60"/>
        <v>#VALUE!</v>
      </c>
      <c r="C679" t="e">
        <f t="shared" si="61"/>
        <v>#NAME?</v>
      </c>
      <c r="D679" t="e">
        <f t="shared" si="62"/>
        <v>#VALUE!</v>
      </c>
      <c r="E679" t="e">
        <f t="shared" si="63"/>
        <v>#NAME?</v>
      </c>
      <c r="F679" t="e">
        <f t="shared" si="64"/>
        <v>#NAME?</v>
      </c>
    </row>
    <row r="680" spans="1:6" x14ac:dyDescent="0.25">
      <c r="A680" t="e">
        <f t="shared" si="65"/>
        <v>#VALUE!</v>
      </c>
      <c r="B680" t="e">
        <f t="shared" si="60"/>
        <v>#VALUE!</v>
      </c>
      <c r="C680" t="e">
        <f t="shared" si="61"/>
        <v>#NAME?</v>
      </c>
      <c r="D680" t="e">
        <f t="shared" si="62"/>
        <v>#VALUE!</v>
      </c>
      <c r="E680" t="e">
        <f t="shared" si="63"/>
        <v>#NAME?</v>
      </c>
      <c r="F680" t="e">
        <f t="shared" si="64"/>
        <v>#NAME?</v>
      </c>
    </row>
    <row r="681" spans="1:6" x14ac:dyDescent="0.25">
      <c r="A681" t="e">
        <f t="shared" si="65"/>
        <v>#VALUE!</v>
      </c>
      <c r="B681" t="e">
        <f t="shared" si="60"/>
        <v>#VALUE!</v>
      </c>
      <c r="C681" t="e">
        <f t="shared" si="61"/>
        <v>#NAME?</v>
      </c>
      <c r="D681" t="e">
        <f t="shared" si="62"/>
        <v>#VALUE!</v>
      </c>
      <c r="E681" t="e">
        <f t="shared" si="63"/>
        <v>#NAME?</v>
      </c>
      <c r="F681" t="e">
        <f t="shared" si="64"/>
        <v>#NAME?</v>
      </c>
    </row>
    <row r="682" spans="1:6" x14ac:dyDescent="0.25">
      <c r="A682" t="e">
        <f t="shared" si="65"/>
        <v>#VALUE!</v>
      </c>
      <c r="B682" t="e">
        <f t="shared" si="60"/>
        <v>#VALUE!</v>
      </c>
      <c r="C682" t="e">
        <f t="shared" si="61"/>
        <v>#NAME?</v>
      </c>
      <c r="D682" t="e">
        <f t="shared" si="62"/>
        <v>#VALUE!</v>
      </c>
      <c r="E682" t="e">
        <f t="shared" si="63"/>
        <v>#NAME?</v>
      </c>
      <c r="F682" t="e">
        <f t="shared" si="64"/>
        <v>#NAME?</v>
      </c>
    </row>
    <row r="683" spans="1:6" x14ac:dyDescent="0.25">
      <c r="A683" t="e">
        <f t="shared" si="65"/>
        <v>#VALUE!</v>
      </c>
      <c r="B683" t="e">
        <f t="shared" si="60"/>
        <v>#VALUE!</v>
      </c>
      <c r="C683" t="e">
        <f t="shared" si="61"/>
        <v>#NAME?</v>
      </c>
      <c r="D683" t="e">
        <f t="shared" si="62"/>
        <v>#VALUE!</v>
      </c>
      <c r="E683" t="e">
        <f t="shared" si="63"/>
        <v>#NAME?</v>
      </c>
      <c r="F683" t="e">
        <f t="shared" si="64"/>
        <v>#NAME?</v>
      </c>
    </row>
    <row r="684" spans="1:6" x14ac:dyDescent="0.25">
      <c r="A684" t="e">
        <f t="shared" si="65"/>
        <v>#VALUE!</v>
      </c>
      <c r="B684" t="e">
        <f t="shared" si="60"/>
        <v>#VALUE!</v>
      </c>
      <c r="C684" t="e">
        <f t="shared" si="61"/>
        <v>#NAME?</v>
      </c>
      <c r="D684" t="e">
        <f t="shared" si="62"/>
        <v>#VALUE!</v>
      </c>
      <c r="E684" t="e">
        <f t="shared" si="63"/>
        <v>#NAME?</v>
      </c>
      <c r="F684" t="e">
        <f t="shared" si="64"/>
        <v>#NAME?</v>
      </c>
    </row>
    <row r="685" spans="1:6" x14ac:dyDescent="0.25">
      <c r="A685" t="e">
        <f t="shared" si="65"/>
        <v>#VALUE!</v>
      </c>
      <c r="B685" t="e">
        <f t="shared" si="60"/>
        <v>#VALUE!</v>
      </c>
      <c r="C685" t="e">
        <f t="shared" si="61"/>
        <v>#NAME?</v>
      </c>
      <c r="D685" t="e">
        <f t="shared" si="62"/>
        <v>#VALUE!</v>
      </c>
      <c r="E685" t="e">
        <f t="shared" si="63"/>
        <v>#NAME?</v>
      </c>
      <c r="F685" t="e">
        <f t="shared" si="64"/>
        <v>#NAME?</v>
      </c>
    </row>
    <row r="686" spans="1:6" x14ac:dyDescent="0.25">
      <c r="A686" t="e">
        <f t="shared" si="65"/>
        <v>#VALUE!</v>
      </c>
      <c r="B686" t="e">
        <f t="shared" si="60"/>
        <v>#VALUE!</v>
      </c>
      <c r="C686" t="e">
        <f t="shared" si="61"/>
        <v>#NAME?</v>
      </c>
      <c r="D686" t="e">
        <f t="shared" si="62"/>
        <v>#VALUE!</v>
      </c>
      <c r="E686" t="e">
        <f t="shared" si="63"/>
        <v>#NAME?</v>
      </c>
      <c r="F686" t="e">
        <f t="shared" si="64"/>
        <v>#NAME?</v>
      </c>
    </row>
    <row r="687" spans="1:6" x14ac:dyDescent="0.25">
      <c r="A687" t="e">
        <f t="shared" si="65"/>
        <v>#VALUE!</v>
      </c>
      <c r="B687" t="e">
        <f t="shared" si="60"/>
        <v>#VALUE!</v>
      </c>
      <c r="C687" t="e">
        <f t="shared" si="61"/>
        <v>#NAME?</v>
      </c>
      <c r="D687" t="e">
        <f t="shared" si="62"/>
        <v>#VALUE!</v>
      </c>
      <c r="E687" t="e">
        <f t="shared" si="63"/>
        <v>#NAME?</v>
      </c>
      <c r="F687" t="e">
        <f t="shared" si="64"/>
        <v>#NAME?</v>
      </c>
    </row>
    <row r="688" spans="1:6" x14ac:dyDescent="0.25">
      <c r="A688" t="e">
        <f t="shared" si="65"/>
        <v>#VALUE!</v>
      </c>
      <c r="B688" t="e">
        <f t="shared" si="60"/>
        <v>#VALUE!</v>
      </c>
      <c r="C688" t="e">
        <f t="shared" si="61"/>
        <v>#NAME?</v>
      </c>
      <c r="D688" t="e">
        <f t="shared" si="62"/>
        <v>#VALUE!</v>
      </c>
      <c r="E688" t="e">
        <f t="shared" si="63"/>
        <v>#NAME?</v>
      </c>
      <c r="F688" t="e">
        <f t="shared" si="64"/>
        <v>#NAME?</v>
      </c>
    </row>
    <row r="689" spans="1:6" x14ac:dyDescent="0.25">
      <c r="A689" t="e">
        <f t="shared" si="65"/>
        <v>#VALUE!</v>
      </c>
      <c r="B689" t="e">
        <f t="shared" si="60"/>
        <v>#VALUE!</v>
      </c>
      <c r="C689" t="e">
        <f t="shared" si="61"/>
        <v>#NAME?</v>
      </c>
      <c r="D689" t="e">
        <f t="shared" si="62"/>
        <v>#VALUE!</v>
      </c>
      <c r="E689" t="e">
        <f t="shared" si="63"/>
        <v>#NAME?</v>
      </c>
      <c r="F689" t="e">
        <f t="shared" si="64"/>
        <v>#NAME?</v>
      </c>
    </row>
    <row r="690" spans="1:6" x14ac:dyDescent="0.25">
      <c r="A690" t="e">
        <f t="shared" si="65"/>
        <v>#VALUE!</v>
      </c>
      <c r="B690" t="e">
        <f t="shared" si="60"/>
        <v>#VALUE!</v>
      </c>
      <c r="C690" t="e">
        <f t="shared" si="61"/>
        <v>#NAME?</v>
      </c>
      <c r="D690" t="e">
        <f t="shared" si="62"/>
        <v>#VALUE!</v>
      </c>
      <c r="E690" t="e">
        <f t="shared" si="63"/>
        <v>#NAME?</v>
      </c>
      <c r="F690" t="e">
        <f t="shared" si="64"/>
        <v>#NAME?</v>
      </c>
    </row>
    <row r="691" spans="1:6" x14ac:dyDescent="0.25">
      <c r="A691" t="e">
        <f t="shared" si="65"/>
        <v>#VALUE!</v>
      </c>
      <c r="B691" t="e">
        <f t="shared" si="60"/>
        <v>#VALUE!</v>
      </c>
      <c r="C691" t="e">
        <f t="shared" si="61"/>
        <v>#NAME?</v>
      </c>
      <c r="D691" t="e">
        <f t="shared" si="62"/>
        <v>#VALUE!</v>
      </c>
      <c r="E691" t="e">
        <f t="shared" si="63"/>
        <v>#NAME?</v>
      </c>
      <c r="F691" t="e">
        <f t="shared" si="64"/>
        <v>#NAME?</v>
      </c>
    </row>
    <row r="692" spans="1:6" x14ac:dyDescent="0.25">
      <c r="A692" t="e">
        <f t="shared" si="65"/>
        <v>#VALUE!</v>
      </c>
      <c r="B692" t="e">
        <f t="shared" si="60"/>
        <v>#VALUE!</v>
      </c>
      <c r="C692" t="e">
        <f t="shared" si="61"/>
        <v>#NAME?</v>
      </c>
      <c r="D692" t="e">
        <f t="shared" si="62"/>
        <v>#VALUE!</v>
      </c>
      <c r="E692" t="e">
        <f t="shared" si="63"/>
        <v>#NAME?</v>
      </c>
      <c r="F692" t="e">
        <f t="shared" si="64"/>
        <v>#NAME?</v>
      </c>
    </row>
    <row r="693" spans="1:6" x14ac:dyDescent="0.25">
      <c r="A693" t="e">
        <f t="shared" si="65"/>
        <v>#VALUE!</v>
      </c>
      <c r="B693" t="e">
        <f t="shared" si="60"/>
        <v>#VALUE!</v>
      </c>
      <c r="C693" t="e">
        <f t="shared" si="61"/>
        <v>#NAME?</v>
      </c>
      <c r="D693" t="e">
        <f t="shared" si="62"/>
        <v>#VALUE!</v>
      </c>
      <c r="E693" t="e">
        <f t="shared" si="63"/>
        <v>#NAME?</v>
      </c>
      <c r="F693" t="e">
        <f t="shared" si="64"/>
        <v>#NAME?</v>
      </c>
    </row>
    <row r="694" spans="1:6" x14ac:dyDescent="0.25">
      <c r="A694" t="e">
        <f t="shared" si="65"/>
        <v>#VALUE!</v>
      </c>
      <c r="B694" t="e">
        <f t="shared" si="60"/>
        <v>#VALUE!</v>
      </c>
      <c r="C694" t="e">
        <f t="shared" si="61"/>
        <v>#NAME?</v>
      </c>
      <c r="D694" t="e">
        <f t="shared" si="62"/>
        <v>#VALUE!</v>
      </c>
      <c r="E694" t="e">
        <f t="shared" si="63"/>
        <v>#NAME?</v>
      </c>
      <c r="F694" t="e">
        <f t="shared" si="64"/>
        <v>#NAME?</v>
      </c>
    </row>
    <row r="695" spans="1:6" x14ac:dyDescent="0.25">
      <c r="A695" t="e">
        <f t="shared" si="65"/>
        <v>#VALUE!</v>
      </c>
      <c r="B695" t="e">
        <f t="shared" si="60"/>
        <v>#VALUE!</v>
      </c>
      <c r="C695" t="e">
        <f t="shared" si="61"/>
        <v>#NAME?</v>
      </c>
      <c r="D695" t="e">
        <f t="shared" si="62"/>
        <v>#VALUE!</v>
      </c>
      <c r="E695" t="e">
        <f t="shared" si="63"/>
        <v>#NAME?</v>
      </c>
      <c r="F695" t="e">
        <f t="shared" si="64"/>
        <v>#NAME?</v>
      </c>
    </row>
    <row r="696" spans="1:6" x14ac:dyDescent="0.25">
      <c r="A696" t="e">
        <f t="shared" si="65"/>
        <v>#VALUE!</v>
      </c>
      <c r="B696" t="e">
        <f t="shared" si="60"/>
        <v>#VALUE!</v>
      </c>
      <c r="C696" t="e">
        <f t="shared" si="61"/>
        <v>#NAME?</v>
      </c>
      <c r="D696" t="e">
        <f t="shared" si="62"/>
        <v>#VALUE!</v>
      </c>
      <c r="E696" t="e">
        <f t="shared" si="63"/>
        <v>#NAME?</v>
      </c>
      <c r="F696" t="e">
        <f t="shared" si="64"/>
        <v>#NAME?</v>
      </c>
    </row>
    <row r="697" spans="1:6" x14ac:dyDescent="0.25">
      <c r="A697" t="e">
        <f t="shared" si="65"/>
        <v>#VALUE!</v>
      </c>
      <c r="B697" t="e">
        <f t="shared" si="60"/>
        <v>#VALUE!</v>
      </c>
      <c r="C697" t="e">
        <f t="shared" si="61"/>
        <v>#NAME?</v>
      </c>
      <c r="D697" t="e">
        <f t="shared" si="62"/>
        <v>#VALUE!</v>
      </c>
      <c r="E697" t="e">
        <f t="shared" si="63"/>
        <v>#NAME?</v>
      </c>
      <c r="F697" t="e">
        <f t="shared" si="64"/>
        <v>#NAME?</v>
      </c>
    </row>
    <row r="698" spans="1:6" x14ac:dyDescent="0.25">
      <c r="A698" t="e">
        <f t="shared" si="65"/>
        <v>#VALUE!</v>
      </c>
      <c r="B698" t="e">
        <f t="shared" si="60"/>
        <v>#VALUE!</v>
      </c>
      <c r="C698" t="e">
        <f t="shared" si="61"/>
        <v>#NAME?</v>
      </c>
      <c r="D698" t="e">
        <f t="shared" si="62"/>
        <v>#VALUE!</v>
      </c>
      <c r="E698" t="e">
        <f t="shared" si="63"/>
        <v>#NAME?</v>
      </c>
      <c r="F698" t="e">
        <f t="shared" si="64"/>
        <v>#NAME?</v>
      </c>
    </row>
    <row r="699" spans="1:6" x14ac:dyDescent="0.25">
      <c r="A699" t="e">
        <f t="shared" si="65"/>
        <v>#VALUE!</v>
      </c>
      <c r="B699" t="e">
        <f t="shared" si="60"/>
        <v>#VALUE!</v>
      </c>
      <c r="C699" t="e">
        <f t="shared" si="61"/>
        <v>#NAME?</v>
      </c>
      <c r="D699" t="e">
        <f t="shared" si="62"/>
        <v>#VALUE!</v>
      </c>
      <c r="E699" t="e">
        <f t="shared" si="63"/>
        <v>#NAME?</v>
      </c>
      <c r="F699" t="e">
        <f t="shared" si="64"/>
        <v>#NAME?</v>
      </c>
    </row>
    <row r="700" spans="1:6" x14ac:dyDescent="0.25">
      <c r="A700" t="e">
        <f t="shared" si="65"/>
        <v>#VALUE!</v>
      </c>
      <c r="B700" t="e">
        <f t="shared" si="60"/>
        <v>#VALUE!</v>
      </c>
      <c r="C700" t="e">
        <f t="shared" si="61"/>
        <v>#NAME?</v>
      </c>
      <c r="D700" t="e">
        <f t="shared" si="62"/>
        <v>#VALUE!</v>
      </c>
      <c r="E700" t="e">
        <f t="shared" si="63"/>
        <v>#NAME?</v>
      </c>
      <c r="F700" t="e">
        <f t="shared" si="64"/>
        <v>#NAME?</v>
      </c>
    </row>
    <row r="701" spans="1:6" x14ac:dyDescent="0.25">
      <c r="A701" t="e">
        <f t="shared" si="65"/>
        <v>#VALUE!</v>
      </c>
      <c r="B701" t="e">
        <f t="shared" si="60"/>
        <v>#VALUE!</v>
      </c>
      <c r="C701" t="e">
        <f t="shared" si="61"/>
        <v>#NAME?</v>
      </c>
      <c r="D701" t="e">
        <f t="shared" si="62"/>
        <v>#VALUE!</v>
      </c>
      <c r="E701" t="e">
        <f t="shared" si="63"/>
        <v>#NAME?</v>
      </c>
      <c r="F701" t="e">
        <f t="shared" si="64"/>
        <v>#NAME?</v>
      </c>
    </row>
    <row r="702" spans="1:6" x14ac:dyDescent="0.25">
      <c r="A702" t="e">
        <f t="shared" si="65"/>
        <v>#VALUE!</v>
      </c>
      <c r="B702" t="e">
        <f t="shared" si="60"/>
        <v>#VALUE!</v>
      </c>
      <c r="C702" t="e">
        <f t="shared" si="61"/>
        <v>#NAME?</v>
      </c>
      <c r="D702" t="e">
        <f t="shared" si="62"/>
        <v>#VALUE!</v>
      </c>
      <c r="E702" t="e">
        <f t="shared" si="63"/>
        <v>#NAME?</v>
      </c>
      <c r="F702" t="e">
        <f t="shared" si="64"/>
        <v>#NAME?</v>
      </c>
    </row>
    <row r="703" spans="1:6" x14ac:dyDescent="0.25">
      <c r="A703" t="e">
        <f t="shared" si="65"/>
        <v>#VALUE!</v>
      </c>
      <c r="B703" t="e">
        <f t="shared" si="60"/>
        <v>#VALUE!</v>
      </c>
      <c r="C703" t="e">
        <f t="shared" si="61"/>
        <v>#NAME?</v>
      </c>
      <c r="D703" t="e">
        <f t="shared" si="62"/>
        <v>#VALUE!</v>
      </c>
      <c r="E703" t="e">
        <f t="shared" si="63"/>
        <v>#NAME?</v>
      </c>
      <c r="F703" t="e">
        <f t="shared" si="64"/>
        <v>#NAME?</v>
      </c>
    </row>
    <row r="704" spans="1:6" x14ac:dyDescent="0.25">
      <c r="A704" t="e">
        <f t="shared" si="65"/>
        <v>#VALUE!</v>
      </c>
      <c r="B704" t="e">
        <f t="shared" si="60"/>
        <v>#VALUE!</v>
      </c>
      <c r="C704" t="e">
        <f t="shared" si="61"/>
        <v>#NAME?</v>
      </c>
      <c r="D704" t="e">
        <f t="shared" si="62"/>
        <v>#VALUE!</v>
      </c>
      <c r="E704" t="e">
        <f t="shared" si="63"/>
        <v>#NAME?</v>
      </c>
      <c r="F704" t="e">
        <f t="shared" si="64"/>
        <v>#NAME?</v>
      </c>
    </row>
    <row r="705" spans="1:6" x14ac:dyDescent="0.25">
      <c r="A705" t="e">
        <f t="shared" si="65"/>
        <v>#VALUE!</v>
      </c>
      <c r="B705" t="e">
        <f t="shared" si="60"/>
        <v>#VALUE!</v>
      </c>
      <c r="C705" t="e">
        <f t="shared" si="61"/>
        <v>#NAME?</v>
      </c>
      <c r="D705" t="e">
        <f t="shared" si="62"/>
        <v>#VALUE!</v>
      </c>
      <c r="E705" t="e">
        <f t="shared" si="63"/>
        <v>#NAME?</v>
      </c>
      <c r="F705" t="e">
        <f t="shared" si="64"/>
        <v>#NAME?</v>
      </c>
    </row>
    <row r="706" spans="1:6" x14ac:dyDescent="0.25">
      <c r="A706" t="e">
        <f t="shared" si="65"/>
        <v>#VALUE!</v>
      </c>
      <c r="B706" t="e">
        <f t="shared" si="60"/>
        <v>#VALUE!</v>
      </c>
      <c r="C706" t="e">
        <f t="shared" si="61"/>
        <v>#NAME?</v>
      </c>
      <c r="D706" t="e">
        <f t="shared" si="62"/>
        <v>#VALUE!</v>
      </c>
      <c r="E706" t="e">
        <f t="shared" si="63"/>
        <v>#NAME?</v>
      </c>
      <c r="F706" t="e">
        <f t="shared" si="64"/>
        <v>#NAME?</v>
      </c>
    </row>
    <row r="707" spans="1:6" x14ac:dyDescent="0.25">
      <c r="A707" t="e">
        <f t="shared" si="65"/>
        <v>#VALUE!</v>
      </c>
      <c r="B707" t="e">
        <f t="shared" si="60"/>
        <v>#VALUE!</v>
      </c>
      <c r="C707" t="e">
        <f t="shared" si="61"/>
        <v>#NAME?</v>
      </c>
      <c r="D707" t="e">
        <f t="shared" si="62"/>
        <v>#VALUE!</v>
      </c>
      <c r="E707" t="e">
        <f t="shared" si="63"/>
        <v>#NAME?</v>
      </c>
      <c r="F707" t="e">
        <f t="shared" si="64"/>
        <v>#NAME?</v>
      </c>
    </row>
    <row r="708" spans="1:6" x14ac:dyDescent="0.25">
      <c r="A708" t="e">
        <f t="shared" si="65"/>
        <v>#VALUE!</v>
      </c>
      <c r="B708" t="e">
        <f t="shared" si="60"/>
        <v>#VALUE!</v>
      </c>
      <c r="C708" t="e">
        <f t="shared" si="61"/>
        <v>#NAME?</v>
      </c>
      <c r="D708" t="e">
        <f t="shared" si="62"/>
        <v>#VALUE!</v>
      </c>
      <c r="E708" t="e">
        <f t="shared" si="63"/>
        <v>#NAME?</v>
      </c>
      <c r="F708" t="e">
        <f t="shared" si="64"/>
        <v>#NAME?</v>
      </c>
    </row>
    <row r="709" spans="1:6" x14ac:dyDescent="0.25">
      <c r="A709" t="e">
        <f t="shared" si="65"/>
        <v>#VALUE!</v>
      </c>
      <c r="B709" t="e">
        <f t="shared" si="60"/>
        <v>#VALUE!</v>
      </c>
      <c r="C709" t="e">
        <f t="shared" si="61"/>
        <v>#NAME?</v>
      </c>
      <c r="D709" t="e">
        <f t="shared" si="62"/>
        <v>#VALUE!</v>
      </c>
      <c r="E709" t="e">
        <f t="shared" si="63"/>
        <v>#NAME?</v>
      </c>
      <c r="F709" t="e">
        <f t="shared" si="64"/>
        <v>#NAME?</v>
      </c>
    </row>
    <row r="710" spans="1:6" x14ac:dyDescent="0.25">
      <c r="A710" t="e">
        <f t="shared" si="65"/>
        <v>#VALUE!</v>
      </c>
      <c r="B710" t="e">
        <f t="shared" ref="B710:B773" si="66">IF(A710&lt;&gt;"",$D$2-A710,"")</f>
        <v>#VALUE!</v>
      </c>
      <c r="C710" t="e">
        <f t="shared" ref="C710:C773" si="67">$E$2^A710*(1-$E$2)^B710</f>
        <v>#NAME?</v>
      </c>
      <c r="D710" t="e">
        <f t="shared" ref="D710:D773" si="68">COMBIN($D$2,A710)</f>
        <v>#VALUE!</v>
      </c>
      <c r="E710" t="e">
        <f t="shared" ref="E710:E773" si="69">C710*D710</f>
        <v>#NAME?</v>
      </c>
      <c r="F710" t="e">
        <f t="shared" ref="F710:F773" si="70">SUMIFS(E710:E1709,A710:A1709,"&gt;" &amp; A710)</f>
        <v>#NAME?</v>
      </c>
    </row>
    <row r="711" spans="1:6" x14ac:dyDescent="0.25">
      <c r="A711" t="e">
        <f t="shared" ref="A711:A774" si="71">IF(A710+1&gt;$D$2,"",A710+1)</f>
        <v>#VALUE!</v>
      </c>
      <c r="B711" t="e">
        <f t="shared" si="66"/>
        <v>#VALUE!</v>
      </c>
      <c r="C711" t="e">
        <f t="shared" si="67"/>
        <v>#NAME?</v>
      </c>
      <c r="D711" t="e">
        <f t="shared" si="68"/>
        <v>#VALUE!</v>
      </c>
      <c r="E711" t="e">
        <f t="shared" si="69"/>
        <v>#NAME?</v>
      </c>
      <c r="F711" t="e">
        <f t="shared" si="70"/>
        <v>#NAME?</v>
      </c>
    </row>
    <row r="712" spans="1:6" x14ac:dyDescent="0.25">
      <c r="A712" t="e">
        <f t="shared" si="71"/>
        <v>#VALUE!</v>
      </c>
      <c r="B712" t="e">
        <f t="shared" si="66"/>
        <v>#VALUE!</v>
      </c>
      <c r="C712" t="e">
        <f t="shared" si="67"/>
        <v>#NAME?</v>
      </c>
      <c r="D712" t="e">
        <f t="shared" si="68"/>
        <v>#VALUE!</v>
      </c>
      <c r="E712" t="e">
        <f t="shared" si="69"/>
        <v>#NAME?</v>
      </c>
      <c r="F712" t="e">
        <f t="shared" si="70"/>
        <v>#NAME?</v>
      </c>
    </row>
    <row r="713" spans="1:6" x14ac:dyDescent="0.25">
      <c r="A713" t="e">
        <f t="shared" si="71"/>
        <v>#VALUE!</v>
      </c>
      <c r="B713" t="e">
        <f t="shared" si="66"/>
        <v>#VALUE!</v>
      </c>
      <c r="C713" t="e">
        <f t="shared" si="67"/>
        <v>#NAME?</v>
      </c>
      <c r="D713" t="e">
        <f t="shared" si="68"/>
        <v>#VALUE!</v>
      </c>
      <c r="E713" t="e">
        <f t="shared" si="69"/>
        <v>#NAME?</v>
      </c>
      <c r="F713" t="e">
        <f t="shared" si="70"/>
        <v>#NAME?</v>
      </c>
    </row>
    <row r="714" spans="1:6" x14ac:dyDescent="0.25">
      <c r="A714" t="e">
        <f t="shared" si="71"/>
        <v>#VALUE!</v>
      </c>
      <c r="B714" t="e">
        <f t="shared" si="66"/>
        <v>#VALUE!</v>
      </c>
      <c r="C714" t="e">
        <f t="shared" si="67"/>
        <v>#NAME?</v>
      </c>
      <c r="D714" t="e">
        <f t="shared" si="68"/>
        <v>#VALUE!</v>
      </c>
      <c r="E714" t="e">
        <f t="shared" si="69"/>
        <v>#NAME?</v>
      </c>
      <c r="F714" t="e">
        <f t="shared" si="70"/>
        <v>#NAME?</v>
      </c>
    </row>
    <row r="715" spans="1:6" x14ac:dyDescent="0.25">
      <c r="A715" t="e">
        <f t="shared" si="71"/>
        <v>#VALUE!</v>
      </c>
      <c r="B715" t="e">
        <f t="shared" si="66"/>
        <v>#VALUE!</v>
      </c>
      <c r="C715" t="e">
        <f t="shared" si="67"/>
        <v>#NAME?</v>
      </c>
      <c r="D715" t="e">
        <f t="shared" si="68"/>
        <v>#VALUE!</v>
      </c>
      <c r="E715" t="e">
        <f t="shared" si="69"/>
        <v>#NAME?</v>
      </c>
      <c r="F715" t="e">
        <f t="shared" si="70"/>
        <v>#NAME?</v>
      </c>
    </row>
    <row r="716" spans="1:6" x14ac:dyDescent="0.25">
      <c r="A716" t="e">
        <f t="shared" si="71"/>
        <v>#VALUE!</v>
      </c>
      <c r="B716" t="e">
        <f t="shared" si="66"/>
        <v>#VALUE!</v>
      </c>
      <c r="C716" t="e">
        <f t="shared" si="67"/>
        <v>#NAME?</v>
      </c>
      <c r="D716" t="e">
        <f t="shared" si="68"/>
        <v>#VALUE!</v>
      </c>
      <c r="E716" t="e">
        <f t="shared" si="69"/>
        <v>#NAME?</v>
      </c>
      <c r="F716" t="e">
        <f t="shared" si="70"/>
        <v>#NAME?</v>
      </c>
    </row>
    <row r="717" spans="1:6" x14ac:dyDescent="0.25">
      <c r="A717" t="e">
        <f t="shared" si="71"/>
        <v>#VALUE!</v>
      </c>
      <c r="B717" t="e">
        <f t="shared" si="66"/>
        <v>#VALUE!</v>
      </c>
      <c r="C717" t="e">
        <f t="shared" si="67"/>
        <v>#NAME?</v>
      </c>
      <c r="D717" t="e">
        <f t="shared" si="68"/>
        <v>#VALUE!</v>
      </c>
      <c r="E717" t="e">
        <f t="shared" si="69"/>
        <v>#NAME?</v>
      </c>
      <c r="F717" t="e">
        <f t="shared" si="70"/>
        <v>#NAME?</v>
      </c>
    </row>
    <row r="718" spans="1:6" x14ac:dyDescent="0.25">
      <c r="A718" t="e">
        <f t="shared" si="71"/>
        <v>#VALUE!</v>
      </c>
      <c r="B718" t="e">
        <f t="shared" si="66"/>
        <v>#VALUE!</v>
      </c>
      <c r="C718" t="e">
        <f t="shared" si="67"/>
        <v>#NAME?</v>
      </c>
      <c r="D718" t="e">
        <f t="shared" si="68"/>
        <v>#VALUE!</v>
      </c>
      <c r="E718" t="e">
        <f t="shared" si="69"/>
        <v>#NAME?</v>
      </c>
      <c r="F718" t="e">
        <f t="shared" si="70"/>
        <v>#NAME?</v>
      </c>
    </row>
    <row r="719" spans="1:6" x14ac:dyDescent="0.25">
      <c r="A719" t="e">
        <f t="shared" si="71"/>
        <v>#VALUE!</v>
      </c>
      <c r="B719" t="e">
        <f t="shared" si="66"/>
        <v>#VALUE!</v>
      </c>
      <c r="C719" t="e">
        <f t="shared" si="67"/>
        <v>#NAME?</v>
      </c>
      <c r="D719" t="e">
        <f t="shared" si="68"/>
        <v>#VALUE!</v>
      </c>
      <c r="E719" t="e">
        <f t="shared" si="69"/>
        <v>#NAME?</v>
      </c>
      <c r="F719" t="e">
        <f t="shared" si="70"/>
        <v>#NAME?</v>
      </c>
    </row>
    <row r="720" spans="1:6" x14ac:dyDescent="0.25">
      <c r="A720" t="e">
        <f t="shared" si="71"/>
        <v>#VALUE!</v>
      </c>
      <c r="B720" t="e">
        <f t="shared" si="66"/>
        <v>#VALUE!</v>
      </c>
      <c r="C720" t="e">
        <f t="shared" si="67"/>
        <v>#NAME?</v>
      </c>
      <c r="D720" t="e">
        <f t="shared" si="68"/>
        <v>#VALUE!</v>
      </c>
      <c r="E720" t="e">
        <f t="shared" si="69"/>
        <v>#NAME?</v>
      </c>
      <c r="F720" t="e">
        <f t="shared" si="70"/>
        <v>#NAME?</v>
      </c>
    </row>
    <row r="721" spans="1:6" x14ac:dyDescent="0.25">
      <c r="A721" t="e">
        <f t="shared" si="71"/>
        <v>#VALUE!</v>
      </c>
      <c r="B721" t="e">
        <f t="shared" si="66"/>
        <v>#VALUE!</v>
      </c>
      <c r="C721" t="e">
        <f t="shared" si="67"/>
        <v>#NAME?</v>
      </c>
      <c r="D721" t="e">
        <f t="shared" si="68"/>
        <v>#VALUE!</v>
      </c>
      <c r="E721" t="e">
        <f t="shared" si="69"/>
        <v>#NAME?</v>
      </c>
      <c r="F721" t="e">
        <f t="shared" si="70"/>
        <v>#NAME?</v>
      </c>
    </row>
    <row r="722" spans="1:6" x14ac:dyDescent="0.25">
      <c r="A722" t="e">
        <f t="shared" si="71"/>
        <v>#VALUE!</v>
      </c>
      <c r="B722" t="e">
        <f t="shared" si="66"/>
        <v>#VALUE!</v>
      </c>
      <c r="C722" t="e">
        <f t="shared" si="67"/>
        <v>#NAME?</v>
      </c>
      <c r="D722" t="e">
        <f t="shared" si="68"/>
        <v>#VALUE!</v>
      </c>
      <c r="E722" t="e">
        <f t="shared" si="69"/>
        <v>#NAME?</v>
      </c>
      <c r="F722" t="e">
        <f t="shared" si="70"/>
        <v>#NAME?</v>
      </c>
    </row>
    <row r="723" spans="1:6" x14ac:dyDescent="0.25">
      <c r="A723" t="e">
        <f t="shared" si="71"/>
        <v>#VALUE!</v>
      </c>
      <c r="B723" t="e">
        <f t="shared" si="66"/>
        <v>#VALUE!</v>
      </c>
      <c r="C723" t="e">
        <f t="shared" si="67"/>
        <v>#NAME?</v>
      </c>
      <c r="D723" t="e">
        <f t="shared" si="68"/>
        <v>#VALUE!</v>
      </c>
      <c r="E723" t="e">
        <f t="shared" si="69"/>
        <v>#NAME?</v>
      </c>
      <c r="F723" t="e">
        <f t="shared" si="70"/>
        <v>#NAME?</v>
      </c>
    </row>
    <row r="724" spans="1:6" x14ac:dyDescent="0.25">
      <c r="A724" t="e">
        <f t="shared" si="71"/>
        <v>#VALUE!</v>
      </c>
      <c r="B724" t="e">
        <f t="shared" si="66"/>
        <v>#VALUE!</v>
      </c>
      <c r="C724" t="e">
        <f t="shared" si="67"/>
        <v>#NAME?</v>
      </c>
      <c r="D724" t="e">
        <f t="shared" si="68"/>
        <v>#VALUE!</v>
      </c>
      <c r="E724" t="e">
        <f t="shared" si="69"/>
        <v>#NAME?</v>
      </c>
      <c r="F724" t="e">
        <f t="shared" si="70"/>
        <v>#NAME?</v>
      </c>
    </row>
    <row r="725" spans="1:6" x14ac:dyDescent="0.25">
      <c r="A725" t="e">
        <f t="shared" si="71"/>
        <v>#VALUE!</v>
      </c>
      <c r="B725" t="e">
        <f t="shared" si="66"/>
        <v>#VALUE!</v>
      </c>
      <c r="C725" t="e">
        <f t="shared" si="67"/>
        <v>#NAME?</v>
      </c>
      <c r="D725" t="e">
        <f t="shared" si="68"/>
        <v>#VALUE!</v>
      </c>
      <c r="E725" t="e">
        <f t="shared" si="69"/>
        <v>#NAME?</v>
      </c>
      <c r="F725" t="e">
        <f t="shared" si="70"/>
        <v>#NAME?</v>
      </c>
    </row>
    <row r="726" spans="1:6" x14ac:dyDescent="0.25">
      <c r="A726" t="e">
        <f t="shared" si="71"/>
        <v>#VALUE!</v>
      </c>
      <c r="B726" t="e">
        <f t="shared" si="66"/>
        <v>#VALUE!</v>
      </c>
      <c r="C726" t="e">
        <f t="shared" si="67"/>
        <v>#NAME?</v>
      </c>
      <c r="D726" t="e">
        <f t="shared" si="68"/>
        <v>#VALUE!</v>
      </c>
      <c r="E726" t="e">
        <f t="shared" si="69"/>
        <v>#NAME?</v>
      </c>
      <c r="F726" t="e">
        <f t="shared" si="70"/>
        <v>#NAME?</v>
      </c>
    </row>
    <row r="727" spans="1:6" x14ac:dyDescent="0.25">
      <c r="A727" t="e">
        <f t="shared" si="71"/>
        <v>#VALUE!</v>
      </c>
      <c r="B727" t="e">
        <f t="shared" si="66"/>
        <v>#VALUE!</v>
      </c>
      <c r="C727" t="e">
        <f t="shared" si="67"/>
        <v>#NAME?</v>
      </c>
      <c r="D727" t="e">
        <f t="shared" si="68"/>
        <v>#VALUE!</v>
      </c>
      <c r="E727" t="e">
        <f t="shared" si="69"/>
        <v>#NAME?</v>
      </c>
      <c r="F727" t="e">
        <f t="shared" si="70"/>
        <v>#NAME?</v>
      </c>
    </row>
    <row r="728" spans="1:6" x14ac:dyDescent="0.25">
      <c r="A728" t="e">
        <f t="shared" si="71"/>
        <v>#VALUE!</v>
      </c>
      <c r="B728" t="e">
        <f t="shared" si="66"/>
        <v>#VALUE!</v>
      </c>
      <c r="C728" t="e">
        <f t="shared" si="67"/>
        <v>#NAME?</v>
      </c>
      <c r="D728" t="e">
        <f t="shared" si="68"/>
        <v>#VALUE!</v>
      </c>
      <c r="E728" t="e">
        <f t="shared" si="69"/>
        <v>#NAME?</v>
      </c>
      <c r="F728" t="e">
        <f t="shared" si="70"/>
        <v>#NAME?</v>
      </c>
    </row>
    <row r="729" spans="1:6" x14ac:dyDescent="0.25">
      <c r="A729" t="e">
        <f t="shared" si="71"/>
        <v>#VALUE!</v>
      </c>
      <c r="B729" t="e">
        <f t="shared" si="66"/>
        <v>#VALUE!</v>
      </c>
      <c r="C729" t="e">
        <f t="shared" si="67"/>
        <v>#NAME?</v>
      </c>
      <c r="D729" t="e">
        <f t="shared" si="68"/>
        <v>#VALUE!</v>
      </c>
      <c r="E729" t="e">
        <f t="shared" si="69"/>
        <v>#NAME?</v>
      </c>
      <c r="F729" t="e">
        <f t="shared" si="70"/>
        <v>#NAME?</v>
      </c>
    </row>
    <row r="730" spans="1:6" x14ac:dyDescent="0.25">
      <c r="A730" t="e">
        <f t="shared" si="71"/>
        <v>#VALUE!</v>
      </c>
      <c r="B730" t="e">
        <f t="shared" si="66"/>
        <v>#VALUE!</v>
      </c>
      <c r="C730" t="e">
        <f t="shared" si="67"/>
        <v>#NAME?</v>
      </c>
      <c r="D730" t="e">
        <f t="shared" si="68"/>
        <v>#VALUE!</v>
      </c>
      <c r="E730" t="e">
        <f t="shared" si="69"/>
        <v>#NAME?</v>
      </c>
      <c r="F730" t="e">
        <f t="shared" si="70"/>
        <v>#NAME?</v>
      </c>
    </row>
    <row r="731" spans="1:6" x14ac:dyDescent="0.25">
      <c r="A731" t="e">
        <f t="shared" si="71"/>
        <v>#VALUE!</v>
      </c>
      <c r="B731" t="e">
        <f t="shared" si="66"/>
        <v>#VALUE!</v>
      </c>
      <c r="C731" t="e">
        <f t="shared" si="67"/>
        <v>#NAME?</v>
      </c>
      <c r="D731" t="e">
        <f t="shared" si="68"/>
        <v>#VALUE!</v>
      </c>
      <c r="E731" t="e">
        <f t="shared" si="69"/>
        <v>#NAME?</v>
      </c>
      <c r="F731" t="e">
        <f t="shared" si="70"/>
        <v>#NAME?</v>
      </c>
    </row>
    <row r="732" spans="1:6" x14ac:dyDescent="0.25">
      <c r="A732" t="e">
        <f t="shared" si="71"/>
        <v>#VALUE!</v>
      </c>
      <c r="B732" t="e">
        <f t="shared" si="66"/>
        <v>#VALUE!</v>
      </c>
      <c r="C732" t="e">
        <f t="shared" si="67"/>
        <v>#NAME?</v>
      </c>
      <c r="D732" t="e">
        <f t="shared" si="68"/>
        <v>#VALUE!</v>
      </c>
      <c r="E732" t="e">
        <f t="shared" si="69"/>
        <v>#NAME?</v>
      </c>
      <c r="F732" t="e">
        <f t="shared" si="70"/>
        <v>#NAME?</v>
      </c>
    </row>
    <row r="733" spans="1:6" x14ac:dyDescent="0.25">
      <c r="A733" t="e">
        <f t="shared" si="71"/>
        <v>#VALUE!</v>
      </c>
      <c r="B733" t="e">
        <f t="shared" si="66"/>
        <v>#VALUE!</v>
      </c>
      <c r="C733" t="e">
        <f t="shared" si="67"/>
        <v>#NAME?</v>
      </c>
      <c r="D733" t="e">
        <f t="shared" si="68"/>
        <v>#VALUE!</v>
      </c>
      <c r="E733" t="e">
        <f t="shared" si="69"/>
        <v>#NAME?</v>
      </c>
      <c r="F733" t="e">
        <f t="shared" si="70"/>
        <v>#NAME?</v>
      </c>
    </row>
    <row r="734" spans="1:6" x14ac:dyDescent="0.25">
      <c r="A734" t="e">
        <f t="shared" si="71"/>
        <v>#VALUE!</v>
      </c>
      <c r="B734" t="e">
        <f t="shared" si="66"/>
        <v>#VALUE!</v>
      </c>
      <c r="C734" t="e">
        <f t="shared" si="67"/>
        <v>#NAME?</v>
      </c>
      <c r="D734" t="e">
        <f t="shared" si="68"/>
        <v>#VALUE!</v>
      </c>
      <c r="E734" t="e">
        <f t="shared" si="69"/>
        <v>#NAME?</v>
      </c>
      <c r="F734" t="e">
        <f t="shared" si="70"/>
        <v>#NAME?</v>
      </c>
    </row>
    <row r="735" spans="1:6" x14ac:dyDescent="0.25">
      <c r="A735" t="e">
        <f t="shared" si="71"/>
        <v>#VALUE!</v>
      </c>
      <c r="B735" t="e">
        <f t="shared" si="66"/>
        <v>#VALUE!</v>
      </c>
      <c r="C735" t="e">
        <f t="shared" si="67"/>
        <v>#NAME?</v>
      </c>
      <c r="D735" t="e">
        <f t="shared" si="68"/>
        <v>#VALUE!</v>
      </c>
      <c r="E735" t="e">
        <f t="shared" si="69"/>
        <v>#NAME?</v>
      </c>
      <c r="F735" t="e">
        <f t="shared" si="70"/>
        <v>#NAME?</v>
      </c>
    </row>
    <row r="736" spans="1:6" x14ac:dyDescent="0.25">
      <c r="A736" t="e">
        <f t="shared" si="71"/>
        <v>#VALUE!</v>
      </c>
      <c r="B736" t="e">
        <f t="shared" si="66"/>
        <v>#VALUE!</v>
      </c>
      <c r="C736" t="e">
        <f t="shared" si="67"/>
        <v>#NAME?</v>
      </c>
      <c r="D736" t="e">
        <f t="shared" si="68"/>
        <v>#VALUE!</v>
      </c>
      <c r="E736" t="e">
        <f t="shared" si="69"/>
        <v>#NAME?</v>
      </c>
      <c r="F736" t="e">
        <f t="shared" si="70"/>
        <v>#NAME?</v>
      </c>
    </row>
    <row r="737" spans="1:6" x14ac:dyDescent="0.25">
      <c r="A737" t="e">
        <f t="shared" si="71"/>
        <v>#VALUE!</v>
      </c>
      <c r="B737" t="e">
        <f t="shared" si="66"/>
        <v>#VALUE!</v>
      </c>
      <c r="C737" t="e">
        <f t="shared" si="67"/>
        <v>#NAME?</v>
      </c>
      <c r="D737" t="e">
        <f t="shared" si="68"/>
        <v>#VALUE!</v>
      </c>
      <c r="E737" t="e">
        <f t="shared" si="69"/>
        <v>#NAME?</v>
      </c>
      <c r="F737" t="e">
        <f t="shared" si="70"/>
        <v>#NAME?</v>
      </c>
    </row>
    <row r="738" spans="1:6" x14ac:dyDescent="0.25">
      <c r="A738" t="e">
        <f t="shared" si="71"/>
        <v>#VALUE!</v>
      </c>
      <c r="B738" t="e">
        <f t="shared" si="66"/>
        <v>#VALUE!</v>
      </c>
      <c r="C738" t="e">
        <f t="shared" si="67"/>
        <v>#NAME?</v>
      </c>
      <c r="D738" t="e">
        <f t="shared" si="68"/>
        <v>#VALUE!</v>
      </c>
      <c r="E738" t="e">
        <f t="shared" si="69"/>
        <v>#NAME?</v>
      </c>
      <c r="F738" t="e">
        <f t="shared" si="70"/>
        <v>#NAME?</v>
      </c>
    </row>
    <row r="739" spans="1:6" x14ac:dyDescent="0.25">
      <c r="A739" t="e">
        <f t="shared" si="71"/>
        <v>#VALUE!</v>
      </c>
      <c r="B739" t="e">
        <f t="shared" si="66"/>
        <v>#VALUE!</v>
      </c>
      <c r="C739" t="e">
        <f t="shared" si="67"/>
        <v>#NAME?</v>
      </c>
      <c r="D739" t="e">
        <f t="shared" si="68"/>
        <v>#VALUE!</v>
      </c>
      <c r="E739" t="e">
        <f t="shared" si="69"/>
        <v>#NAME?</v>
      </c>
      <c r="F739" t="e">
        <f t="shared" si="70"/>
        <v>#NAME?</v>
      </c>
    </row>
    <row r="740" spans="1:6" x14ac:dyDescent="0.25">
      <c r="A740" t="e">
        <f t="shared" si="71"/>
        <v>#VALUE!</v>
      </c>
      <c r="B740" t="e">
        <f t="shared" si="66"/>
        <v>#VALUE!</v>
      </c>
      <c r="C740" t="e">
        <f t="shared" si="67"/>
        <v>#NAME?</v>
      </c>
      <c r="D740" t="e">
        <f t="shared" si="68"/>
        <v>#VALUE!</v>
      </c>
      <c r="E740" t="e">
        <f t="shared" si="69"/>
        <v>#NAME?</v>
      </c>
      <c r="F740" t="e">
        <f t="shared" si="70"/>
        <v>#NAME?</v>
      </c>
    </row>
    <row r="741" spans="1:6" x14ac:dyDescent="0.25">
      <c r="A741" t="e">
        <f t="shared" si="71"/>
        <v>#VALUE!</v>
      </c>
      <c r="B741" t="e">
        <f t="shared" si="66"/>
        <v>#VALUE!</v>
      </c>
      <c r="C741" t="e">
        <f t="shared" si="67"/>
        <v>#NAME?</v>
      </c>
      <c r="D741" t="e">
        <f t="shared" si="68"/>
        <v>#VALUE!</v>
      </c>
      <c r="E741" t="e">
        <f t="shared" si="69"/>
        <v>#NAME?</v>
      </c>
      <c r="F741" t="e">
        <f t="shared" si="70"/>
        <v>#NAME?</v>
      </c>
    </row>
    <row r="742" spans="1:6" x14ac:dyDescent="0.25">
      <c r="A742" t="e">
        <f t="shared" si="71"/>
        <v>#VALUE!</v>
      </c>
      <c r="B742" t="e">
        <f t="shared" si="66"/>
        <v>#VALUE!</v>
      </c>
      <c r="C742" t="e">
        <f t="shared" si="67"/>
        <v>#NAME?</v>
      </c>
      <c r="D742" t="e">
        <f t="shared" si="68"/>
        <v>#VALUE!</v>
      </c>
      <c r="E742" t="e">
        <f t="shared" si="69"/>
        <v>#NAME?</v>
      </c>
      <c r="F742" t="e">
        <f t="shared" si="70"/>
        <v>#NAME?</v>
      </c>
    </row>
    <row r="743" spans="1:6" x14ac:dyDescent="0.25">
      <c r="A743" t="e">
        <f t="shared" si="71"/>
        <v>#VALUE!</v>
      </c>
      <c r="B743" t="e">
        <f t="shared" si="66"/>
        <v>#VALUE!</v>
      </c>
      <c r="C743" t="e">
        <f t="shared" si="67"/>
        <v>#NAME?</v>
      </c>
      <c r="D743" t="e">
        <f t="shared" si="68"/>
        <v>#VALUE!</v>
      </c>
      <c r="E743" t="e">
        <f t="shared" si="69"/>
        <v>#NAME?</v>
      </c>
      <c r="F743" t="e">
        <f t="shared" si="70"/>
        <v>#NAME?</v>
      </c>
    </row>
    <row r="744" spans="1:6" x14ac:dyDescent="0.25">
      <c r="A744" t="e">
        <f t="shared" si="71"/>
        <v>#VALUE!</v>
      </c>
      <c r="B744" t="e">
        <f t="shared" si="66"/>
        <v>#VALUE!</v>
      </c>
      <c r="C744" t="e">
        <f t="shared" si="67"/>
        <v>#NAME?</v>
      </c>
      <c r="D744" t="e">
        <f t="shared" si="68"/>
        <v>#VALUE!</v>
      </c>
      <c r="E744" t="e">
        <f t="shared" si="69"/>
        <v>#NAME?</v>
      </c>
      <c r="F744" t="e">
        <f t="shared" si="70"/>
        <v>#NAME?</v>
      </c>
    </row>
    <row r="745" spans="1:6" x14ac:dyDescent="0.25">
      <c r="A745" t="e">
        <f t="shared" si="71"/>
        <v>#VALUE!</v>
      </c>
      <c r="B745" t="e">
        <f t="shared" si="66"/>
        <v>#VALUE!</v>
      </c>
      <c r="C745" t="e">
        <f t="shared" si="67"/>
        <v>#NAME?</v>
      </c>
      <c r="D745" t="e">
        <f t="shared" si="68"/>
        <v>#VALUE!</v>
      </c>
      <c r="E745" t="e">
        <f t="shared" si="69"/>
        <v>#NAME?</v>
      </c>
      <c r="F745" t="e">
        <f t="shared" si="70"/>
        <v>#NAME?</v>
      </c>
    </row>
    <row r="746" spans="1:6" x14ac:dyDescent="0.25">
      <c r="A746" t="e">
        <f t="shared" si="71"/>
        <v>#VALUE!</v>
      </c>
      <c r="B746" t="e">
        <f t="shared" si="66"/>
        <v>#VALUE!</v>
      </c>
      <c r="C746" t="e">
        <f t="shared" si="67"/>
        <v>#NAME?</v>
      </c>
      <c r="D746" t="e">
        <f t="shared" si="68"/>
        <v>#VALUE!</v>
      </c>
      <c r="E746" t="e">
        <f t="shared" si="69"/>
        <v>#NAME?</v>
      </c>
      <c r="F746" t="e">
        <f t="shared" si="70"/>
        <v>#NAME?</v>
      </c>
    </row>
    <row r="747" spans="1:6" x14ac:dyDescent="0.25">
      <c r="A747" t="e">
        <f t="shared" si="71"/>
        <v>#VALUE!</v>
      </c>
      <c r="B747" t="e">
        <f t="shared" si="66"/>
        <v>#VALUE!</v>
      </c>
      <c r="C747" t="e">
        <f t="shared" si="67"/>
        <v>#NAME?</v>
      </c>
      <c r="D747" t="e">
        <f t="shared" si="68"/>
        <v>#VALUE!</v>
      </c>
      <c r="E747" t="e">
        <f t="shared" si="69"/>
        <v>#NAME?</v>
      </c>
      <c r="F747" t="e">
        <f t="shared" si="70"/>
        <v>#NAME?</v>
      </c>
    </row>
    <row r="748" spans="1:6" x14ac:dyDescent="0.25">
      <c r="A748" t="e">
        <f t="shared" si="71"/>
        <v>#VALUE!</v>
      </c>
      <c r="B748" t="e">
        <f t="shared" si="66"/>
        <v>#VALUE!</v>
      </c>
      <c r="C748" t="e">
        <f t="shared" si="67"/>
        <v>#NAME?</v>
      </c>
      <c r="D748" t="e">
        <f t="shared" si="68"/>
        <v>#VALUE!</v>
      </c>
      <c r="E748" t="e">
        <f t="shared" si="69"/>
        <v>#NAME?</v>
      </c>
      <c r="F748" t="e">
        <f t="shared" si="70"/>
        <v>#NAME?</v>
      </c>
    </row>
    <row r="749" spans="1:6" x14ac:dyDescent="0.25">
      <c r="A749" t="e">
        <f t="shared" si="71"/>
        <v>#VALUE!</v>
      </c>
      <c r="B749" t="e">
        <f t="shared" si="66"/>
        <v>#VALUE!</v>
      </c>
      <c r="C749" t="e">
        <f t="shared" si="67"/>
        <v>#NAME?</v>
      </c>
      <c r="D749" t="e">
        <f t="shared" si="68"/>
        <v>#VALUE!</v>
      </c>
      <c r="E749" t="e">
        <f t="shared" si="69"/>
        <v>#NAME?</v>
      </c>
      <c r="F749" t="e">
        <f t="shared" si="70"/>
        <v>#NAME?</v>
      </c>
    </row>
    <row r="750" spans="1:6" x14ac:dyDescent="0.25">
      <c r="A750" t="e">
        <f t="shared" si="71"/>
        <v>#VALUE!</v>
      </c>
      <c r="B750" t="e">
        <f t="shared" si="66"/>
        <v>#VALUE!</v>
      </c>
      <c r="C750" t="e">
        <f t="shared" si="67"/>
        <v>#NAME?</v>
      </c>
      <c r="D750" t="e">
        <f t="shared" si="68"/>
        <v>#VALUE!</v>
      </c>
      <c r="E750" t="e">
        <f t="shared" si="69"/>
        <v>#NAME?</v>
      </c>
      <c r="F750" t="e">
        <f t="shared" si="70"/>
        <v>#NAME?</v>
      </c>
    </row>
    <row r="751" spans="1:6" x14ac:dyDescent="0.25">
      <c r="A751" t="e">
        <f t="shared" si="71"/>
        <v>#VALUE!</v>
      </c>
      <c r="B751" t="e">
        <f t="shared" si="66"/>
        <v>#VALUE!</v>
      </c>
      <c r="C751" t="e">
        <f t="shared" si="67"/>
        <v>#NAME?</v>
      </c>
      <c r="D751" t="e">
        <f t="shared" si="68"/>
        <v>#VALUE!</v>
      </c>
      <c r="E751" t="e">
        <f t="shared" si="69"/>
        <v>#NAME?</v>
      </c>
      <c r="F751" t="e">
        <f t="shared" si="70"/>
        <v>#NAME?</v>
      </c>
    </row>
    <row r="752" spans="1:6" x14ac:dyDescent="0.25">
      <c r="A752" t="e">
        <f t="shared" si="71"/>
        <v>#VALUE!</v>
      </c>
      <c r="B752" t="e">
        <f t="shared" si="66"/>
        <v>#VALUE!</v>
      </c>
      <c r="C752" t="e">
        <f t="shared" si="67"/>
        <v>#NAME?</v>
      </c>
      <c r="D752" t="e">
        <f t="shared" si="68"/>
        <v>#VALUE!</v>
      </c>
      <c r="E752" t="e">
        <f t="shared" si="69"/>
        <v>#NAME?</v>
      </c>
      <c r="F752" t="e">
        <f t="shared" si="70"/>
        <v>#NAME?</v>
      </c>
    </row>
    <row r="753" spans="1:6" x14ac:dyDescent="0.25">
      <c r="A753" t="e">
        <f t="shared" si="71"/>
        <v>#VALUE!</v>
      </c>
      <c r="B753" t="e">
        <f t="shared" si="66"/>
        <v>#VALUE!</v>
      </c>
      <c r="C753" t="e">
        <f t="shared" si="67"/>
        <v>#NAME?</v>
      </c>
      <c r="D753" t="e">
        <f t="shared" si="68"/>
        <v>#VALUE!</v>
      </c>
      <c r="E753" t="e">
        <f t="shared" si="69"/>
        <v>#NAME?</v>
      </c>
      <c r="F753" t="e">
        <f t="shared" si="70"/>
        <v>#NAME?</v>
      </c>
    </row>
    <row r="754" spans="1:6" x14ac:dyDescent="0.25">
      <c r="A754" t="e">
        <f t="shared" si="71"/>
        <v>#VALUE!</v>
      </c>
      <c r="B754" t="e">
        <f t="shared" si="66"/>
        <v>#VALUE!</v>
      </c>
      <c r="C754" t="e">
        <f t="shared" si="67"/>
        <v>#NAME?</v>
      </c>
      <c r="D754" t="e">
        <f t="shared" si="68"/>
        <v>#VALUE!</v>
      </c>
      <c r="E754" t="e">
        <f t="shared" si="69"/>
        <v>#NAME?</v>
      </c>
      <c r="F754" t="e">
        <f t="shared" si="70"/>
        <v>#NAME?</v>
      </c>
    </row>
    <row r="755" spans="1:6" x14ac:dyDescent="0.25">
      <c r="A755" t="e">
        <f t="shared" si="71"/>
        <v>#VALUE!</v>
      </c>
      <c r="B755" t="e">
        <f t="shared" si="66"/>
        <v>#VALUE!</v>
      </c>
      <c r="C755" t="e">
        <f t="shared" si="67"/>
        <v>#NAME?</v>
      </c>
      <c r="D755" t="e">
        <f t="shared" si="68"/>
        <v>#VALUE!</v>
      </c>
      <c r="E755" t="e">
        <f t="shared" si="69"/>
        <v>#NAME?</v>
      </c>
      <c r="F755" t="e">
        <f t="shared" si="70"/>
        <v>#NAME?</v>
      </c>
    </row>
    <row r="756" spans="1:6" x14ac:dyDescent="0.25">
      <c r="A756" t="e">
        <f t="shared" si="71"/>
        <v>#VALUE!</v>
      </c>
      <c r="B756" t="e">
        <f t="shared" si="66"/>
        <v>#VALUE!</v>
      </c>
      <c r="C756" t="e">
        <f t="shared" si="67"/>
        <v>#NAME?</v>
      </c>
      <c r="D756" t="e">
        <f t="shared" si="68"/>
        <v>#VALUE!</v>
      </c>
      <c r="E756" t="e">
        <f t="shared" si="69"/>
        <v>#NAME?</v>
      </c>
      <c r="F756" t="e">
        <f t="shared" si="70"/>
        <v>#NAME?</v>
      </c>
    </row>
    <row r="757" spans="1:6" x14ac:dyDescent="0.25">
      <c r="A757" t="e">
        <f t="shared" si="71"/>
        <v>#VALUE!</v>
      </c>
      <c r="B757" t="e">
        <f t="shared" si="66"/>
        <v>#VALUE!</v>
      </c>
      <c r="C757" t="e">
        <f t="shared" si="67"/>
        <v>#NAME?</v>
      </c>
      <c r="D757" t="e">
        <f t="shared" si="68"/>
        <v>#VALUE!</v>
      </c>
      <c r="E757" t="e">
        <f t="shared" si="69"/>
        <v>#NAME?</v>
      </c>
      <c r="F757" t="e">
        <f t="shared" si="70"/>
        <v>#NAME?</v>
      </c>
    </row>
    <row r="758" spans="1:6" x14ac:dyDescent="0.25">
      <c r="A758" t="e">
        <f t="shared" si="71"/>
        <v>#VALUE!</v>
      </c>
      <c r="B758" t="e">
        <f t="shared" si="66"/>
        <v>#VALUE!</v>
      </c>
      <c r="C758" t="e">
        <f t="shared" si="67"/>
        <v>#NAME?</v>
      </c>
      <c r="D758" t="e">
        <f t="shared" si="68"/>
        <v>#VALUE!</v>
      </c>
      <c r="E758" t="e">
        <f t="shared" si="69"/>
        <v>#NAME?</v>
      </c>
      <c r="F758" t="e">
        <f t="shared" si="70"/>
        <v>#NAME?</v>
      </c>
    </row>
    <row r="759" spans="1:6" x14ac:dyDescent="0.25">
      <c r="A759" t="e">
        <f t="shared" si="71"/>
        <v>#VALUE!</v>
      </c>
      <c r="B759" t="e">
        <f t="shared" si="66"/>
        <v>#VALUE!</v>
      </c>
      <c r="C759" t="e">
        <f t="shared" si="67"/>
        <v>#NAME?</v>
      </c>
      <c r="D759" t="e">
        <f t="shared" si="68"/>
        <v>#VALUE!</v>
      </c>
      <c r="E759" t="e">
        <f t="shared" si="69"/>
        <v>#NAME?</v>
      </c>
      <c r="F759" t="e">
        <f t="shared" si="70"/>
        <v>#NAME?</v>
      </c>
    </row>
    <row r="760" spans="1:6" x14ac:dyDescent="0.25">
      <c r="A760" t="e">
        <f t="shared" si="71"/>
        <v>#VALUE!</v>
      </c>
      <c r="B760" t="e">
        <f t="shared" si="66"/>
        <v>#VALUE!</v>
      </c>
      <c r="C760" t="e">
        <f t="shared" si="67"/>
        <v>#NAME?</v>
      </c>
      <c r="D760" t="e">
        <f t="shared" si="68"/>
        <v>#VALUE!</v>
      </c>
      <c r="E760" t="e">
        <f t="shared" si="69"/>
        <v>#NAME?</v>
      </c>
      <c r="F760" t="e">
        <f t="shared" si="70"/>
        <v>#NAME?</v>
      </c>
    </row>
    <row r="761" spans="1:6" x14ac:dyDescent="0.25">
      <c r="A761" t="e">
        <f t="shared" si="71"/>
        <v>#VALUE!</v>
      </c>
      <c r="B761" t="e">
        <f t="shared" si="66"/>
        <v>#VALUE!</v>
      </c>
      <c r="C761" t="e">
        <f t="shared" si="67"/>
        <v>#NAME?</v>
      </c>
      <c r="D761" t="e">
        <f t="shared" si="68"/>
        <v>#VALUE!</v>
      </c>
      <c r="E761" t="e">
        <f t="shared" si="69"/>
        <v>#NAME?</v>
      </c>
      <c r="F761" t="e">
        <f t="shared" si="70"/>
        <v>#NAME?</v>
      </c>
    </row>
    <row r="762" spans="1:6" x14ac:dyDescent="0.25">
      <c r="A762" t="e">
        <f t="shared" si="71"/>
        <v>#VALUE!</v>
      </c>
      <c r="B762" t="e">
        <f t="shared" si="66"/>
        <v>#VALUE!</v>
      </c>
      <c r="C762" t="e">
        <f t="shared" si="67"/>
        <v>#NAME?</v>
      </c>
      <c r="D762" t="e">
        <f t="shared" si="68"/>
        <v>#VALUE!</v>
      </c>
      <c r="E762" t="e">
        <f t="shared" si="69"/>
        <v>#NAME?</v>
      </c>
      <c r="F762" t="e">
        <f t="shared" si="70"/>
        <v>#NAME?</v>
      </c>
    </row>
    <row r="763" spans="1:6" x14ac:dyDescent="0.25">
      <c r="A763" t="e">
        <f t="shared" si="71"/>
        <v>#VALUE!</v>
      </c>
      <c r="B763" t="e">
        <f t="shared" si="66"/>
        <v>#VALUE!</v>
      </c>
      <c r="C763" t="e">
        <f t="shared" si="67"/>
        <v>#NAME?</v>
      </c>
      <c r="D763" t="e">
        <f t="shared" si="68"/>
        <v>#VALUE!</v>
      </c>
      <c r="E763" t="e">
        <f t="shared" si="69"/>
        <v>#NAME?</v>
      </c>
      <c r="F763" t="e">
        <f t="shared" si="70"/>
        <v>#NAME?</v>
      </c>
    </row>
    <row r="764" spans="1:6" x14ac:dyDescent="0.25">
      <c r="A764" t="e">
        <f t="shared" si="71"/>
        <v>#VALUE!</v>
      </c>
      <c r="B764" t="e">
        <f t="shared" si="66"/>
        <v>#VALUE!</v>
      </c>
      <c r="C764" t="e">
        <f t="shared" si="67"/>
        <v>#NAME?</v>
      </c>
      <c r="D764" t="e">
        <f t="shared" si="68"/>
        <v>#VALUE!</v>
      </c>
      <c r="E764" t="e">
        <f t="shared" si="69"/>
        <v>#NAME?</v>
      </c>
      <c r="F764" t="e">
        <f t="shared" si="70"/>
        <v>#NAME?</v>
      </c>
    </row>
    <row r="765" spans="1:6" x14ac:dyDescent="0.25">
      <c r="A765" t="e">
        <f t="shared" si="71"/>
        <v>#VALUE!</v>
      </c>
      <c r="B765" t="e">
        <f t="shared" si="66"/>
        <v>#VALUE!</v>
      </c>
      <c r="C765" t="e">
        <f t="shared" si="67"/>
        <v>#NAME?</v>
      </c>
      <c r="D765" t="e">
        <f t="shared" si="68"/>
        <v>#VALUE!</v>
      </c>
      <c r="E765" t="e">
        <f t="shared" si="69"/>
        <v>#NAME?</v>
      </c>
      <c r="F765" t="e">
        <f t="shared" si="70"/>
        <v>#NAME?</v>
      </c>
    </row>
    <row r="766" spans="1:6" x14ac:dyDescent="0.25">
      <c r="A766" t="e">
        <f t="shared" si="71"/>
        <v>#VALUE!</v>
      </c>
      <c r="B766" t="e">
        <f t="shared" si="66"/>
        <v>#VALUE!</v>
      </c>
      <c r="C766" t="e">
        <f t="shared" si="67"/>
        <v>#NAME?</v>
      </c>
      <c r="D766" t="e">
        <f t="shared" si="68"/>
        <v>#VALUE!</v>
      </c>
      <c r="E766" t="e">
        <f t="shared" si="69"/>
        <v>#NAME?</v>
      </c>
      <c r="F766" t="e">
        <f t="shared" si="70"/>
        <v>#NAME?</v>
      </c>
    </row>
    <row r="767" spans="1:6" x14ac:dyDescent="0.25">
      <c r="A767" t="e">
        <f t="shared" si="71"/>
        <v>#VALUE!</v>
      </c>
      <c r="B767" t="e">
        <f t="shared" si="66"/>
        <v>#VALUE!</v>
      </c>
      <c r="C767" t="e">
        <f t="shared" si="67"/>
        <v>#NAME?</v>
      </c>
      <c r="D767" t="e">
        <f t="shared" si="68"/>
        <v>#VALUE!</v>
      </c>
      <c r="E767" t="e">
        <f t="shared" si="69"/>
        <v>#NAME?</v>
      </c>
      <c r="F767" t="e">
        <f t="shared" si="70"/>
        <v>#NAME?</v>
      </c>
    </row>
    <row r="768" spans="1:6" x14ac:dyDescent="0.25">
      <c r="A768" t="e">
        <f t="shared" si="71"/>
        <v>#VALUE!</v>
      </c>
      <c r="B768" t="e">
        <f t="shared" si="66"/>
        <v>#VALUE!</v>
      </c>
      <c r="C768" t="e">
        <f t="shared" si="67"/>
        <v>#NAME?</v>
      </c>
      <c r="D768" t="e">
        <f t="shared" si="68"/>
        <v>#VALUE!</v>
      </c>
      <c r="E768" t="e">
        <f t="shared" si="69"/>
        <v>#NAME?</v>
      </c>
      <c r="F768" t="e">
        <f t="shared" si="70"/>
        <v>#NAME?</v>
      </c>
    </row>
    <row r="769" spans="1:6" x14ac:dyDescent="0.25">
      <c r="A769" t="e">
        <f t="shared" si="71"/>
        <v>#VALUE!</v>
      </c>
      <c r="B769" t="e">
        <f t="shared" si="66"/>
        <v>#VALUE!</v>
      </c>
      <c r="C769" t="e">
        <f t="shared" si="67"/>
        <v>#NAME?</v>
      </c>
      <c r="D769" t="e">
        <f t="shared" si="68"/>
        <v>#VALUE!</v>
      </c>
      <c r="E769" t="e">
        <f t="shared" si="69"/>
        <v>#NAME?</v>
      </c>
      <c r="F769" t="e">
        <f t="shared" si="70"/>
        <v>#NAME?</v>
      </c>
    </row>
    <row r="770" spans="1:6" x14ac:dyDescent="0.25">
      <c r="A770" t="e">
        <f t="shared" si="71"/>
        <v>#VALUE!</v>
      </c>
      <c r="B770" t="e">
        <f t="shared" si="66"/>
        <v>#VALUE!</v>
      </c>
      <c r="C770" t="e">
        <f t="shared" si="67"/>
        <v>#NAME?</v>
      </c>
      <c r="D770" t="e">
        <f t="shared" si="68"/>
        <v>#VALUE!</v>
      </c>
      <c r="E770" t="e">
        <f t="shared" si="69"/>
        <v>#NAME?</v>
      </c>
      <c r="F770" t="e">
        <f t="shared" si="70"/>
        <v>#NAME?</v>
      </c>
    </row>
    <row r="771" spans="1:6" x14ac:dyDescent="0.25">
      <c r="A771" t="e">
        <f t="shared" si="71"/>
        <v>#VALUE!</v>
      </c>
      <c r="B771" t="e">
        <f t="shared" si="66"/>
        <v>#VALUE!</v>
      </c>
      <c r="C771" t="e">
        <f t="shared" si="67"/>
        <v>#NAME?</v>
      </c>
      <c r="D771" t="e">
        <f t="shared" si="68"/>
        <v>#VALUE!</v>
      </c>
      <c r="E771" t="e">
        <f t="shared" si="69"/>
        <v>#NAME?</v>
      </c>
      <c r="F771" t="e">
        <f t="shared" si="70"/>
        <v>#NAME?</v>
      </c>
    </row>
    <row r="772" spans="1:6" x14ac:dyDescent="0.25">
      <c r="A772" t="e">
        <f t="shared" si="71"/>
        <v>#VALUE!</v>
      </c>
      <c r="B772" t="e">
        <f t="shared" si="66"/>
        <v>#VALUE!</v>
      </c>
      <c r="C772" t="e">
        <f t="shared" si="67"/>
        <v>#NAME?</v>
      </c>
      <c r="D772" t="e">
        <f t="shared" si="68"/>
        <v>#VALUE!</v>
      </c>
      <c r="E772" t="e">
        <f t="shared" si="69"/>
        <v>#NAME?</v>
      </c>
      <c r="F772" t="e">
        <f t="shared" si="70"/>
        <v>#NAME?</v>
      </c>
    </row>
    <row r="773" spans="1:6" x14ac:dyDescent="0.25">
      <c r="A773" t="e">
        <f t="shared" si="71"/>
        <v>#VALUE!</v>
      </c>
      <c r="B773" t="e">
        <f t="shared" si="66"/>
        <v>#VALUE!</v>
      </c>
      <c r="C773" t="e">
        <f t="shared" si="67"/>
        <v>#NAME?</v>
      </c>
      <c r="D773" t="e">
        <f t="shared" si="68"/>
        <v>#VALUE!</v>
      </c>
      <c r="E773" t="e">
        <f t="shared" si="69"/>
        <v>#NAME?</v>
      </c>
      <c r="F773" t="e">
        <f t="shared" si="70"/>
        <v>#NAME?</v>
      </c>
    </row>
    <row r="774" spans="1:6" x14ac:dyDescent="0.25">
      <c r="A774" t="e">
        <f t="shared" si="71"/>
        <v>#VALUE!</v>
      </c>
      <c r="B774" t="e">
        <f t="shared" ref="B774:B837" si="72">IF(A774&lt;&gt;"",$D$2-A774,"")</f>
        <v>#VALUE!</v>
      </c>
      <c r="C774" t="e">
        <f t="shared" ref="C774:C837" si="73">$E$2^A774*(1-$E$2)^B774</f>
        <v>#NAME?</v>
      </c>
      <c r="D774" t="e">
        <f t="shared" ref="D774:D837" si="74">COMBIN($D$2,A774)</f>
        <v>#VALUE!</v>
      </c>
      <c r="E774" t="e">
        <f t="shared" ref="E774:E837" si="75">C774*D774</f>
        <v>#NAME?</v>
      </c>
      <c r="F774" t="e">
        <f t="shared" ref="F774:F837" si="76">SUMIFS(E774:E1773,A774:A1773,"&gt;" &amp; A774)</f>
        <v>#NAME?</v>
      </c>
    </row>
    <row r="775" spans="1:6" x14ac:dyDescent="0.25">
      <c r="A775" t="e">
        <f t="shared" ref="A775:A838" si="77">IF(A774+1&gt;$D$2,"",A774+1)</f>
        <v>#VALUE!</v>
      </c>
      <c r="B775" t="e">
        <f t="shared" si="72"/>
        <v>#VALUE!</v>
      </c>
      <c r="C775" t="e">
        <f t="shared" si="73"/>
        <v>#NAME?</v>
      </c>
      <c r="D775" t="e">
        <f t="shared" si="74"/>
        <v>#VALUE!</v>
      </c>
      <c r="E775" t="e">
        <f t="shared" si="75"/>
        <v>#NAME?</v>
      </c>
      <c r="F775" t="e">
        <f t="shared" si="76"/>
        <v>#NAME?</v>
      </c>
    </row>
    <row r="776" spans="1:6" x14ac:dyDescent="0.25">
      <c r="A776" t="e">
        <f t="shared" si="77"/>
        <v>#VALUE!</v>
      </c>
      <c r="B776" t="e">
        <f t="shared" si="72"/>
        <v>#VALUE!</v>
      </c>
      <c r="C776" t="e">
        <f t="shared" si="73"/>
        <v>#NAME?</v>
      </c>
      <c r="D776" t="e">
        <f t="shared" si="74"/>
        <v>#VALUE!</v>
      </c>
      <c r="E776" t="e">
        <f t="shared" si="75"/>
        <v>#NAME?</v>
      </c>
      <c r="F776" t="e">
        <f t="shared" si="76"/>
        <v>#NAME?</v>
      </c>
    </row>
    <row r="777" spans="1:6" x14ac:dyDescent="0.25">
      <c r="A777" t="e">
        <f t="shared" si="77"/>
        <v>#VALUE!</v>
      </c>
      <c r="B777" t="e">
        <f t="shared" si="72"/>
        <v>#VALUE!</v>
      </c>
      <c r="C777" t="e">
        <f t="shared" si="73"/>
        <v>#NAME?</v>
      </c>
      <c r="D777" t="e">
        <f t="shared" si="74"/>
        <v>#VALUE!</v>
      </c>
      <c r="E777" t="e">
        <f t="shared" si="75"/>
        <v>#NAME?</v>
      </c>
      <c r="F777" t="e">
        <f t="shared" si="76"/>
        <v>#NAME?</v>
      </c>
    </row>
    <row r="778" spans="1:6" x14ac:dyDescent="0.25">
      <c r="A778" t="e">
        <f t="shared" si="77"/>
        <v>#VALUE!</v>
      </c>
      <c r="B778" t="e">
        <f t="shared" si="72"/>
        <v>#VALUE!</v>
      </c>
      <c r="C778" t="e">
        <f t="shared" si="73"/>
        <v>#NAME?</v>
      </c>
      <c r="D778" t="e">
        <f t="shared" si="74"/>
        <v>#VALUE!</v>
      </c>
      <c r="E778" t="e">
        <f t="shared" si="75"/>
        <v>#NAME?</v>
      </c>
      <c r="F778" t="e">
        <f t="shared" si="76"/>
        <v>#NAME?</v>
      </c>
    </row>
    <row r="779" spans="1:6" x14ac:dyDescent="0.25">
      <c r="A779" t="e">
        <f t="shared" si="77"/>
        <v>#VALUE!</v>
      </c>
      <c r="B779" t="e">
        <f t="shared" si="72"/>
        <v>#VALUE!</v>
      </c>
      <c r="C779" t="e">
        <f t="shared" si="73"/>
        <v>#NAME?</v>
      </c>
      <c r="D779" t="e">
        <f t="shared" si="74"/>
        <v>#VALUE!</v>
      </c>
      <c r="E779" t="e">
        <f t="shared" si="75"/>
        <v>#NAME?</v>
      </c>
      <c r="F779" t="e">
        <f t="shared" si="76"/>
        <v>#NAME?</v>
      </c>
    </row>
    <row r="780" spans="1:6" x14ac:dyDescent="0.25">
      <c r="A780" t="e">
        <f t="shared" si="77"/>
        <v>#VALUE!</v>
      </c>
      <c r="B780" t="e">
        <f t="shared" si="72"/>
        <v>#VALUE!</v>
      </c>
      <c r="C780" t="e">
        <f t="shared" si="73"/>
        <v>#NAME?</v>
      </c>
      <c r="D780" t="e">
        <f t="shared" si="74"/>
        <v>#VALUE!</v>
      </c>
      <c r="E780" t="e">
        <f t="shared" si="75"/>
        <v>#NAME?</v>
      </c>
      <c r="F780" t="e">
        <f t="shared" si="76"/>
        <v>#NAME?</v>
      </c>
    </row>
    <row r="781" spans="1:6" x14ac:dyDescent="0.25">
      <c r="A781" t="e">
        <f t="shared" si="77"/>
        <v>#VALUE!</v>
      </c>
      <c r="B781" t="e">
        <f t="shared" si="72"/>
        <v>#VALUE!</v>
      </c>
      <c r="C781" t="e">
        <f t="shared" si="73"/>
        <v>#NAME?</v>
      </c>
      <c r="D781" t="e">
        <f t="shared" si="74"/>
        <v>#VALUE!</v>
      </c>
      <c r="E781" t="e">
        <f t="shared" si="75"/>
        <v>#NAME?</v>
      </c>
      <c r="F781" t="e">
        <f t="shared" si="76"/>
        <v>#NAME?</v>
      </c>
    </row>
    <row r="782" spans="1:6" x14ac:dyDescent="0.25">
      <c r="A782" t="e">
        <f t="shared" si="77"/>
        <v>#VALUE!</v>
      </c>
      <c r="B782" t="e">
        <f t="shared" si="72"/>
        <v>#VALUE!</v>
      </c>
      <c r="C782" t="e">
        <f t="shared" si="73"/>
        <v>#NAME?</v>
      </c>
      <c r="D782" t="e">
        <f t="shared" si="74"/>
        <v>#VALUE!</v>
      </c>
      <c r="E782" t="e">
        <f t="shared" si="75"/>
        <v>#NAME?</v>
      </c>
      <c r="F782" t="e">
        <f t="shared" si="76"/>
        <v>#NAME?</v>
      </c>
    </row>
    <row r="783" spans="1:6" x14ac:dyDescent="0.25">
      <c r="A783" t="e">
        <f t="shared" si="77"/>
        <v>#VALUE!</v>
      </c>
      <c r="B783" t="e">
        <f t="shared" si="72"/>
        <v>#VALUE!</v>
      </c>
      <c r="C783" t="e">
        <f t="shared" si="73"/>
        <v>#NAME?</v>
      </c>
      <c r="D783" t="e">
        <f t="shared" si="74"/>
        <v>#VALUE!</v>
      </c>
      <c r="E783" t="e">
        <f t="shared" si="75"/>
        <v>#NAME?</v>
      </c>
      <c r="F783" t="e">
        <f t="shared" si="76"/>
        <v>#NAME?</v>
      </c>
    </row>
    <row r="784" spans="1:6" x14ac:dyDescent="0.25">
      <c r="A784" t="e">
        <f t="shared" si="77"/>
        <v>#VALUE!</v>
      </c>
      <c r="B784" t="e">
        <f t="shared" si="72"/>
        <v>#VALUE!</v>
      </c>
      <c r="C784" t="e">
        <f t="shared" si="73"/>
        <v>#NAME?</v>
      </c>
      <c r="D784" t="e">
        <f t="shared" si="74"/>
        <v>#VALUE!</v>
      </c>
      <c r="E784" t="e">
        <f t="shared" si="75"/>
        <v>#NAME?</v>
      </c>
      <c r="F784" t="e">
        <f t="shared" si="76"/>
        <v>#NAME?</v>
      </c>
    </row>
    <row r="785" spans="1:6" x14ac:dyDescent="0.25">
      <c r="A785" t="e">
        <f t="shared" si="77"/>
        <v>#VALUE!</v>
      </c>
      <c r="B785" t="e">
        <f t="shared" si="72"/>
        <v>#VALUE!</v>
      </c>
      <c r="C785" t="e">
        <f t="shared" si="73"/>
        <v>#NAME?</v>
      </c>
      <c r="D785" t="e">
        <f t="shared" si="74"/>
        <v>#VALUE!</v>
      </c>
      <c r="E785" t="e">
        <f t="shared" si="75"/>
        <v>#NAME?</v>
      </c>
      <c r="F785" t="e">
        <f t="shared" si="76"/>
        <v>#NAME?</v>
      </c>
    </row>
    <row r="786" spans="1:6" x14ac:dyDescent="0.25">
      <c r="A786" t="e">
        <f t="shared" si="77"/>
        <v>#VALUE!</v>
      </c>
      <c r="B786" t="e">
        <f t="shared" si="72"/>
        <v>#VALUE!</v>
      </c>
      <c r="C786" t="e">
        <f t="shared" si="73"/>
        <v>#NAME?</v>
      </c>
      <c r="D786" t="e">
        <f t="shared" si="74"/>
        <v>#VALUE!</v>
      </c>
      <c r="E786" t="e">
        <f t="shared" si="75"/>
        <v>#NAME?</v>
      </c>
      <c r="F786" t="e">
        <f t="shared" si="76"/>
        <v>#NAME?</v>
      </c>
    </row>
    <row r="787" spans="1:6" x14ac:dyDescent="0.25">
      <c r="A787" t="e">
        <f t="shared" si="77"/>
        <v>#VALUE!</v>
      </c>
      <c r="B787" t="e">
        <f t="shared" si="72"/>
        <v>#VALUE!</v>
      </c>
      <c r="C787" t="e">
        <f t="shared" si="73"/>
        <v>#NAME?</v>
      </c>
      <c r="D787" t="e">
        <f t="shared" si="74"/>
        <v>#VALUE!</v>
      </c>
      <c r="E787" t="e">
        <f t="shared" si="75"/>
        <v>#NAME?</v>
      </c>
      <c r="F787" t="e">
        <f t="shared" si="76"/>
        <v>#NAME?</v>
      </c>
    </row>
    <row r="788" spans="1:6" x14ac:dyDescent="0.25">
      <c r="A788" t="e">
        <f t="shared" si="77"/>
        <v>#VALUE!</v>
      </c>
      <c r="B788" t="e">
        <f t="shared" si="72"/>
        <v>#VALUE!</v>
      </c>
      <c r="C788" t="e">
        <f t="shared" si="73"/>
        <v>#NAME?</v>
      </c>
      <c r="D788" t="e">
        <f t="shared" si="74"/>
        <v>#VALUE!</v>
      </c>
      <c r="E788" t="e">
        <f t="shared" si="75"/>
        <v>#NAME?</v>
      </c>
      <c r="F788" t="e">
        <f t="shared" si="76"/>
        <v>#NAME?</v>
      </c>
    </row>
    <row r="789" spans="1:6" x14ac:dyDescent="0.25">
      <c r="A789" t="e">
        <f t="shared" si="77"/>
        <v>#VALUE!</v>
      </c>
      <c r="B789" t="e">
        <f t="shared" si="72"/>
        <v>#VALUE!</v>
      </c>
      <c r="C789" t="e">
        <f t="shared" si="73"/>
        <v>#NAME?</v>
      </c>
      <c r="D789" t="e">
        <f t="shared" si="74"/>
        <v>#VALUE!</v>
      </c>
      <c r="E789" t="e">
        <f t="shared" si="75"/>
        <v>#NAME?</v>
      </c>
      <c r="F789" t="e">
        <f t="shared" si="76"/>
        <v>#NAME?</v>
      </c>
    </row>
    <row r="790" spans="1:6" x14ac:dyDescent="0.25">
      <c r="A790" t="e">
        <f t="shared" si="77"/>
        <v>#VALUE!</v>
      </c>
      <c r="B790" t="e">
        <f t="shared" si="72"/>
        <v>#VALUE!</v>
      </c>
      <c r="C790" t="e">
        <f t="shared" si="73"/>
        <v>#NAME?</v>
      </c>
      <c r="D790" t="e">
        <f t="shared" si="74"/>
        <v>#VALUE!</v>
      </c>
      <c r="E790" t="e">
        <f t="shared" si="75"/>
        <v>#NAME?</v>
      </c>
      <c r="F790" t="e">
        <f t="shared" si="76"/>
        <v>#NAME?</v>
      </c>
    </row>
    <row r="791" spans="1:6" x14ac:dyDescent="0.25">
      <c r="A791" t="e">
        <f t="shared" si="77"/>
        <v>#VALUE!</v>
      </c>
      <c r="B791" t="e">
        <f t="shared" si="72"/>
        <v>#VALUE!</v>
      </c>
      <c r="C791" t="e">
        <f t="shared" si="73"/>
        <v>#NAME?</v>
      </c>
      <c r="D791" t="e">
        <f t="shared" si="74"/>
        <v>#VALUE!</v>
      </c>
      <c r="E791" t="e">
        <f t="shared" si="75"/>
        <v>#NAME?</v>
      </c>
      <c r="F791" t="e">
        <f t="shared" si="76"/>
        <v>#NAME?</v>
      </c>
    </row>
    <row r="792" spans="1:6" x14ac:dyDescent="0.25">
      <c r="A792" t="e">
        <f t="shared" si="77"/>
        <v>#VALUE!</v>
      </c>
      <c r="B792" t="e">
        <f t="shared" si="72"/>
        <v>#VALUE!</v>
      </c>
      <c r="C792" t="e">
        <f t="shared" si="73"/>
        <v>#NAME?</v>
      </c>
      <c r="D792" t="e">
        <f t="shared" si="74"/>
        <v>#VALUE!</v>
      </c>
      <c r="E792" t="e">
        <f t="shared" si="75"/>
        <v>#NAME?</v>
      </c>
      <c r="F792" t="e">
        <f t="shared" si="76"/>
        <v>#NAME?</v>
      </c>
    </row>
    <row r="793" spans="1:6" x14ac:dyDescent="0.25">
      <c r="A793" t="e">
        <f t="shared" si="77"/>
        <v>#VALUE!</v>
      </c>
      <c r="B793" t="e">
        <f t="shared" si="72"/>
        <v>#VALUE!</v>
      </c>
      <c r="C793" t="e">
        <f t="shared" si="73"/>
        <v>#NAME?</v>
      </c>
      <c r="D793" t="e">
        <f t="shared" si="74"/>
        <v>#VALUE!</v>
      </c>
      <c r="E793" t="e">
        <f t="shared" si="75"/>
        <v>#NAME?</v>
      </c>
      <c r="F793" t="e">
        <f t="shared" si="76"/>
        <v>#NAME?</v>
      </c>
    </row>
    <row r="794" spans="1:6" x14ac:dyDescent="0.25">
      <c r="A794" t="e">
        <f t="shared" si="77"/>
        <v>#VALUE!</v>
      </c>
      <c r="B794" t="e">
        <f t="shared" si="72"/>
        <v>#VALUE!</v>
      </c>
      <c r="C794" t="e">
        <f t="shared" si="73"/>
        <v>#NAME?</v>
      </c>
      <c r="D794" t="e">
        <f t="shared" si="74"/>
        <v>#VALUE!</v>
      </c>
      <c r="E794" t="e">
        <f t="shared" si="75"/>
        <v>#NAME?</v>
      </c>
      <c r="F794" t="e">
        <f t="shared" si="76"/>
        <v>#NAME?</v>
      </c>
    </row>
    <row r="795" spans="1:6" x14ac:dyDescent="0.25">
      <c r="A795" t="e">
        <f t="shared" si="77"/>
        <v>#VALUE!</v>
      </c>
      <c r="B795" t="e">
        <f t="shared" si="72"/>
        <v>#VALUE!</v>
      </c>
      <c r="C795" t="e">
        <f t="shared" si="73"/>
        <v>#NAME?</v>
      </c>
      <c r="D795" t="e">
        <f t="shared" si="74"/>
        <v>#VALUE!</v>
      </c>
      <c r="E795" t="e">
        <f t="shared" si="75"/>
        <v>#NAME?</v>
      </c>
      <c r="F795" t="e">
        <f t="shared" si="76"/>
        <v>#NAME?</v>
      </c>
    </row>
    <row r="796" spans="1:6" x14ac:dyDescent="0.25">
      <c r="A796" t="e">
        <f t="shared" si="77"/>
        <v>#VALUE!</v>
      </c>
      <c r="B796" t="e">
        <f t="shared" si="72"/>
        <v>#VALUE!</v>
      </c>
      <c r="C796" t="e">
        <f t="shared" si="73"/>
        <v>#NAME?</v>
      </c>
      <c r="D796" t="e">
        <f t="shared" si="74"/>
        <v>#VALUE!</v>
      </c>
      <c r="E796" t="e">
        <f t="shared" si="75"/>
        <v>#NAME?</v>
      </c>
      <c r="F796" t="e">
        <f t="shared" si="76"/>
        <v>#NAME?</v>
      </c>
    </row>
    <row r="797" spans="1:6" x14ac:dyDescent="0.25">
      <c r="A797" t="e">
        <f t="shared" si="77"/>
        <v>#VALUE!</v>
      </c>
      <c r="B797" t="e">
        <f t="shared" si="72"/>
        <v>#VALUE!</v>
      </c>
      <c r="C797" t="e">
        <f t="shared" si="73"/>
        <v>#NAME?</v>
      </c>
      <c r="D797" t="e">
        <f t="shared" si="74"/>
        <v>#VALUE!</v>
      </c>
      <c r="E797" t="e">
        <f t="shared" si="75"/>
        <v>#NAME?</v>
      </c>
      <c r="F797" t="e">
        <f t="shared" si="76"/>
        <v>#NAME?</v>
      </c>
    </row>
    <row r="798" spans="1:6" x14ac:dyDescent="0.25">
      <c r="A798" t="e">
        <f t="shared" si="77"/>
        <v>#VALUE!</v>
      </c>
      <c r="B798" t="e">
        <f t="shared" si="72"/>
        <v>#VALUE!</v>
      </c>
      <c r="C798" t="e">
        <f t="shared" si="73"/>
        <v>#NAME?</v>
      </c>
      <c r="D798" t="e">
        <f t="shared" si="74"/>
        <v>#VALUE!</v>
      </c>
      <c r="E798" t="e">
        <f t="shared" si="75"/>
        <v>#NAME?</v>
      </c>
      <c r="F798" t="e">
        <f t="shared" si="76"/>
        <v>#NAME?</v>
      </c>
    </row>
    <row r="799" spans="1:6" x14ac:dyDescent="0.25">
      <c r="A799" t="e">
        <f t="shared" si="77"/>
        <v>#VALUE!</v>
      </c>
      <c r="B799" t="e">
        <f t="shared" si="72"/>
        <v>#VALUE!</v>
      </c>
      <c r="C799" t="e">
        <f t="shared" si="73"/>
        <v>#NAME?</v>
      </c>
      <c r="D799" t="e">
        <f t="shared" si="74"/>
        <v>#VALUE!</v>
      </c>
      <c r="E799" t="e">
        <f t="shared" si="75"/>
        <v>#NAME?</v>
      </c>
      <c r="F799" t="e">
        <f t="shared" si="76"/>
        <v>#NAME?</v>
      </c>
    </row>
    <row r="800" spans="1:6" x14ac:dyDescent="0.25">
      <c r="A800" t="e">
        <f t="shared" si="77"/>
        <v>#VALUE!</v>
      </c>
      <c r="B800" t="e">
        <f t="shared" si="72"/>
        <v>#VALUE!</v>
      </c>
      <c r="C800" t="e">
        <f t="shared" si="73"/>
        <v>#NAME?</v>
      </c>
      <c r="D800" t="e">
        <f t="shared" si="74"/>
        <v>#VALUE!</v>
      </c>
      <c r="E800" t="e">
        <f t="shared" si="75"/>
        <v>#NAME?</v>
      </c>
      <c r="F800" t="e">
        <f t="shared" si="76"/>
        <v>#NAME?</v>
      </c>
    </row>
    <row r="801" spans="1:6" x14ac:dyDescent="0.25">
      <c r="A801" t="e">
        <f t="shared" si="77"/>
        <v>#VALUE!</v>
      </c>
      <c r="B801" t="e">
        <f t="shared" si="72"/>
        <v>#VALUE!</v>
      </c>
      <c r="C801" t="e">
        <f t="shared" si="73"/>
        <v>#NAME?</v>
      </c>
      <c r="D801" t="e">
        <f t="shared" si="74"/>
        <v>#VALUE!</v>
      </c>
      <c r="E801" t="e">
        <f t="shared" si="75"/>
        <v>#NAME?</v>
      </c>
      <c r="F801" t="e">
        <f t="shared" si="76"/>
        <v>#NAME?</v>
      </c>
    </row>
    <row r="802" spans="1:6" x14ac:dyDescent="0.25">
      <c r="A802" t="e">
        <f t="shared" si="77"/>
        <v>#VALUE!</v>
      </c>
      <c r="B802" t="e">
        <f t="shared" si="72"/>
        <v>#VALUE!</v>
      </c>
      <c r="C802" t="e">
        <f t="shared" si="73"/>
        <v>#NAME?</v>
      </c>
      <c r="D802" t="e">
        <f t="shared" si="74"/>
        <v>#VALUE!</v>
      </c>
      <c r="E802" t="e">
        <f t="shared" si="75"/>
        <v>#NAME?</v>
      </c>
      <c r="F802" t="e">
        <f t="shared" si="76"/>
        <v>#NAME?</v>
      </c>
    </row>
    <row r="803" spans="1:6" x14ac:dyDescent="0.25">
      <c r="A803" t="e">
        <f t="shared" si="77"/>
        <v>#VALUE!</v>
      </c>
      <c r="B803" t="e">
        <f t="shared" si="72"/>
        <v>#VALUE!</v>
      </c>
      <c r="C803" t="e">
        <f t="shared" si="73"/>
        <v>#NAME?</v>
      </c>
      <c r="D803" t="e">
        <f t="shared" si="74"/>
        <v>#VALUE!</v>
      </c>
      <c r="E803" t="e">
        <f t="shared" si="75"/>
        <v>#NAME?</v>
      </c>
      <c r="F803" t="e">
        <f t="shared" si="76"/>
        <v>#NAME?</v>
      </c>
    </row>
    <row r="804" spans="1:6" x14ac:dyDescent="0.25">
      <c r="A804" t="e">
        <f t="shared" si="77"/>
        <v>#VALUE!</v>
      </c>
      <c r="B804" t="e">
        <f t="shared" si="72"/>
        <v>#VALUE!</v>
      </c>
      <c r="C804" t="e">
        <f t="shared" si="73"/>
        <v>#NAME?</v>
      </c>
      <c r="D804" t="e">
        <f t="shared" si="74"/>
        <v>#VALUE!</v>
      </c>
      <c r="E804" t="e">
        <f t="shared" si="75"/>
        <v>#NAME?</v>
      </c>
      <c r="F804" t="e">
        <f t="shared" si="76"/>
        <v>#NAME?</v>
      </c>
    </row>
    <row r="805" spans="1:6" x14ac:dyDescent="0.25">
      <c r="A805" t="e">
        <f t="shared" si="77"/>
        <v>#VALUE!</v>
      </c>
      <c r="B805" t="e">
        <f t="shared" si="72"/>
        <v>#VALUE!</v>
      </c>
      <c r="C805" t="e">
        <f t="shared" si="73"/>
        <v>#NAME?</v>
      </c>
      <c r="D805" t="e">
        <f t="shared" si="74"/>
        <v>#VALUE!</v>
      </c>
      <c r="E805" t="e">
        <f t="shared" si="75"/>
        <v>#NAME?</v>
      </c>
      <c r="F805" t="e">
        <f t="shared" si="76"/>
        <v>#NAME?</v>
      </c>
    </row>
    <row r="806" spans="1:6" x14ac:dyDescent="0.25">
      <c r="A806" t="e">
        <f t="shared" si="77"/>
        <v>#VALUE!</v>
      </c>
      <c r="B806" t="e">
        <f t="shared" si="72"/>
        <v>#VALUE!</v>
      </c>
      <c r="C806" t="e">
        <f t="shared" si="73"/>
        <v>#NAME?</v>
      </c>
      <c r="D806" t="e">
        <f t="shared" si="74"/>
        <v>#VALUE!</v>
      </c>
      <c r="E806" t="e">
        <f t="shared" si="75"/>
        <v>#NAME?</v>
      </c>
      <c r="F806" t="e">
        <f t="shared" si="76"/>
        <v>#NAME?</v>
      </c>
    </row>
    <row r="807" spans="1:6" x14ac:dyDescent="0.25">
      <c r="A807" t="e">
        <f t="shared" si="77"/>
        <v>#VALUE!</v>
      </c>
      <c r="B807" t="e">
        <f t="shared" si="72"/>
        <v>#VALUE!</v>
      </c>
      <c r="C807" t="e">
        <f t="shared" si="73"/>
        <v>#NAME?</v>
      </c>
      <c r="D807" t="e">
        <f t="shared" si="74"/>
        <v>#VALUE!</v>
      </c>
      <c r="E807" t="e">
        <f t="shared" si="75"/>
        <v>#NAME?</v>
      </c>
      <c r="F807" t="e">
        <f t="shared" si="76"/>
        <v>#NAME?</v>
      </c>
    </row>
    <row r="808" spans="1:6" x14ac:dyDescent="0.25">
      <c r="A808" t="e">
        <f t="shared" si="77"/>
        <v>#VALUE!</v>
      </c>
      <c r="B808" t="e">
        <f t="shared" si="72"/>
        <v>#VALUE!</v>
      </c>
      <c r="C808" t="e">
        <f t="shared" si="73"/>
        <v>#NAME?</v>
      </c>
      <c r="D808" t="e">
        <f t="shared" si="74"/>
        <v>#VALUE!</v>
      </c>
      <c r="E808" t="e">
        <f t="shared" si="75"/>
        <v>#NAME?</v>
      </c>
      <c r="F808" t="e">
        <f t="shared" si="76"/>
        <v>#NAME?</v>
      </c>
    </row>
    <row r="809" spans="1:6" x14ac:dyDescent="0.25">
      <c r="A809" t="e">
        <f t="shared" si="77"/>
        <v>#VALUE!</v>
      </c>
      <c r="B809" t="e">
        <f t="shared" si="72"/>
        <v>#VALUE!</v>
      </c>
      <c r="C809" t="e">
        <f t="shared" si="73"/>
        <v>#NAME?</v>
      </c>
      <c r="D809" t="e">
        <f t="shared" si="74"/>
        <v>#VALUE!</v>
      </c>
      <c r="E809" t="e">
        <f t="shared" si="75"/>
        <v>#NAME?</v>
      </c>
      <c r="F809" t="e">
        <f t="shared" si="76"/>
        <v>#NAME?</v>
      </c>
    </row>
    <row r="810" spans="1:6" x14ac:dyDescent="0.25">
      <c r="A810" t="e">
        <f t="shared" si="77"/>
        <v>#VALUE!</v>
      </c>
      <c r="B810" t="e">
        <f t="shared" si="72"/>
        <v>#VALUE!</v>
      </c>
      <c r="C810" t="e">
        <f t="shared" si="73"/>
        <v>#NAME?</v>
      </c>
      <c r="D810" t="e">
        <f t="shared" si="74"/>
        <v>#VALUE!</v>
      </c>
      <c r="E810" t="e">
        <f t="shared" si="75"/>
        <v>#NAME?</v>
      </c>
      <c r="F810" t="e">
        <f t="shared" si="76"/>
        <v>#NAME?</v>
      </c>
    </row>
    <row r="811" spans="1:6" x14ac:dyDescent="0.25">
      <c r="A811" t="e">
        <f t="shared" si="77"/>
        <v>#VALUE!</v>
      </c>
      <c r="B811" t="e">
        <f t="shared" si="72"/>
        <v>#VALUE!</v>
      </c>
      <c r="C811" t="e">
        <f t="shared" si="73"/>
        <v>#NAME?</v>
      </c>
      <c r="D811" t="e">
        <f t="shared" si="74"/>
        <v>#VALUE!</v>
      </c>
      <c r="E811" t="e">
        <f t="shared" si="75"/>
        <v>#NAME?</v>
      </c>
      <c r="F811" t="e">
        <f t="shared" si="76"/>
        <v>#NAME?</v>
      </c>
    </row>
    <row r="812" spans="1:6" x14ac:dyDescent="0.25">
      <c r="A812" t="e">
        <f t="shared" si="77"/>
        <v>#VALUE!</v>
      </c>
      <c r="B812" t="e">
        <f t="shared" si="72"/>
        <v>#VALUE!</v>
      </c>
      <c r="C812" t="e">
        <f t="shared" si="73"/>
        <v>#NAME?</v>
      </c>
      <c r="D812" t="e">
        <f t="shared" si="74"/>
        <v>#VALUE!</v>
      </c>
      <c r="E812" t="e">
        <f t="shared" si="75"/>
        <v>#NAME?</v>
      </c>
      <c r="F812" t="e">
        <f t="shared" si="76"/>
        <v>#NAME?</v>
      </c>
    </row>
    <row r="813" spans="1:6" x14ac:dyDescent="0.25">
      <c r="A813" t="e">
        <f t="shared" si="77"/>
        <v>#VALUE!</v>
      </c>
      <c r="B813" t="e">
        <f t="shared" si="72"/>
        <v>#VALUE!</v>
      </c>
      <c r="C813" t="e">
        <f t="shared" si="73"/>
        <v>#NAME?</v>
      </c>
      <c r="D813" t="e">
        <f t="shared" si="74"/>
        <v>#VALUE!</v>
      </c>
      <c r="E813" t="e">
        <f t="shared" si="75"/>
        <v>#NAME?</v>
      </c>
      <c r="F813" t="e">
        <f t="shared" si="76"/>
        <v>#NAME?</v>
      </c>
    </row>
    <row r="814" spans="1:6" x14ac:dyDescent="0.25">
      <c r="A814" t="e">
        <f t="shared" si="77"/>
        <v>#VALUE!</v>
      </c>
      <c r="B814" t="e">
        <f t="shared" si="72"/>
        <v>#VALUE!</v>
      </c>
      <c r="C814" t="e">
        <f t="shared" si="73"/>
        <v>#NAME?</v>
      </c>
      <c r="D814" t="e">
        <f t="shared" si="74"/>
        <v>#VALUE!</v>
      </c>
      <c r="E814" t="e">
        <f t="shared" si="75"/>
        <v>#NAME?</v>
      </c>
      <c r="F814" t="e">
        <f t="shared" si="76"/>
        <v>#NAME?</v>
      </c>
    </row>
    <row r="815" spans="1:6" x14ac:dyDescent="0.25">
      <c r="A815" t="e">
        <f t="shared" si="77"/>
        <v>#VALUE!</v>
      </c>
      <c r="B815" t="e">
        <f t="shared" si="72"/>
        <v>#VALUE!</v>
      </c>
      <c r="C815" t="e">
        <f t="shared" si="73"/>
        <v>#NAME?</v>
      </c>
      <c r="D815" t="e">
        <f t="shared" si="74"/>
        <v>#VALUE!</v>
      </c>
      <c r="E815" t="e">
        <f t="shared" si="75"/>
        <v>#NAME?</v>
      </c>
      <c r="F815" t="e">
        <f t="shared" si="76"/>
        <v>#NAME?</v>
      </c>
    </row>
    <row r="816" spans="1:6" x14ac:dyDescent="0.25">
      <c r="A816" t="e">
        <f t="shared" si="77"/>
        <v>#VALUE!</v>
      </c>
      <c r="B816" t="e">
        <f t="shared" si="72"/>
        <v>#VALUE!</v>
      </c>
      <c r="C816" t="e">
        <f t="shared" si="73"/>
        <v>#NAME?</v>
      </c>
      <c r="D816" t="e">
        <f t="shared" si="74"/>
        <v>#VALUE!</v>
      </c>
      <c r="E816" t="e">
        <f t="shared" si="75"/>
        <v>#NAME?</v>
      </c>
      <c r="F816" t="e">
        <f t="shared" si="76"/>
        <v>#NAME?</v>
      </c>
    </row>
    <row r="817" spans="1:6" x14ac:dyDescent="0.25">
      <c r="A817" t="e">
        <f t="shared" si="77"/>
        <v>#VALUE!</v>
      </c>
      <c r="B817" t="e">
        <f t="shared" si="72"/>
        <v>#VALUE!</v>
      </c>
      <c r="C817" t="e">
        <f t="shared" si="73"/>
        <v>#NAME?</v>
      </c>
      <c r="D817" t="e">
        <f t="shared" si="74"/>
        <v>#VALUE!</v>
      </c>
      <c r="E817" t="e">
        <f t="shared" si="75"/>
        <v>#NAME?</v>
      </c>
      <c r="F817" t="e">
        <f t="shared" si="76"/>
        <v>#NAME?</v>
      </c>
    </row>
    <row r="818" spans="1:6" x14ac:dyDescent="0.25">
      <c r="A818" t="e">
        <f t="shared" si="77"/>
        <v>#VALUE!</v>
      </c>
      <c r="B818" t="e">
        <f t="shared" si="72"/>
        <v>#VALUE!</v>
      </c>
      <c r="C818" t="e">
        <f t="shared" si="73"/>
        <v>#NAME?</v>
      </c>
      <c r="D818" t="e">
        <f t="shared" si="74"/>
        <v>#VALUE!</v>
      </c>
      <c r="E818" t="e">
        <f t="shared" si="75"/>
        <v>#NAME?</v>
      </c>
      <c r="F818" t="e">
        <f t="shared" si="76"/>
        <v>#NAME?</v>
      </c>
    </row>
    <row r="819" spans="1:6" x14ac:dyDescent="0.25">
      <c r="A819" t="e">
        <f t="shared" si="77"/>
        <v>#VALUE!</v>
      </c>
      <c r="B819" t="e">
        <f t="shared" si="72"/>
        <v>#VALUE!</v>
      </c>
      <c r="C819" t="e">
        <f t="shared" si="73"/>
        <v>#NAME?</v>
      </c>
      <c r="D819" t="e">
        <f t="shared" si="74"/>
        <v>#VALUE!</v>
      </c>
      <c r="E819" t="e">
        <f t="shared" si="75"/>
        <v>#NAME?</v>
      </c>
      <c r="F819" t="e">
        <f t="shared" si="76"/>
        <v>#NAME?</v>
      </c>
    </row>
    <row r="820" spans="1:6" x14ac:dyDescent="0.25">
      <c r="A820" t="e">
        <f t="shared" si="77"/>
        <v>#VALUE!</v>
      </c>
      <c r="B820" t="e">
        <f t="shared" si="72"/>
        <v>#VALUE!</v>
      </c>
      <c r="C820" t="e">
        <f t="shared" si="73"/>
        <v>#NAME?</v>
      </c>
      <c r="D820" t="e">
        <f t="shared" si="74"/>
        <v>#VALUE!</v>
      </c>
      <c r="E820" t="e">
        <f t="shared" si="75"/>
        <v>#NAME?</v>
      </c>
      <c r="F820" t="e">
        <f t="shared" si="76"/>
        <v>#NAME?</v>
      </c>
    </row>
    <row r="821" spans="1:6" x14ac:dyDescent="0.25">
      <c r="A821" t="e">
        <f t="shared" si="77"/>
        <v>#VALUE!</v>
      </c>
      <c r="B821" t="e">
        <f t="shared" si="72"/>
        <v>#VALUE!</v>
      </c>
      <c r="C821" t="e">
        <f t="shared" si="73"/>
        <v>#NAME?</v>
      </c>
      <c r="D821" t="e">
        <f t="shared" si="74"/>
        <v>#VALUE!</v>
      </c>
      <c r="E821" t="e">
        <f t="shared" si="75"/>
        <v>#NAME?</v>
      </c>
      <c r="F821" t="e">
        <f t="shared" si="76"/>
        <v>#NAME?</v>
      </c>
    </row>
    <row r="822" spans="1:6" x14ac:dyDescent="0.25">
      <c r="A822" t="e">
        <f t="shared" si="77"/>
        <v>#VALUE!</v>
      </c>
      <c r="B822" t="e">
        <f t="shared" si="72"/>
        <v>#VALUE!</v>
      </c>
      <c r="C822" t="e">
        <f t="shared" si="73"/>
        <v>#NAME?</v>
      </c>
      <c r="D822" t="e">
        <f t="shared" si="74"/>
        <v>#VALUE!</v>
      </c>
      <c r="E822" t="e">
        <f t="shared" si="75"/>
        <v>#NAME?</v>
      </c>
      <c r="F822" t="e">
        <f t="shared" si="76"/>
        <v>#NAME?</v>
      </c>
    </row>
    <row r="823" spans="1:6" x14ac:dyDescent="0.25">
      <c r="A823" t="e">
        <f t="shared" si="77"/>
        <v>#VALUE!</v>
      </c>
      <c r="B823" t="e">
        <f t="shared" si="72"/>
        <v>#VALUE!</v>
      </c>
      <c r="C823" t="e">
        <f t="shared" si="73"/>
        <v>#NAME?</v>
      </c>
      <c r="D823" t="e">
        <f t="shared" si="74"/>
        <v>#VALUE!</v>
      </c>
      <c r="E823" t="e">
        <f t="shared" si="75"/>
        <v>#NAME?</v>
      </c>
      <c r="F823" t="e">
        <f t="shared" si="76"/>
        <v>#NAME?</v>
      </c>
    </row>
    <row r="824" spans="1:6" x14ac:dyDescent="0.25">
      <c r="A824" t="e">
        <f t="shared" si="77"/>
        <v>#VALUE!</v>
      </c>
      <c r="B824" t="e">
        <f t="shared" si="72"/>
        <v>#VALUE!</v>
      </c>
      <c r="C824" t="e">
        <f t="shared" si="73"/>
        <v>#NAME?</v>
      </c>
      <c r="D824" t="e">
        <f t="shared" si="74"/>
        <v>#VALUE!</v>
      </c>
      <c r="E824" t="e">
        <f t="shared" si="75"/>
        <v>#NAME?</v>
      </c>
      <c r="F824" t="e">
        <f t="shared" si="76"/>
        <v>#NAME?</v>
      </c>
    </row>
    <row r="825" spans="1:6" x14ac:dyDescent="0.25">
      <c r="A825" t="e">
        <f t="shared" si="77"/>
        <v>#VALUE!</v>
      </c>
      <c r="B825" t="e">
        <f t="shared" si="72"/>
        <v>#VALUE!</v>
      </c>
      <c r="C825" t="e">
        <f t="shared" si="73"/>
        <v>#NAME?</v>
      </c>
      <c r="D825" t="e">
        <f t="shared" si="74"/>
        <v>#VALUE!</v>
      </c>
      <c r="E825" t="e">
        <f t="shared" si="75"/>
        <v>#NAME?</v>
      </c>
      <c r="F825" t="e">
        <f t="shared" si="76"/>
        <v>#NAME?</v>
      </c>
    </row>
    <row r="826" spans="1:6" x14ac:dyDescent="0.25">
      <c r="A826" t="e">
        <f t="shared" si="77"/>
        <v>#VALUE!</v>
      </c>
      <c r="B826" t="e">
        <f t="shared" si="72"/>
        <v>#VALUE!</v>
      </c>
      <c r="C826" t="e">
        <f t="shared" si="73"/>
        <v>#NAME?</v>
      </c>
      <c r="D826" t="e">
        <f t="shared" si="74"/>
        <v>#VALUE!</v>
      </c>
      <c r="E826" t="e">
        <f t="shared" si="75"/>
        <v>#NAME?</v>
      </c>
      <c r="F826" t="e">
        <f t="shared" si="76"/>
        <v>#NAME?</v>
      </c>
    </row>
    <row r="827" spans="1:6" x14ac:dyDescent="0.25">
      <c r="A827" t="e">
        <f t="shared" si="77"/>
        <v>#VALUE!</v>
      </c>
      <c r="B827" t="e">
        <f t="shared" si="72"/>
        <v>#VALUE!</v>
      </c>
      <c r="C827" t="e">
        <f t="shared" si="73"/>
        <v>#NAME?</v>
      </c>
      <c r="D827" t="e">
        <f t="shared" si="74"/>
        <v>#VALUE!</v>
      </c>
      <c r="E827" t="e">
        <f t="shared" si="75"/>
        <v>#NAME?</v>
      </c>
      <c r="F827" t="e">
        <f t="shared" si="76"/>
        <v>#NAME?</v>
      </c>
    </row>
    <row r="828" spans="1:6" x14ac:dyDescent="0.25">
      <c r="A828" t="e">
        <f t="shared" si="77"/>
        <v>#VALUE!</v>
      </c>
      <c r="B828" t="e">
        <f t="shared" si="72"/>
        <v>#VALUE!</v>
      </c>
      <c r="C828" t="e">
        <f t="shared" si="73"/>
        <v>#NAME?</v>
      </c>
      <c r="D828" t="e">
        <f t="shared" si="74"/>
        <v>#VALUE!</v>
      </c>
      <c r="E828" t="e">
        <f t="shared" si="75"/>
        <v>#NAME?</v>
      </c>
      <c r="F828" t="e">
        <f t="shared" si="76"/>
        <v>#NAME?</v>
      </c>
    </row>
    <row r="829" spans="1:6" x14ac:dyDescent="0.25">
      <c r="A829" t="e">
        <f t="shared" si="77"/>
        <v>#VALUE!</v>
      </c>
      <c r="B829" t="e">
        <f t="shared" si="72"/>
        <v>#VALUE!</v>
      </c>
      <c r="C829" t="e">
        <f t="shared" si="73"/>
        <v>#NAME?</v>
      </c>
      <c r="D829" t="e">
        <f t="shared" si="74"/>
        <v>#VALUE!</v>
      </c>
      <c r="E829" t="e">
        <f t="shared" si="75"/>
        <v>#NAME?</v>
      </c>
      <c r="F829" t="e">
        <f t="shared" si="76"/>
        <v>#NAME?</v>
      </c>
    </row>
    <row r="830" spans="1:6" x14ac:dyDescent="0.25">
      <c r="A830" t="e">
        <f t="shared" si="77"/>
        <v>#VALUE!</v>
      </c>
      <c r="B830" t="e">
        <f t="shared" si="72"/>
        <v>#VALUE!</v>
      </c>
      <c r="C830" t="e">
        <f t="shared" si="73"/>
        <v>#NAME?</v>
      </c>
      <c r="D830" t="e">
        <f t="shared" si="74"/>
        <v>#VALUE!</v>
      </c>
      <c r="E830" t="e">
        <f t="shared" si="75"/>
        <v>#NAME?</v>
      </c>
      <c r="F830" t="e">
        <f t="shared" si="76"/>
        <v>#NAME?</v>
      </c>
    </row>
    <row r="831" spans="1:6" x14ac:dyDescent="0.25">
      <c r="A831" t="e">
        <f t="shared" si="77"/>
        <v>#VALUE!</v>
      </c>
      <c r="B831" t="e">
        <f t="shared" si="72"/>
        <v>#VALUE!</v>
      </c>
      <c r="C831" t="e">
        <f t="shared" si="73"/>
        <v>#NAME?</v>
      </c>
      <c r="D831" t="e">
        <f t="shared" si="74"/>
        <v>#VALUE!</v>
      </c>
      <c r="E831" t="e">
        <f t="shared" si="75"/>
        <v>#NAME?</v>
      </c>
      <c r="F831" t="e">
        <f t="shared" si="76"/>
        <v>#NAME?</v>
      </c>
    </row>
    <row r="832" spans="1:6" x14ac:dyDescent="0.25">
      <c r="A832" t="e">
        <f t="shared" si="77"/>
        <v>#VALUE!</v>
      </c>
      <c r="B832" t="e">
        <f t="shared" si="72"/>
        <v>#VALUE!</v>
      </c>
      <c r="C832" t="e">
        <f t="shared" si="73"/>
        <v>#NAME?</v>
      </c>
      <c r="D832" t="e">
        <f t="shared" si="74"/>
        <v>#VALUE!</v>
      </c>
      <c r="E832" t="e">
        <f t="shared" si="75"/>
        <v>#NAME?</v>
      </c>
      <c r="F832" t="e">
        <f t="shared" si="76"/>
        <v>#NAME?</v>
      </c>
    </row>
    <row r="833" spans="1:6" x14ac:dyDescent="0.25">
      <c r="A833" t="e">
        <f t="shared" si="77"/>
        <v>#VALUE!</v>
      </c>
      <c r="B833" t="e">
        <f t="shared" si="72"/>
        <v>#VALUE!</v>
      </c>
      <c r="C833" t="e">
        <f t="shared" si="73"/>
        <v>#NAME?</v>
      </c>
      <c r="D833" t="e">
        <f t="shared" si="74"/>
        <v>#VALUE!</v>
      </c>
      <c r="E833" t="e">
        <f t="shared" si="75"/>
        <v>#NAME?</v>
      </c>
      <c r="F833" t="e">
        <f t="shared" si="76"/>
        <v>#NAME?</v>
      </c>
    </row>
    <row r="834" spans="1:6" x14ac:dyDescent="0.25">
      <c r="A834" t="e">
        <f t="shared" si="77"/>
        <v>#VALUE!</v>
      </c>
      <c r="B834" t="e">
        <f t="shared" si="72"/>
        <v>#VALUE!</v>
      </c>
      <c r="C834" t="e">
        <f t="shared" si="73"/>
        <v>#NAME?</v>
      </c>
      <c r="D834" t="e">
        <f t="shared" si="74"/>
        <v>#VALUE!</v>
      </c>
      <c r="E834" t="e">
        <f t="shared" si="75"/>
        <v>#NAME?</v>
      </c>
      <c r="F834" t="e">
        <f t="shared" si="76"/>
        <v>#NAME?</v>
      </c>
    </row>
    <row r="835" spans="1:6" x14ac:dyDescent="0.25">
      <c r="A835" t="e">
        <f t="shared" si="77"/>
        <v>#VALUE!</v>
      </c>
      <c r="B835" t="e">
        <f t="shared" si="72"/>
        <v>#VALUE!</v>
      </c>
      <c r="C835" t="e">
        <f t="shared" si="73"/>
        <v>#NAME?</v>
      </c>
      <c r="D835" t="e">
        <f t="shared" si="74"/>
        <v>#VALUE!</v>
      </c>
      <c r="E835" t="e">
        <f t="shared" si="75"/>
        <v>#NAME?</v>
      </c>
      <c r="F835" t="e">
        <f t="shared" si="76"/>
        <v>#NAME?</v>
      </c>
    </row>
    <row r="836" spans="1:6" x14ac:dyDescent="0.25">
      <c r="A836" t="e">
        <f t="shared" si="77"/>
        <v>#VALUE!</v>
      </c>
      <c r="B836" t="e">
        <f t="shared" si="72"/>
        <v>#VALUE!</v>
      </c>
      <c r="C836" t="e">
        <f t="shared" si="73"/>
        <v>#NAME?</v>
      </c>
      <c r="D836" t="e">
        <f t="shared" si="74"/>
        <v>#VALUE!</v>
      </c>
      <c r="E836" t="e">
        <f t="shared" si="75"/>
        <v>#NAME?</v>
      </c>
      <c r="F836" t="e">
        <f t="shared" si="76"/>
        <v>#NAME?</v>
      </c>
    </row>
    <row r="837" spans="1:6" x14ac:dyDescent="0.25">
      <c r="A837" t="e">
        <f t="shared" si="77"/>
        <v>#VALUE!</v>
      </c>
      <c r="B837" t="e">
        <f t="shared" si="72"/>
        <v>#VALUE!</v>
      </c>
      <c r="C837" t="e">
        <f t="shared" si="73"/>
        <v>#NAME?</v>
      </c>
      <c r="D837" t="e">
        <f t="shared" si="74"/>
        <v>#VALUE!</v>
      </c>
      <c r="E837" t="e">
        <f t="shared" si="75"/>
        <v>#NAME?</v>
      </c>
      <c r="F837" t="e">
        <f t="shared" si="76"/>
        <v>#NAME?</v>
      </c>
    </row>
    <row r="838" spans="1:6" x14ac:dyDescent="0.25">
      <c r="A838" t="e">
        <f t="shared" si="77"/>
        <v>#VALUE!</v>
      </c>
      <c r="B838" t="e">
        <f t="shared" ref="B838:B901" si="78">IF(A838&lt;&gt;"",$D$2-A838,"")</f>
        <v>#VALUE!</v>
      </c>
      <c r="C838" t="e">
        <f t="shared" ref="C838:C901" si="79">$E$2^A838*(1-$E$2)^B838</f>
        <v>#NAME?</v>
      </c>
      <c r="D838" t="e">
        <f t="shared" ref="D838:D901" si="80">COMBIN($D$2,A838)</f>
        <v>#VALUE!</v>
      </c>
      <c r="E838" t="e">
        <f t="shared" ref="E838:E901" si="81">C838*D838</f>
        <v>#NAME?</v>
      </c>
      <c r="F838" t="e">
        <f t="shared" ref="F838:F901" si="82">SUMIFS(E838:E1837,A838:A1837,"&gt;" &amp; A838)</f>
        <v>#NAME?</v>
      </c>
    </row>
    <row r="839" spans="1:6" x14ac:dyDescent="0.25">
      <c r="A839" t="e">
        <f t="shared" ref="A839:A902" si="83">IF(A838+1&gt;$D$2,"",A838+1)</f>
        <v>#VALUE!</v>
      </c>
      <c r="B839" t="e">
        <f t="shared" si="78"/>
        <v>#VALUE!</v>
      </c>
      <c r="C839" t="e">
        <f t="shared" si="79"/>
        <v>#NAME?</v>
      </c>
      <c r="D839" t="e">
        <f t="shared" si="80"/>
        <v>#VALUE!</v>
      </c>
      <c r="E839" t="e">
        <f t="shared" si="81"/>
        <v>#NAME?</v>
      </c>
      <c r="F839" t="e">
        <f t="shared" si="82"/>
        <v>#NAME?</v>
      </c>
    </row>
    <row r="840" spans="1:6" x14ac:dyDescent="0.25">
      <c r="A840" t="e">
        <f t="shared" si="83"/>
        <v>#VALUE!</v>
      </c>
      <c r="B840" t="e">
        <f t="shared" si="78"/>
        <v>#VALUE!</v>
      </c>
      <c r="C840" t="e">
        <f t="shared" si="79"/>
        <v>#NAME?</v>
      </c>
      <c r="D840" t="e">
        <f t="shared" si="80"/>
        <v>#VALUE!</v>
      </c>
      <c r="E840" t="e">
        <f t="shared" si="81"/>
        <v>#NAME?</v>
      </c>
      <c r="F840" t="e">
        <f t="shared" si="82"/>
        <v>#NAME?</v>
      </c>
    </row>
    <row r="841" spans="1:6" x14ac:dyDescent="0.25">
      <c r="A841" t="e">
        <f t="shared" si="83"/>
        <v>#VALUE!</v>
      </c>
      <c r="B841" t="e">
        <f t="shared" si="78"/>
        <v>#VALUE!</v>
      </c>
      <c r="C841" t="e">
        <f t="shared" si="79"/>
        <v>#NAME?</v>
      </c>
      <c r="D841" t="e">
        <f t="shared" si="80"/>
        <v>#VALUE!</v>
      </c>
      <c r="E841" t="e">
        <f t="shared" si="81"/>
        <v>#NAME?</v>
      </c>
      <c r="F841" t="e">
        <f t="shared" si="82"/>
        <v>#NAME?</v>
      </c>
    </row>
    <row r="842" spans="1:6" x14ac:dyDescent="0.25">
      <c r="A842" t="e">
        <f t="shared" si="83"/>
        <v>#VALUE!</v>
      </c>
      <c r="B842" t="e">
        <f t="shared" si="78"/>
        <v>#VALUE!</v>
      </c>
      <c r="C842" t="e">
        <f t="shared" si="79"/>
        <v>#NAME?</v>
      </c>
      <c r="D842" t="e">
        <f t="shared" si="80"/>
        <v>#VALUE!</v>
      </c>
      <c r="E842" t="e">
        <f t="shared" si="81"/>
        <v>#NAME?</v>
      </c>
      <c r="F842" t="e">
        <f t="shared" si="82"/>
        <v>#NAME?</v>
      </c>
    </row>
    <row r="843" spans="1:6" x14ac:dyDescent="0.25">
      <c r="A843" t="e">
        <f t="shared" si="83"/>
        <v>#VALUE!</v>
      </c>
      <c r="B843" t="e">
        <f t="shared" si="78"/>
        <v>#VALUE!</v>
      </c>
      <c r="C843" t="e">
        <f t="shared" si="79"/>
        <v>#NAME?</v>
      </c>
      <c r="D843" t="e">
        <f t="shared" si="80"/>
        <v>#VALUE!</v>
      </c>
      <c r="E843" t="e">
        <f t="shared" si="81"/>
        <v>#NAME?</v>
      </c>
      <c r="F843" t="e">
        <f t="shared" si="82"/>
        <v>#NAME?</v>
      </c>
    </row>
    <row r="844" spans="1:6" x14ac:dyDescent="0.25">
      <c r="A844" t="e">
        <f t="shared" si="83"/>
        <v>#VALUE!</v>
      </c>
      <c r="B844" t="e">
        <f t="shared" si="78"/>
        <v>#VALUE!</v>
      </c>
      <c r="C844" t="e">
        <f t="shared" si="79"/>
        <v>#NAME?</v>
      </c>
      <c r="D844" t="e">
        <f t="shared" si="80"/>
        <v>#VALUE!</v>
      </c>
      <c r="E844" t="e">
        <f t="shared" si="81"/>
        <v>#NAME?</v>
      </c>
      <c r="F844" t="e">
        <f t="shared" si="82"/>
        <v>#NAME?</v>
      </c>
    </row>
    <row r="845" spans="1:6" x14ac:dyDescent="0.25">
      <c r="A845" t="e">
        <f t="shared" si="83"/>
        <v>#VALUE!</v>
      </c>
      <c r="B845" t="e">
        <f t="shared" si="78"/>
        <v>#VALUE!</v>
      </c>
      <c r="C845" t="e">
        <f t="shared" si="79"/>
        <v>#NAME?</v>
      </c>
      <c r="D845" t="e">
        <f t="shared" si="80"/>
        <v>#VALUE!</v>
      </c>
      <c r="E845" t="e">
        <f t="shared" si="81"/>
        <v>#NAME?</v>
      </c>
      <c r="F845" t="e">
        <f t="shared" si="82"/>
        <v>#NAME?</v>
      </c>
    </row>
    <row r="846" spans="1:6" x14ac:dyDescent="0.25">
      <c r="A846" t="e">
        <f t="shared" si="83"/>
        <v>#VALUE!</v>
      </c>
      <c r="B846" t="e">
        <f t="shared" si="78"/>
        <v>#VALUE!</v>
      </c>
      <c r="C846" t="e">
        <f t="shared" si="79"/>
        <v>#NAME?</v>
      </c>
      <c r="D846" t="e">
        <f t="shared" si="80"/>
        <v>#VALUE!</v>
      </c>
      <c r="E846" t="e">
        <f t="shared" si="81"/>
        <v>#NAME?</v>
      </c>
      <c r="F846" t="e">
        <f t="shared" si="82"/>
        <v>#NAME?</v>
      </c>
    </row>
    <row r="847" spans="1:6" x14ac:dyDescent="0.25">
      <c r="A847" t="e">
        <f t="shared" si="83"/>
        <v>#VALUE!</v>
      </c>
      <c r="B847" t="e">
        <f t="shared" si="78"/>
        <v>#VALUE!</v>
      </c>
      <c r="C847" t="e">
        <f t="shared" si="79"/>
        <v>#NAME?</v>
      </c>
      <c r="D847" t="e">
        <f t="shared" si="80"/>
        <v>#VALUE!</v>
      </c>
      <c r="E847" t="e">
        <f t="shared" si="81"/>
        <v>#NAME?</v>
      </c>
      <c r="F847" t="e">
        <f t="shared" si="82"/>
        <v>#NAME?</v>
      </c>
    </row>
    <row r="848" spans="1:6" x14ac:dyDescent="0.25">
      <c r="A848" t="e">
        <f t="shared" si="83"/>
        <v>#VALUE!</v>
      </c>
      <c r="B848" t="e">
        <f t="shared" si="78"/>
        <v>#VALUE!</v>
      </c>
      <c r="C848" t="e">
        <f t="shared" si="79"/>
        <v>#NAME?</v>
      </c>
      <c r="D848" t="e">
        <f t="shared" si="80"/>
        <v>#VALUE!</v>
      </c>
      <c r="E848" t="e">
        <f t="shared" si="81"/>
        <v>#NAME?</v>
      </c>
      <c r="F848" t="e">
        <f t="shared" si="82"/>
        <v>#NAME?</v>
      </c>
    </row>
    <row r="849" spans="1:6" x14ac:dyDescent="0.25">
      <c r="A849" t="e">
        <f t="shared" si="83"/>
        <v>#VALUE!</v>
      </c>
      <c r="B849" t="e">
        <f t="shared" si="78"/>
        <v>#VALUE!</v>
      </c>
      <c r="C849" t="e">
        <f t="shared" si="79"/>
        <v>#NAME?</v>
      </c>
      <c r="D849" t="e">
        <f t="shared" si="80"/>
        <v>#VALUE!</v>
      </c>
      <c r="E849" t="e">
        <f t="shared" si="81"/>
        <v>#NAME?</v>
      </c>
      <c r="F849" t="e">
        <f t="shared" si="82"/>
        <v>#NAME?</v>
      </c>
    </row>
    <row r="850" spans="1:6" x14ac:dyDescent="0.25">
      <c r="A850" t="e">
        <f t="shared" si="83"/>
        <v>#VALUE!</v>
      </c>
      <c r="B850" t="e">
        <f t="shared" si="78"/>
        <v>#VALUE!</v>
      </c>
      <c r="C850" t="e">
        <f t="shared" si="79"/>
        <v>#NAME?</v>
      </c>
      <c r="D850" t="e">
        <f t="shared" si="80"/>
        <v>#VALUE!</v>
      </c>
      <c r="E850" t="e">
        <f t="shared" si="81"/>
        <v>#NAME?</v>
      </c>
      <c r="F850" t="e">
        <f t="shared" si="82"/>
        <v>#NAME?</v>
      </c>
    </row>
    <row r="851" spans="1:6" x14ac:dyDescent="0.25">
      <c r="A851" t="e">
        <f t="shared" si="83"/>
        <v>#VALUE!</v>
      </c>
      <c r="B851" t="e">
        <f t="shared" si="78"/>
        <v>#VALUE!</v>
      </c>
      <c r="C851" t="e">
        <f t="shared" si="79"/>
        <v>#NAME?</v>
      </c>
      <c r="D851" t="e">
        <f t="shared" si="80"/>
        <v>#VALUE!</v>
      </c>
      <c r="E851" t="e">
        <f t="shared" si="81"/>
        <v>#NAME?</v>
      </c>
      <c r="F851" t="e">
        <f t="shared" si="82"/>
        <v>#NAME?</v>
      </c>
    </row>
    <row r="852" spans="1:6" x14ac:dyDescent="0.25">
      <c r="A852" t="e">
        <f t="shared" si="83"/>
        <v>#VALUE!</v>
      </c>
      <c r="B852" t="e">
        <f t="shared" si="78"/>
        <v>#VALUE!</v>
      </c>
      <c r="C852" t="e">
        <f t="shared" si="79"/>
        <v>#NAME?</v>
      </c>
      <c r="D852" t="e">
        <f t="shared" si="80"/>
        <v>#VALUE!</v>
      </c>
      <c r="E852" t="e">
        <f t="shared" si="81"/>
        <v>#NAME?</v>
      </c>
      <c r="F852" t="e">
        <f t="shared" si="82"/>
        <v>#NAME?</v>
      </c>
    </row>
    <row r="853" spans="1:6" x14ac:dyDescent="0.25">
      <c r="A853" t="e">
        <f t="shared" si="83"/>
        <v>#VALUE!</v>
      </c>
      <c r="B853" t="e">
        <f t="shared" si="78"/>
        <v>#VALUE!</v>
      </c>
      <c r="C853" t="e">
        <f t="shared" si="79"/>
        <v>#NAME?</v>
      </c>
      <c r="D853" t="e">
        <f t="shared" si="80"/>
        <v>#VALUE!</v>
      </c>
      <c r="E853" t="e">
        <f t="shared" si="81"/>
        <v>#NAME?</v>
      </c>
      <c r="F853" t="e">
        <f t="shared" si="82"/>
        <v>#NAME?</v>
      </c>
    </row>
    <row r="854" spans="1:6" x14ac:dyDescent="0.25">
      <c r="A854" t="e">
        <f t="shared" si="83"/>
        <v>#VALUE!</v>
      </c>
      <c r="B854" t="e">
        <f t="shared" si="78"/>
        <v>#VALUE!</v>
      </c>
      <c r="C854" t="e">
        <f t="shared" si="79"/>
        <v>#NAME?</v>
      </c>
      <c r="D854" t="e">
        <f t="shared" si="80"/>
        <v>#VALUE!</v>
      </c>
      <c r="E854" t="e">
        <f t="shared" si="81"/>
        <v>#NAME?</v>
      </c>
      <c r="F854" t="e">
        <f t="shared" si="82"/>
        <v>#NAME?</v>
      </c>
    </row>
    <row r="855" spans="1:6" x14ac:dyDescent="0.25">
      <c r="A855" t="e">
        <f t="shared" si="83"/>
        <v>#VALUE!</v>
      </c>
      <c r="B855" t="e">
        <f t="shared" si="78"/>
        <v>#VALUE!</v>
      </c>
      <c r="C855" t="e">
        <f t="shared" si="79"/>
        <v>#NAME?</v>
      </c>
      <c r="D855" t="e">
        <f t="shared" si="80"/>
        <v>#VALUE!</v>
      </c>
      <c r="E855" t="e">
        <f t="shared" si="81"/>
        <v>#NAME?</v>
      </c>
      <c r="F855" t="e">
        <f t="shared" si="82"/>
        <v>#NAME?</v>
      </c>
    </row>
    <row r="856" spans="1:6" x14ac:dyDescent="0.25">
      <c r="A856" t="e">
        <f t="shared" si="83"/>
        <v>#VALUE!</v>
      </c>
      <c r="B856" t="e">
        <f t="shared" si="78"/>
        <v>#VALUE!</v>
      </c>
      <c r="C856" t="e">
        <f t="shared" si="79"/>
        <v>#NAME?</v>
      </c>
      <c r="D856" t="e">
        <f t="shared" si="80"/>
        <v>#VALUE!</v>
      </c>
      <c r="E856" t="e">
        <f t="shared" si="81"/>
        <v>#NAME?</v>
      </c>
      <c r="F856" t="e">
        <f t="shared" si="82"/>
        <v>#NAME?</v>
      </c>
    </row>
    <row r="857" spans="1:6" x14ac:dyDescent="0.25">
      <c r="A857" t="e">
        <f t="shared" si="83"/>
        <v>#VALUE!</v>
      </c>
      <c r="B857" t="e">
        <f t="shared" si="78"/>
        <v>#VALUE!</v>
      </c>
      <c r="C857" t="e">
        <f t="shared" si="79"/>
        <v>#NAME?</v>
      </c>
      <c r="D857" t="e">
        <f t="shared" si="80"/>
        <v>#VALUE!</v>
      </c>
      <c r="E857" t="e">
        <f t="shared" si="81"/>
        <v>#NAME?</v>
      </c>
      <c r="F857" t="e">
        <f t="shared" si="82"/>
        <v>#NAME?</v>
      </c>
    </row>
    <row r="858" spans="1:6" x14ac:dyDescent="0.25">
      <c r="A858" t="e">
        <f t="shared" si="83"/>
        <v>#VALUE!</v>
      </c>
      <c r="B858" t="e">
        <f t="shared" si="78"/>
        <v>#VALUE!</v>
      </c>
      <c r="C858" t="e">
        <f t="shared" si="79"/>
        <v>#NAME?</v>
      </c>
      <c r="D858" t="e">
        <f t="shared" si="80"/>
        <v>#VALUE!</v>
      </c>
      <c r="E858" t="e">
        <f t="shared" si="81"/>
        <v>#NAME?</v>
      </c>
      <c r="F858" t="e">
        <f t="shared" si="82"/>
        <v>#NAME?</v>
      </c>
    </row>
    <row r="859" spans="1:6" x14ac:dyDescent="0.25">
      <c r="A859" t="e">
        <f t="shared" si="83"/>
        <v>#VALUE!</v>
      </c>
      <c r="B859" t="e">
        <f t="shared" si="78"/>
        <v>#VALUE!</v>
      </c>
      <c r="C859" t="e">
        <f t="shared" si="79"/>
        <v>#NAME?</v>
      </c>
      <c r="D859" t="e">
        <f t="shared" si="80"/>
        <v>#VALUE!</v>
      </c>
      <c r="E859" t="e">
        <f t="shared" si="81"/>
        <v>#NAME?</v>
      </c>
      <c r="F859" t="e">
        <f t="shared" si="82"/>
        <v>#NAME?</v>
      </c>
    </row>
    <row r="860" spans="1:6" x14ac:dyDescent="0.25">
      <c r="A860" t="e">
        <f t="shared" si="83"/>
        <v>#VALUE!</v>
      </c>
      <c r="B860" t="e">
        <f t="shared" si="78"/>
        <v>#VALUE!</v>
      </c>
      <c r="C860" t="e">
        <f t="shared" si="79"/>
        <v>#NAME?</v>
      </c>
      <c r="D860" t="e">
        <f t="shared" si="80"/>
        <v>#VALUE!</v>
      </c>
      <c r="E860" t="e">
        <f t="shared" si="81"/>
        <v>#NAME?</v>
      </c>
      <c r="F860" t="e">
        <f t="shared" si="82"/>
        <v>#NAME?</v>
      </c>
    </row>
    <row r="861" spans="1:6" x14ac:dyDescent="0.25">
      <c r="A861" t="e">
        <f t="shared" si="83"/>
        <v>#VALUE!</v>
      </c>
      <c r="B861" t="e">
        <f t="shared" si="78"/>
        <v>#VALUE!</v>
      </c>
      <c r="C861" t="e">
        <f t="shared" si="79"/>
        <v>#NAME?</v>
      </c>
      <c r="D861" t="e">
        <f t="shared" si="80"/>
        <v>#VALUE!</v>
      </c>
      <c r="E861" t="e">
        <f t="shared" si="81"/>
        <v>#NAME?</v>
      </c>
      <c r="F861" t="e">
        <f t="shared" si="82"/>
        <v>#NAME?</v>
      </c>
    </row>
    <row r="862" spans="1:6" x14ac:dyDescent="0.25">
      <c r="A862" t="e">
        <f t="shared" si="83"/>
        <v>#VALUE!</v>
      </c>
      <c r="B862" t="e">
        <f t="shared" si="78"/>
        <v>#VALUE!</v>
      </c>
      <c r="C862" t="e">
        <f t="shared" si="79"/>
        <v>#NAME?</v>
      </c>
      <c r="D862" t="e">
        <f t="shared" si="80"/>
        <v>#VALUE!</v>
      </c>
      <c r="E862" t="e">
        <f t="shared" si="81"/>
        <v>#NAME?</v>
      </c>
      <c r="F862" t="e">
        <f t="shared" si="82"/>
        <v>#NAME?</v>
      </c>
    </row>
    <row r="863" spans="1:6" x14ac:dyDescent="0.25">
      <c r="A863" t="e">
        <f t="shared" si="83"/>
        <v>#VALUE!</v>
      </c>
      <c r="B863" t="e">
        <f t="shared" si="78"/>
        <v>#VALUE!</v>
      </c>
      <c r="C863" t="e">
        <f t="shared" si="79"/>
        <v>#NAME?</v>
      </c>
      <c r="D863" t="e">
        <f t="shared" si="80"/>
        <v>#VALUE!</v>
      </c>
      <c r="E863" t="e">
        <f t="shared" si="81"/>
        <v>#NAME?</v>
      </c>
      <c r="F863" t="e">
        <f t="shared" si="82"/>
        <v>#NAME?</v>
      </c>
    </row>
    <row r="864" spans="1:6" x14ac:dyDescent="0.25">
      <c r="A864" t="e">
        <f t="shared" si="83"/>
        <v>#VALUE!</v>
      </c>
      <c r="B864" t="e">
        <f t="shared" si="78"/>
        <v>#VALUE!</v>
      </c>
      <c r="C864" t="e">
        <f t="shared" si="79"/>
        <v>#NAME?</v>
      </c>
      <c r="D864" t="e">
        <f t="shared" si="80"/>
        <v>#VALUE!</v>
      </c>
      <c r="E864" t="e">
        <f t="shared" si="81"/>
        <v>#NAME?</v>
      </c>
      <c r="F864" t="e">
        <f t="shared" si="82"/>
        <v>#NAME?</v>
      </c>
    </row>
    <row r="865" spans="1:6" x14ac:dyDescent="0.25">
      <c r="A865" t="e">
        <f t="shared" si="83"/>
        <v>#VALUE!</v>
      </c>
      <c r="B865" t="e">
        <f t="shared" si="78"/>
        <v>#VALUE!</v>
      </c>
      <c r="C865" t="e">
        <f t="shared" si="79"/>
        <v>#NAME?</v>
      </c>
      <c r="D865" t="e">
        <f t="shared" si="80"/>
        <v>#VALUE!</v>
      </c>
      <c r="E865" t="e">
        <f t="shared" si="81"/>
        <v>#NAME?</v>
      </c>
      <c r="F865" t="e">
        <f t="shared" si="82"/>
        <v>#NAME?</v>
      </c>
    </row>
    <row r="866" spans="1:6" x14ac:dyDescent="0.25">
      <c r="A866" t="e">
        <f t="shared" si="83"/>
        <v>#VALUE!</v>
      </c>
      <c r="B866" t="e">
        <f t="shared" si="78"/>
        <v>#VALUE!</v>
      </c>
      <c r="C866" t="e">
        <f t="shared" si="79"/>
        <v>#NAME?</v>
      </c>
      <c r="D866" t="e">
        <f t="shared" si="80"/>
        <v>#VALUE!</v>
      </c>
      <c r="E866" t="e">
        <f t="shared" si="81"/>
        <v>#NAME?</v>
      </c>
      <c r="F866" t="e">
        <f t="shared" si="82"/>
        <v>#NAME?</v>
      </c>
    </row>
    <row r="867" spans="1:6" x14ac:dyDescent="0.25">
      <c r="A867" t="e">
        <f t="shared" si="83"/>
        <v>#VALUE!</v>
      </c>
      <c r="B867" t="e">
        <f t="shared" si="78"/>
        <v>#VALUE!</v>
      </c>
      <c r="C867" t="e">
        <f t="shared" si="79"/>
        <v>#NAME?</v>
      </c>
      <c r="D867" t="e">
        <f t="shared" si="80"/>
        <v>#VALUE!</v>
      </c>
      <c r="E867" t="e">
        <f t="shared" si="81"/>
        <v>#NAME?</v>
      </c>
      <c r="F867" t="e">
        <f t="shared" si="82"/>
        <v>#NAME?</v>
      </c>
    </row>
    <row r="868" spans="1:6" x14ac:dyDescent="0.25">
      <c r="A868" t="e">
        <f t="shared" si="83"/>
        <v>#VALUE!</v>
      </c>
      <c r="B868" t="e">
        <f t="shared" si="78"/>
        <v>#VALUE!</v>
      </c>
      <c r="C868" t="e">
        <f t="shared" si="79"/>
        <v>#NAME?</v>
      </c>
      <c r="D868" t="e">
        <f t="shared" si="80"/>
        <v>#VALUE!</v>
      </c>
      <c r="E868" t="e">
        <f t="shared" si="81"/>
        <v>#NAME?</v>
      </c>
      <c r="F868" t="e">
        <f t="shared" si="82"/>
        <v>#NAME?</v>
      </c>
    </row>
    <row r="869" spans="1:6" x14ac:dyDescent="0.25">
      <c r="A869" t="e">
        <f t="shared" si="83"/>
        <v>#VALUE!</v>
      </c>
      <c r="B869" t="e">
        <f t="shared" si="78"/>
        <v>#VALUE!</v>
      </c>
      <c r="C869" t="e">
        <f t="shared" si="79"/>
        <v>#NAME?</v>
      </c>
      <c r="D869" t="e">
        <f t="shared" si="80"/>
        <v>#VALUE!</v>
      </c>
      <c r="E869" t="e">
        <f t="shared" si="81"/>
        <v>#NAME?</v>
      </c>
      <c r="F869" t="e">
        <f t="shared" si="82"/>
        <v>#NAME?</v>
      </c>
    </row>
    <row r="870" spans="1:6" x14ac:dyDescent="0.25">
      <c r="A870" t="e">
        <f t="shared" si="83"/>
        <v>#VALUE!</v>
      </c>
      <c r="B870" t="e">
        <f t="shared" si="78"/>
        <v>#VALUE!</v>
      </c>
      <c r="C870" t="e">
        <f t="shared" si="79"/>
        <v>#NAME?</v>
      </c>
      <c r="D870" t="e">
        <f t="shared" si="80"/>
        <v>#VALUE!</v>
      </c>
      <c r="E870" t="e">
        <f t="shared" si="81"/>
        <v>#NAME?</v>
      </c>
      <c r="F870" t="e">
        <f t="shared" si="82"/>
        <v>#NAME?</v>
      </c>
    </row>
    <row r="871" spans="1:6" x14ac:dyDescent="0.25">
      <c r="A871" t="e">
        <f t="shared" si="83"/>
        <v>#VALUE!</v>
      </c>
      <c r="B871" t="e">
        <f t="shared" si="78"/>
        <v>#VALUE!</v>
      </c>
      <c r="C871" t="e">
        <f t="shared" si="79"/>
        <v>#NAME?</v>
      </c>
      <c r="D871" t="e">
        <f t="shared" si="80"/>
        <v>#VALUE!</v>
      </c>
      <c r="E871" t="e">
        <f t="shared" si="81"/>
        <v>#NAME?</v>
      </c>
      <c r="F871" t="e">
        <f t="shared" si="82"/>
        <v>#NAME?</v>
      </c>
    </row>
    <row r="872" spans="1:6" x14ac:dyDescent="0.25">
      <c r="A872" t="e">
        <f t="shared" si="83"/>
        <v>#VALUE!</v>
      </c>
      <c r="B872" t="e">
        <f t="shared" si="78"/>
        <v>#VALUE!</v>
      </c>
      <c r="C872" t="e">
        <f t="shared" si="79"/>
        <v>#NAME?</v>
      </c>
      <c r="D872" t="e">
        <f t="shared" si="80"/>
        <v>#VALUE!</v>
      </c>
      <c r="E872" t="e">
        <f t="shared" si="81"/>
        <v>#NAME?</v>
      </c>
      <c r="F872" t="e">
        <f t="shared" si="82"/>
        <v>#NAME?</v>
      </c>
    </row>
    <row r="873" spans="1:6" x14ac:dyDescent="0.25">
      <c r="A873" t="e">
        <f t="shared" si="83"/>
        <v>#VALUE!</v>
      </c>
      <c r="B873" t="e">
        <f t="shared" si="78"/>
        <v>#VALUE!</v>
      </c>
      <c r="C873" t="e">
        <f t="shared" si="79"/>
        <v>#NAME?</v>
      </c>
      <c r="D873" t="e">
        <f t="shared" si="80"/>
        <v>#VALUE!</v>
      </c>
      <c r="E873" t="e">
        <f t="shared" si="81"/>
        <v>#NAME?</v>
      </c>
      <c r="F873" t="e">
        <f t="shared" si="82"/>
        <v>#NAME?</v>
      </c>
    </row>
    <row r="874" spans="1:6" x14ac:dyDescent="0.25">
      <c r="A874" t="e">
        <f t="shared" si="83"/>
        <v>#VALUE!</v>
      </c>
      <c r="B874" t="e">
        <f t="shared" si="78"/>
        <v>#VALUE!</v>
      </c>
      <c r="C874" t="e">
        <f t="shared" si="79"/>
        <v>#NAME?</v>
      </c>
      <c r="D874" t="e">
        <f t="shared" si="80"/>
        <v>#VALUE!</v>
      </c>
      <c r="E874" t="e">
        <f t="shared" si="81"/>
        <v>#NAME?</v>
      </c>
      <c r="F874" t="e">
        <f t="shared" si="82"/>
        <v>#NAME?</v>
      </c>
    </row>
    <row r="875" spans="1:6" x14ac:dyDescent="0.25">
      <c r="A875" t="e">
        <f t="shared" si="83"/>
        <v>#VALUE!</v>
      </c>
      <c r="B875" t="e">
        <f t="shared" si="78"/>
        <v>#VALUE!</v>
      </c>
      <c r="C875" t="e">
        <f t="shared" si="79"/>
        <v>#NAME?</v>
      </c>
      <c r="D875" t="e">
        <f t="shared" si="80"/>
        <v>#VALUE!</v>
      </c>
      <c r="E875" t="e">
        <f t="shared" si="81"/>
        <v>#NAME?</v>
      </c>
      <c r="F875" t="e">
        <f t="shared" si="82"/>
        <v>#NAME?</v>
      </c>
    </row>
    <row r="876" spans="1:6" x14ac:dyDescent="0.25">
      <c r="A876" t="e">
        <f t="shared" si="83"/>
        <v>#VALUE!</v>
      </c>
      <c r="B876" t="e">
        <f t="shared" si="78"/>
        <v>#VALUE!</v>
      </c>
      <c r="C876" t="e">
        <f t="shared" si="79"/>
        <v>#NAME?</v>
      </c>
      <c r="D876" t="e">
        <f t="shared" si="80"/>
        <v>#VALUE!</v>
      </c>
      <c r="E876" t="e">
        <f t="shared" si="81"/>
        <v>#NAME?</v>
      </c>
      <c r="F876" t="e">
        <f t="shared" si="82"/>
        <v>#NAME?</v>
      </c>
    </row>
    <row r="877" spans="1:6" x14ac:dyDescent="0.25">
      <c r="A877" t="e">
        <f t="shared" si="83"/>
        <v>#VALUE!</v>
      </c>
      <c r="B877" t="e">
        <f t="shared" si="78"/>
        <v>#VALUE!</v>
      </c>
      <c r="C877" t="e">
        <f t="shared" si="79"/>
        <v>#NAME?</v>
      </c>
      <c r="D877" t="e">
        <f t="shared" si="80"/>
        <v>#VALUE!</v>
      </c>
      <c r="E877" t="e">
        <f t="shared" si="81"/>
        <v>#NAME?</v>
      </c>
      <c r="F877" t="e">
        <f t="shared" si="82"/>
        <v>#NAME?</v>
      </c>
    </row>
    <row r="878" spans="1:6" x14ac:dyDescent="0.25">
      <c r="A878" t="e">
        <f t="shared" si="83"/>
        <v>#VALUE!</v>
      </c>
      <c r="B878" t="e">
        <f t="shared" si="78"/>
        <v>#VALUE!</v>
      </c>
      <c r="C878" t="e">
        <f t="shared" si="79"/>
        <v>#NAME?</v>
      </c>
      <c r="D878" t="e">
        <f t="shared" si="80"/>
        <v>#VALUE!</v>
      </c>
      <c r="E878" t="e">
        <f t="shared" si="81"/>
        <v>#NAME?</v>
      </c>
      <c r="F878" t="e">
        <f t="shared" si="82"/>
        <v>#NAME?</v>
      </c>
    </row>
    <row r="879" spans="1:6" x14ac:dyDescent="0.25">
      <c r="A879" t="e">
        <f t="shared" si="83"/>
        <v>#VALUE!</v>
      </c>
      <c r="B879" t="e">
        <f t="shared" si="78"/>
        <v>#VALUE!</v>
      </c>
      <c r="C879" t="e">
        <f t="shared" si="79"/>
        <v>#NAME?</v>
      </c>
      <c r="D879" t="e">
        <f t="shared" si="80"/>
        <v>#VALUE!</v>
      </c>
      <c r="E879" t="e">
        <f t="shared" si="81"/>
        <v>#NAME?</v>
      </c>
      <c r="F879" t="e">
        <f t="shared" si="82"/>
        <v>#NAME?</v>
      </c>
    </row>
    <row r="880" spans="1:6" x14ac:dyDescent="0.25">
      <c r="A880" t="e">
        <f t="shared" si="83"/>
        <v>#VALUE!</v>
      </c>
      <c r="B880" t="e">
        <f t="shared" si="78"/>
        <v>#VALUE!</v>
      </c>
      <c r="C880" t="e">
        <f t="shared" si="79"/>
        <v>#NAME?</v>
      </c>
      <c r="D880" t="e">
        <f t="shared" si="80"/>
        <v>#VALUE!</v>
      </c>
      <c r="E880" t="e">
        <f t="shared" si="81"/>
        <v>#NAME?</v>
      </c>
      <c r="F880" t="e">
        <f t="shared" si="82"/>
        <v>#NAME?</v>
      </c>
    </row>
    <row r="881" spans="1:6" x14ac:dyDescent="0.25">
      <c r="A881" t="e">
        <f t="shared" si="83"/>
        <v>#VALUE!</v>
      </c>
      <c r="B881" t="e">
        <f t="shared" si="78"/>
        <v>#VALUE!</v>
      </c>
      <c r="C881" t="e">
        <f t="shared" si="79"/>
        <v>#NAME?</v>
      </c>
      <c r="D881" t="e">
        <f t="shared" si="80"/>
        <v>#VALUE!</v>
      </c>
      <c r="E881" t="e">
        <f t="shared" si="81"/>
        <v>#NAME?</v>
      </c>
      <c r="F881" t="e">
        <f t="shared" si="82"/>
        <v>#NAME?</v>
      </c>
    </row>
    <row r="882" spans="1:6" x14ac:dyDescent="0.25">
      <c r="A882" t="e">
        <f t="shared" si="83"/>
        <v>#VALUE!</v>
      </c>
      <c r="B882" t="e">
        <f t="shared" si="78"/>
        <v>#VALUE!</v>
      </c>
      <c r="C882" t="e">
        <f t="shared" si="79"/>
        <v>#NAME?</v>
      </c>
      <c r="D882" t="e">
        <f t="shared" si="80"/>
        <v>#VALUE!</v>
      </c>
      <c r="E882" t="e">
        <f t="shared" si="81"/>
        <v>#NAME?</v>
      </c>
      <c r="F882" t="e">
        <f t="shared" si="82"/>
        <v>#NAME?</v>
      </c>
    </row>
    <row r="883" spans="1:6" x14ac:dyDescent="0.25">
      <c r="A883" t="e">
        <f t="shared" si="83"/>
        <v>#VALUE!</v>
      </c>
      <c r="B883" t="e">
        <f t="shared" si="78"/>
        <v>#VALUE!</v>
      </c>
      <c r="C883" t="e">
        <f t="shared" si="79"/>
        <v>#NAME?</v>
      </c>
      <c r="D883" t="e">
        <f t="shared" si="80"/>
        <v>#VALUE!</v>
      </c>
      <c r="E883" t="e">
        <f t="shared" si="81"/>
        <v>#NAME?</v>
      </c>
      <c r="F883" t="e">
        <f t="shared" si="82"/>
        <v>#NAME?</v>
      </c>
    </row>
    <row r="884" spans="1:6" x14ac:dyDescent="0.25">
      <c r="A884" t="e">
        <f t="shared" si="83"/>
        <v>#VALUE!</v>
      </c>
      <c r="B884" t="e">
        <f t="shared" si="78"/>
        <v>#VALUE!</v>
      </c>
      <c r="C884" t="e">
        <f t="shared" si="79"/>
        <v>#NAME?</v>
      </c>
      <c r="D884" t="e">
        <f t="shared" si="80"/>
        <v>#VALUE!</v>
      </c>
      <c r="E884" t="e">
        <f t="shared" si="81"/>
        <v>#NAME?</v>
      </c>
      <c r="F884" t="e">
        <f t="shared" si="82"/>
        <v>#NAME?</v>
      </c>
    </row>
    <row r="885" spans="1:6" x14ac:dyDescent="0.25">
      <c r="A885" t="e">
        <f t="shared" si="83"/>
        <v>#VALUE!</v>
      </c>
      <c r="B885" t="e">
        <f t="shared" si="78"/>
        <v>#VALUE!</v>
      </c>
      <c r="C885" t="e">
        <f t="shared" si="79"/>
        <v>#NAME?</v>
      </c>
      <c r="D885" t="e">
        <f t="shared" si="80"/>
        <v>#VALUE!</v>
      </c>
      <c r="E885" t="e">
        <f t="shared" si="81"/>
        <v>#NAME?</v>
      </c>
      <c r="F885" t="e">
        <f t="shared" si="82"/>
        <v>#NAME?</v>
      </c>
    </row>
    <row r="886" spans="1:6" x14ac:dyDescent="0.25">
      <c r="A886" t="e">
        <f t="shared" si="83"/>
        <v>#VALUE!</v>
      </c>
      <c r="B886" t="e">
        <f t="shared" si="78"/>
        <v>#VALUE!</v>
      </c>
      <c r="C886" t="e">
        <f t="shared" si="79"/>
        <v>#NAME?</v>
      </c>
      <c r="D886" t="e">
        <f t="shared" si="80"/>
        <v>#VALUE!</v>
      </c>
      <c r="E886" t="e">
        <f t="shared" si="81"/>
        <v>#NAME?</v>
      </c>
      <c r="F886" t="e">
        <f t="shared" si="82"/>
        <v>#NAME?</v>
      </c>
    </row>
    <row r="887" spans="1:6" x14ac:dyDescent="0.25">
      <c r="A887" t="e">
        <f t="shared" si="83"/>
        <v>#VALUE!</v>
      </c>
      <c r="B887" t="e">
        <f t="shared" si="78"/>
        <v>#VALUE!</v>
      </c>
      <c r="C887" t="e">
        <f t="shared" si="79"/>
        <v>#NAME?</v>
      </c>
      <c r="D887" t="e">
        <f t="shared" si="80"/>
        <v>#VALUE!</v>
      </c>
      <c r="E887" t="e">
        <f t="shared" si="81"/>
        <v>#NAME?</v>
      </c>
      <c r="F887" t="e">
        <f t="shared" si="82"/>
        <v>#NAME?</v>
      </c>
    </row>
    <row r="888" spans="1:6" x14ac:dyDescent="0.25">
      <c r="A888" t="e">
        <f t="shared" si="83"/>
        <v>#VALUE!</v>
      </c>
      <c r="B888" t="e">
        <f t="shared" si="78"/>
        <v>#VALUE!</v>
      </c>
      <c r="C888" t="e">
        <f t="shared" si="79"/>
        <v>#NAME?</v>
      </c>
      <c r="D888" t="e">
        <f t="shared" si="80"/>
        <v>#VALUE!</v>
      </c>
      <c r="E888" t="e">
        <f t="shared" si="81"/>
        <v>#NAME?</v>
      </c>
      <c r="F888" t="e">
        <f t="shared" si="82"/>
        <v>#NAME?</v>
      </c>
    </row>
    <row r="889" spans="1:6" x14ac:dyDescent="0.25">
      <c r="A889" t="e">
        <f t="shared" si="83"/>
        <v>#VALUE!</v>
      </c>
      <c r="B889" t="e">
        <f t="shared" si="78"/>
        <v>#VALUE!</v>
      </c>
      <c r="C889" t="e">
        <f t="shared" si="79"/>
        <v>#NAME?</v>
      </c>
      <c r="D889" t="e">
        <f t="shared" si="80"/>
        <v>#VALUE!</v>
      </c>
      <c r="E889" t="e">
        <f t="shared" si="81"/>
        <v>#NAME?</v>
      </c>
      <c r="F889" t="e">
        <f t="shared" si="82"/>
        <v>#NAME?</v>
      </c>
    </row>
    <row r="890" spans="1:6" x14ac:dyDescent="0.25">
      <c r="A890" t="e">
        <f t="shared" si="83"/>
        <v>#VALUE!</v>
      </c>
      <c r="B890" t="e">
        <f t="shared" si="78"/>
        <v>#VALUE!</v>
      </c>
      <c r="C890" t="e">
        <f t="shared" si="79"/>
        <v>#NAME?</v>
      </c>
      <c r="D890" t="e">
        <f t="shared" si="80"/>
        <v>#VALUE!</v>
      </c>
      <c r="E890" t="e">
        <f t="shared" si="81"/>
        <v>#NAME?</v>
      </c>
      <c r="F890" t="e">
        <f t="shared" si="82"/>
        <v>#NAME?</v>
      </c>
    </row>
    <row r="891" spans="1:6" x14ac:dyDescent="0.25">
      <c r="A891" t="e">
        <f t="shared" si="83"/>
        <v>#VALUE!</v>
      </c>
      <c r="B891" t="e">
        <f t="shared" si="78"/>
        <v>#VALUE!</v>
      </c>
      <c r="C891" t="e">
        <f t="shared" si="79"/>
        <v>#NAME?</v>
      </c>
      <c r="D891" t="e">
        <f t="shared" si="80"/>
        <v>#VALUE!</v>
      </c>
      <c r="E891" t="e">
        <f t="shared" si="81"/>
        <v>#NAME?</v>
      </c>
      <c r="F891" t="e">
        <f t="shared" si="82"/>
        <v>#NAME?</v>
      </c>
    </row>
    <row r="892" spans="1:6" x14ac:dyDescent="0.25">
      <c r="A892" t="e">
        <f t="shared" si="83"/>
        <v>#VALUE!</v>
      </c>
      <c r="B892" t="e">
        <f t="shared" si="78"/>
        <v>#VALUE!</v>
      </c>
      <c r="C892" t="e">
        <f t="shared" si="79"/>
        <v>#NAME?</v>
      </c>
      <c r="D892" t="e">
        <f t="shared" si="80"/>
        <v>#VALUE!</v>
      </c>
      <c r="E892" t="e">
        <f t="shared" si="81"/>
        <v>#NAME?</v>
      </c>
      <c r="F892" t="e">
        <f t="shared" si="82"/>
        <v>#NAME?</v>
      </c>
    </row>
    <row r="893" spans="1:6" x14ac:dyDescent="0.25">
      <c r="A893" t="e">
        <f t="shared" si="83"/>
        <v>#VALUE!</v>
      </c>
      <c r="B893" t="e">
        <f t="shared" si="78"/>
        <v>#VALUE!</v>
      </c>
      <c r="C893" t="e">
        <f t="shared" si="79"/>
        <v>#NAME?</v>
      </c>
      <c r="D893" t="e">
        <f t="shared" si="80"/>
        <v>#VALUE!</v>
      </c>
      <c r="E893" t="e">
        <f t="shared" si="81"/>
        <v>#NAME?</v>
      </c>
      <c r="F893" t="e">
        <f t="shared" si="82"/>
        <v>#NAME?</v>
      </c>
    </row>
    <row r="894" spans="1:6" x14ac:dyDescent="0.25">
      <c r="A894" t="e">
        <f t="shared" si="83"/>
        <v>#VALUE!</v>
      </c>
      <c r="B894" t="e">
        <f t="shared" si="78"/>
        <v>#VALUE!</v>
      </c>
      <c r="C894" t="e">
        <f t="shared" si="79"/>
        <v>#NAME?</v>
      </c>
      <c r="D894" t="e">
        <f t="shared" si="80"/>
        <v>#VALUE!</v>
      </c>
      <c r="E894" t="e">
        <f t="shared" si="81"/>
        <v>#NAME?</v>
      </c>
      <c r="F894" t="e">
        <f t="shared" si="82"/>
        <v>#NAME?</v>
      </c>
    </row>
    <row r="895" spans="1:6" x14ac:dyDescent="0.25">
      <c r="A895" t="e">
        <f t="shared" si="83"/>
        <v>#VALUE!</v>
      </c>
      <c r="B895" t="e">
        <f t="shared" si="78"/>
        <v>#VALUE!</v>
      </c>
      <c r="C895" t="e">
        <f t="shared" si="79"/>
        <v>#NAME?</v>
      </c>
      <c r="D895" t="e">
        <f t="shared" si="80"/>
        <v>#VALUE!</v>
      </c>
      <c r="E895" t="e">
        <f t="shared" si="81"/>
        <v>#NAME?</v>
      </c>
      <c r="F895" t="e">
        <f t="shared" si="82"/>
        <v>#NAME?</v>
      </c>
    </row>
    <row r="896" spans="1:6" x14ac:dyDescent="0.25">
      <c r="A896" t="e">
        <f t="shared" si="83"/>
        <v>#VALUE!</v>
      </c>
      <c r="B896" t="e">
        <f t="shared" si="78"/>
        <v>#VALUE!</v>
      </c>
      <c r="C896" t="e">
        <f t="shared" si="79"/>
        <v>#NAME?</v>
      </c>
      <c r="D896" t="e">
        <f t="shared" si="80"/>
        <v>#VALUE!</v>
      </c>
      <c r="E896" t="e">
        <f t="shared" si="81"/>
        <v>#NAME?</v>
      </c>
      <c r="F896" t="e">
        <f t="shared" si="82"/>
        <v>#NAME?</v>
      </c>
    </row>
    <row r="897" spans="1:6" x14ac:dyDescent="0.25">
      <c r="A897" t="e">
        <f t="shared" si="83"/>
        <v>#VALUE!</v>
      </c>
      <c r="B897" t="e">
        <f t="shared" si="78"/>
        <v>#VALUE!</v>
      </c>
      <c r="C897" t="e">
        <f t="shared" si="79"/>
        <v>#NAME?</v>
      </c>
      <c r="D897" t="e">
        <f t="shared" si="80"/>
        <v>#VALUE!</v>
      </c>
      <c r="E897" t="e">
        <f t="shared" si="81"/>
        <v>#NAME?</v>
      </c>
      <c r="F897" t="e">
        <f t="shared" si="82"/>
        <v>#NAME?</v>
      </c>
    </row>
    <row r="898" spans="1:6" x14ac:dyDescent="0.25">
      <c r="A898" t="e">
        <f t="shared" si="83"/>
        <v>#VALUE!</v>
      </c>
      <c r="B898" t="e">
        <f t="shared" si="78"/>
        <v>#VALUE!</v>
      </c>
      <c r="C898" t="e">
        <f t="shared" si="79"/>
        <v>#NAME?</v>
      </c>
      <c r="D898" t="e">
        <f t="shared" si="80"/>
        <v>#VALUE!</v>
      </c>
      <c r="E898" t="e">
        <f t="shared" si="81"/>
        <v>#NAME?</v>
      </c>
      <c r="F898" t="e">
        <f t="shared" si="82"/>
        <v>#NAME?</v>
      </c>
    </row>
    <row r="899" spans="1:6" x14ac:dyDescent="0.25">
      <c r="A899" t="e">
        <f t="shared" si="83"/>
        <v>#VALUE!</v>
      </c>
      <c r="B899" t="e">
        <f t="shared" si="78"/>
        <v>#VALUE!</v>
      </c>
      <c r="C899" t="e">
        <f t="shared" si="79"/>
        <v>#NAME?</v>
      </c>
      <c r="D899" t="e">
        <f t="shared" si="80"/>
        <v>#VALUE!</v>
      </c>
      <c r="E899" t="e">
        <f t="shared" si="81"/>
        <v>#NAME?</v>
      </c>
      <c r="F899" t="e">
        <f t="shared" si="82"/>
        <v>#NAME?</v>
      </c>
    </row>
    <row r="900" spans="1:6" x14ac:dyDescent="0.25">
      <c r="A900" t="e">
        <f t="shared" si="83"/>
        <v>#VALUE!</v>
      </c>
      <c r="B900" t="e">
        <f t="shared" si="78"/>
        <v>#VALUE!</v>
      </c>
      <c r="C900" t="e">
        <f t="shared" si="79"/>
        <v>#NAME?</v>
      </c>
      <c r="D900" t="e">
        <f t="shared" si="80"/>
        <v>#VALUE!</v>
      </c>
      <c r="E900" t="e">
        <f t="shared" si="81"/>
        <v>#NAME?</v>
      </c>
      <c r="F900" t="e">
        <f t="shared" si="82"/>
        <v>#NAME?</v>
      </c>
    </row>
    <row r="901" spans="1:6" x14ac:dyDescent="0.25">
      <c r="A901" t="e">
        <f t="shared" si="83"/>
        <v>#VALUE!</v>
      </c>
      <c r="B901" t="e">
        <f t="shared" si="78"/>
        <v>#VALUE!</v>
      </c>
      <c r="C901" t="e">
        <f t="shared" si="79"/>
        <v>#NAME?</v>
      </c>
      <c r="D901" t="e">
        <f t="shared" si="80"/>
        <v>#VALUE!</v>
      </c>
      <c r="E901" t="e">
        <f t="shared" si="81"/>
        <v>#NAME?</v>
      </c>
      <c r="F901" t="e">
        <f t="shared" si="82"/>
        <v>#NAME?</v>
      </c>
    </row>
    <row r="902" spans="1:6" x14ac:dyDescent="0.25">
      <c r="A902" t="e">
        <f t="shared" si="83"/>
        <v>#VALUE!</v>
      </c>
      <c r="B902" t="e">
        <f t="shared" ref="B902:B965" si="84">IF(A902&lt;&gt;"",$D$2-A902,"")</f>
        <v>#VALUE!</v>
      </c>
      <c r="C902" t="e">
        <f t="shared" ref="C902:C965" si="85">$E$2^A902*(1-$E$2)^B902</f>
        <v>#NAME?</v>
      </c>
      <c r="D902" t="e">
        <f t="shared" ref="D902:D965" si="86">COMBIN($D$2,A902)</f>
        <v>#VALUE!</v>
      </c>
      <c r="E902" t="e">
        <f t="shared" ref="E902:E965" si="87">C902*D902</f>
        <v>#NAME?</v>
      </c>
      <c r="F902" t="e">
        <f t="shared" ref="F902:F965" si="88">SUMIFS(E902:E1901,A902:A1901,"&gt;" &amp; A902)</f>
        <v>#NAME?</v>
      </c>
    </row>
    <row r="903" spans="1:6" x14ac:dyDescent="0.25">
      <c r="A903" t="e">
        <f t="shared" ref="A903:A966" si="89">IF(A902+1&gt;$D$2,"",A902+1)</f>
        <v>#VALUE!</v>
      </c>
      <c r="B903" t="e">
        <f t="shared" si="84"/>
        <v>#VALUE!</v>
      </c>
      <c r="C903" t="e">
        <f t="shared" si="85"/>
        <v>#NAME?</v>
      </c>
      <c r="D903" t="e">
        <f t="shared" si="86"/>
        <v>#VALUE!</v>
      </c>
      <c r="E903" t="e">
        <f t="shared" si="87"/>
        <v>#NAME?</v>
      </c>
      <c r="F903" t="e">
        <f t="shared" si="88"/>
        <v>#NAME?</v>
      </c>
    </row>
    <row r="904" spans="1:6" x14ac:dyDescent="0.25">
      <c r="A904" t="e">
        <f t="shared" si="89"/>
        <v>#VALUE!</v>
      </c>
      <c r="B904" t="e">
        <f t="shared" si="84"/>
        <v>#VALUE!</v>
      </c>
      <c r="C904" t="e">
        <f t="shared" si="85"/>
        <v>#NAME?</v>
      </c>
      <c r="D904" t="e">
        <f t="shared" si="86"/>
        <v>#VALUE!</v>
      </c>
      <c r="E904" t="e">
        <f t="shared" si="87"/>
        <v>#NAME?</v>
      </c>
      <c r="F904" t="e">
        <f t="shared" si="88"/>
        <v>#NAME?</v>
      </c>
    </row>
    <row r="905" spans="1:6" x14ac:dyDescent="0.25">
      <c r="A905" t="e">
        <f t="shared" si="89"/>
        <v>#VALUE!</v>
      </c>
      <c r="B905" t="e">
        <f t="shared" si="84"/>
        <v>#VALUE!</v>
      </c>
      <c r="C905" t="e">
        <f t="shared" si="85"/>
        <v>#NAME?</v>
      </c>
      <c r="D905" t="e">
        <f t="shared" si="86"/>
        <v>#VALUE!</v>
      </c>
      <c r="E905" t="e">
        <f t="shared" si="87"/>
        <v>#NAME?</v>
      </c>
      <c r="F905" t="e">
        <f t="shared" si="88"/>
        <v>#NAME?</v>
      </c>
    </row>
    <row r="906" spans="1:6" x14ac:dyDescent="0.25">
      <c r="A906" t="e">
        <f t="shared" si="89"/>
        <v>#VALUE!</v>
      </c>
      <c r="B906" t="e">
        <f t="shared" si="84"/>
        <v>#VALUE!</v>
      </c>
      <c r="C906" t="e">
        <f t="shared" si="85"/>
        <v>#NAME?</v>
      </c>
      <c r="D906" t="e">
        <f t="shared" si="86"/>
        <v>#VALUE!</v>
      </c>
      <c r="E906" t="e">
        <f t="shared" si="87"/>
        <v>#NAME?</v>
      </c>
      <c r="F906" t="e">
        <f t="shared" si="88"/>
        <v>#NAME?</v>
      </c>
    </row>
    <row r="907" spans="1:6" x14ac:dyDescent="0.25">
      <c r="A907" t="e">
        <f t="shared" si="89"/>
        <v>#VALUE!</v>
      </c>
      <c r="B907" t="e">
        <f t="shared" si="84"/>
        <v>#VALUE!</v>
      </c>
      <c r="C907" t="e">
        <f t="shared" si="85"/>
        <v>#NAME?</v>
      </c>
      <c r="D907" t="e">
        <f t="shared" si="86"/>
        <v>#VALUE!</v>
      </c>
      <c r="E907" t="e">
        <f t="shared" si="87"/>
        <v>#NAME?</v>
      </c>
      <c r="F907" t="e">
        <f t="shared" si="88"/>
        <v>#NAME?</v>
      </c>
    </row>
    <row r="908" spans="1:6" x14ac:dyDescent="0.25">
      <c r="A908" t="e">
        <f t="shared" si="89"/>
        <v>#VALUE!</v>
      </c>
      <c r="B908" t="e">
        <f t="shared" si="84"/>
        <v>#VALUE!</v>
      </c>
      <c r="C908" t="e">
        <f t="shared" si="85"/>
        <v>#NAME?</v>
      </c>
      <c r="D908" t="e">
        <f t="shared" si="86"/>
        <v>#VALUE!</v>
      </c>
      <c r="E908" t="e">
        <f t="shared" si="87"/>
        <v>#NAME?</v>
      </c>
      <c r="F908" t="e">
        <f t="shared" si="88"/>
        <v>#NAME?</v>
      </c>
    </row>
    <row r="909" spans="1:6" x14ac:dyDescent="0.25">
      <c r="A909" t="e">
        <f t="shared" si="89"/>
        <v>#VALUE!</v>
      </c>
      <c r="B909" t="e">
        <f t="shared" si="84"/>
        <v>#VALUE!</v>
      </c>
      <c r="C909" t="e">
        <f t="shared" si="85"/>
        <v>#NAME?</v>
      </c>
      <c r="D909" t="e">
        <f t="shared" si="86"/>
        <v>#VALUE!</v>
      </c>
      <c r="E909" t="e">
        <f t="shared" si="87"/>
        <v>#NAME?</v>
      </c>
      <c r="F909" t="e">
        <f t="shared" si="88"/>
        <v>#NAME?</v>
      </c>
    </row>
    <row r="910" spans="1:6" x14ac:dyDescent="0.25">
      <c r="A910" t="e">
        <f t="shared" si="89"/>
        <v>#VALUE!</v>
      </c>
      <c r="B910" t="e">
        <f t="shared" si="84"/>
        <v>#VALUE!</v>
      </c>
      <c r="C910" t="e">
        <f t="shared" si="85"/>
        <v>#NAME?</v>
      </c>
      <c r="D910" t="e">
        <f t="shared" si="86"/>
        <v>#VALUE!</v>
      </c>
      <c r="E910" t="e">
        <f t="shared" si="87"/>
        <v>#NAME?</v>
      </c>
      <c r="F910" t="e">
        <f t="shared" si="88"/>
        <v>#NAME?</v>
      </c>
    </row>
    <row r="911" spans="1:6" x14ac:dyDescent="0.25">
      <c r="A911" t="e">
        <f t="shared" si="89"/>
        <v>#VALUE!</v>
      </c>
      <c r="B911" t="e">
        <f t="shared" si="84"/>
        <v>#VALUE!</v>
      </c>
      <c r="C911" t="e">
        <f t="shared" si="85"/>
        <v>#NAME?</v>
      </c>
      <c r="D911" t="e">
        <f t="shared" si="86"/>
        <v>#VALUE!</v>
      </c>
      <c r="E911" t="e">
        <f t="shared" si="87"/>
        <v>#NAME?</v>
      </c>
      <c r="F911" t="e">
        <f t="shared" si="88"/>
        <v>#NAME?</v>
      </c>
    </row>
    <row r="912" spans="1:6" x14ac:dyDescent="0.25">
      <c r="A912" t="e">
        <f t="shared" si="89"/>
        <v>#VALUE!</v>
      </c>
      <c r="B912" t="e">
        <f t="shared" si="84"/>
        <v>#VALUE!</v>
      </c>
      <c r="C912" t="e">
        <f t="shared" si="85"/>
        <v>#NAME?</v>
      </c>
      <c r="D912" t="e">
        <f t="shared" si="86"/>
        <v>#VALUE!</v>
      </c>
      <c r="E912" t="e">
        <f t="shared" si="87"/>
        <v>#NAME?</v>
      </c>
      <c r="F912" t="e">
        <f t="shared" si="88"/>
        <v>#NAME?</v>
      </c>
    </row>
    <row r="913" spans="1:6" x14ac:dyDescent="0.25">
      <c r="A913" t="e">
        <f t="shared" si="89"/>
        <v>#VALUE!</v>
      </c>
      <c r="B913" t="e">
        <f t="shared" si="84"/>
        <v>#VALUE!</v>
      </c>
      <c r="C913" t="e">
        <f t="shared" si="85"/>
        <v>#NAME?</v>
      </c>
      <c r="D913" t="e">
        <f t="shared" si="86"/>
        <v>#VALUE!</v>
      </c>
      <c r="E913" t="e">
        <f t="shared" si="87"/>
        <v>#NAME?</v>
      </c>
      <c r="F913" t="e">
        <f t="shared" si="88"/>
        <v>#NAME?</v>
      </c>
    </row>
    <row r="914" spans="1:6" x14ac:dyDescent="0.25">
      <c r="A914" t="e">
        <f t="shared" si="89"/>
        <v>#VALUE!</v>
      </c>
      <c r="B914" t="e">
        <f t="shared" si="84"/>
        <v>#VALUE!</v>
      </c>
      <c r="C914" t="e">
        <f t="shared" si="85"/>
        <v>#NAME?</v>
      </c>
      <c r="D914" t="e">
        <f t="shared" si="86"/>
        <v>#VALUE!</v>
      </c>
      <c r="E914" t="e">
        <f t="shared" si="87"/>
        <v>#NAME?</v>
      </c>
      <c r="F914" t="e">
        <f t="shared" si="88"/>
        <v>#NAME?</v>
      </c>
    </row>
    <row r="915" spans="1:6" x14ac:dyDescent="0.25">
      <c r="A915" t="e">
        <f t="shared" si="89"/>
        <v>#VALUE!</v>
      </c>
      <c r="B915" t="e">
        <f t="shared" si="84"/>
        <v>#VALUE!</v>
      </c>
      <c r="C915" t="e">
        <f t="shared" si="85"/>
        <v>#NAME?</v>
      </c>
      <c r="D915" t="e">
        <f t="shared" si="86"/>
        <v>#VALUE!</v>
      </c>
      <c r="E915" t="e">
        <f t="shared" si="87"/>
        <v>#NAME?</v>
      </c>
      <c r="F915" t="e">
        <f t="shared" si="88"/>
        <v>#NAME?</v>
      </c>
    </row>
    <row r="916" spans="1:6" x14ac:dyDescent="0.25">
      <c r="A916" t="e">
        <f t="shared" si="89"/>
        <v>#VALUE!</v>
      </c>
      <c r="B916" t="e">
        <f t="shared" si="84"/>
        <v>#VALUE!</v>
      </c>
      <c r="C916" t="e">
        <f t="shared" si="85"/>
        <v>#NAME?</v>
      </c>
      <c r="D916" t="e">
        <f t="shared" si="86"/>
        <v>#VALUE!</v>
      </c>
      <c r="E916" t="e">
        <f t="shared" si="87"/>
        <v>#NAME?</v>
      </c>
      <c r="F916" t="e">
        <f t="shared" si="88"/>
        <v>#NAME?</v>
      </c>
    </row>
    <row r="917" spans="1:6" x14ac:dyDescent="0.25">
      <c r="A917" t="e">
        <f t="shared" si="89"/>
        <v>#VALUE!</v>
      </c>
      <c r="B917" t="e">
        <f t="shared" si="84"/>
        <v>#VALUE!</v>
      </c>
      <c r="C917" t="e">
        <f t="shared" si="85"/>
        <v>#NAME?</v>
      </c>
      <c r="D917" t="e">
        <f t="shared" si="86"/>
        <v>#VALUE!</v>
      </c>
      <c r="E917" t="e">
        <f t="shared" si="87"/>
        <v>#NAME?</v>
      </c>
      <c r="F917" t="e">
        <f t="shared" si="88"/>
        <v>#NAME?</v>
      </c>
    </row>
    <row r="918" spans="1:6" x14ac:dyDescent="0.25">
      <c r="A918" t="e">
        <f t="shared" si="89"/>
        <v>#VALUE!</v>
      </c>
      <c r="B918" t="e">
        <f t="shared" si="84"/>
        <v>#VALUE!</v>
      </c>
      <c r="C918" t="e">
        <f t="shared" si="85"/>
        <v>#NAME?</v>
      </c>
      <c r="D918" t="e">
        <f t="shared" si="86"/>
        <v>#VALUE!</v>
      </c>
      <c r="E918" t="e">
        <f t="shared" si="87"/>
        <v>#NAME?</v>
      </c>
      <c r="F918" t="e">
        <f t="shared" si="88"/>
        <v>#NAME?</v>
      </c>
    </row>
    <row r="919" spans="1:6" x14ac:dyDescent="0.25">
      <c r="A919" t="e">
        <f t="shared" si="89"/>
        <v>#VALUE!</v>
      </c>
      <c r="B919" t="e">
        <f t="shared" si="84"/>
        <v>#VALUE!</v>
      </c>
      <c r="C919" t="e">
        <f t="shared" si="85"/>
        <v>#NAME?</v>
      </c>
      <c r="D919" t="e">
        <f t="shared" si="86"/>
        <v>#VALUE!</v>
      </c>
      <c r="E919" t="e">
        <f t="shared" si="87"/>
        <v>#NAME?</v>
      </c>
      <c r="F919" t="e">
        <f t="shared" si="88"/>
        <v>#NAME?</v>
      </c>
    </row>
    <row r="920" spans="1:6" x14ac:dyDescent="0.25">
      <c r="A920" t="e">
        <f t="shared" si="89"/>
        <v>#VALUE!</v>
      </c>
      <c r="B920" t="e">
        <f t="shared" si="84"/>
        <v>#VALUE!</v>
      </c>
      <c r="C920" t="e">
        <f t="shared" si="85"/>
        <v>#NAME?</v>
      </c>
      <c r="D920" t="e">
        <f t="shared" si="86"/>
        <v>#VALUE!</v>
      </c>
      <c r="E920" t="e">
        <f t="shared" si="87"/>
        <v>#NAME?</v>
      </c>
      <c r="F920" t="e">
        <f t="shared" si="88"/>
        <v>#NAME?</v>
      </c>
    </row>
    <row r="921" spans="1:6" x14ac:dyDescent="0.25">
      <c r="A921" t="e">
        <f t="shared" si="89"/>
        <v>#VALUE!</v>
      </c>
      <c r="B921" t="e">
        <f t="shared" si="84"/>
        <v>#VALUE!</v>
      </c>
      <c r="C921" t="e">
        <f t="shared" si="85"/>
        <v>#NAME?</v>
      </c>
      <c r="D921" t="e">
        <f t="shared" si="86"/>
        <v>#VALUE!</v>
      </c>
      <c r="E921" t="e">
        <f t="shared" si="87"/>
        <v>#NAME?</v>
      </c>
      <c r="F921" t="e">
        <f t="shared" si="88"/>
        <v>#NAME?</v>
      </c>
    </row>
    <row r="922" spans="1:6" x14ac:dyDescent="0.25">
      <c r="A922" t="e">
        <f t="shared" si="89"/>
        <v>#VALUE!</v>
      </c>
      <c r="B922" t="e">
        <f t="shared" si="84"/>
        <v>#VALUE!</v>
      </c>
      <c r="C922" t="e">
        <f t="shared" si="85"/>
        <v>#NAME?</v>
      </c>
      <c r="D922" t="e">
        <f t="shared" si="86"/>
        <v>#VALUE!</v>
      </c>
      <c r="E922" t="e">
        <f t="shared" si="87"/>
        <v>#NAME?</v>
      </c>
      <c r="F922" t="e">
        <f t="shared" si="88"/>
        <v>#NAME?</v>
      </c>
    </row>
    <row r="923" spans="1:6" x14ac:dyDescent="0.25">
      <c r="A923" t="e">
        <f t="shared" si="89"/>
        <v>#VALUE!</v>
      </c>
      <c r="B923" t="e">
        <f t="shared" si="84"/>
        <v>#VALUE!</v>
      </c>
      <c r="C923" t="e">
        <f t="shared" si="85"/>
        <v>#NAME?</v>
      </c>
      <c r="D923" t="e">
        <f t="shared" si="86"/>
        <v>#VALUE!</v>
      </c>
      <c r="E923" t="e">
        <f t="shared" si="87"/>
        <v>#NAME?</v>
      </c>
      <c r="F923" t="e">
        <f t="shared" si="88"/>
        <v>#NAME?</v>
      </c>
    </row>
    <row r="924" spans="1:6" x14ac:dyDescent="0.25">
      <c r="A924" t="e">
        <f t="shared" si="89"/>
        <v>#VALUE!</v>
      </c>
      <c r="B924" t="e">
        <f t="shared" si="84"/>
        <v>#VALUE!</v>
      </c>
      <c r="C924" t="e">
        <f t="shared" si="85"/>
        <v>#NAME?</v>
      </c>
      <c r="D924" t="e">
        <f t="shared" si="86"/>
        <v>#VALUE!</v>
      </c>
      <c r="E924" t="e">
        <f t="shared" si="87"/>
        <v>#NAME?</v>
      </c>
      <c r="F924" t="e">
        <f t="shared" si="88"/>
        <v>#NAME?</v>
      </c>
    </row>
    <row r="925" spans="1:6" x14ac:dyDescent="0.25">
      <c r="A925" t="e">
        <f t="shared" si="89"/>
        <v>#VALUE!</v>
      </c>
      <c r="B925" t="e">
        <f t="shared" si="84"/>
        <v>#VALUE!</v>
      </c>
      <c r="C925" t="e">
        <f t="shared" si="85"/>
        <v>#NAME?</v>
      </c>
      <c r="D925" t="e">
        <f t="shared" si="86"/>
        <v>#VALUE!</v>
      </c>
      <c r="E925" t="e">
        <f t="shared" si="87"/>
        <v>#NAME?</v>
      </c>
      <c r="F925" t="e">
        <f t="shared" si="88"/>
        <v>#NAME?</v>
      </c>
    </row>
    <row r="926" spans="1:6" x14ac:dyDescent="0.25">
      <c r="A926" t="e">
        <f t="shared" si="89"/>
        <v>#VALUE!</v>
      </c>
      <c r="B926" t="e">
        <f t="shared" si="84"/>
        <v>#VALUE!</v>
      </c>
      <c r="C926" t="e">
        <f t="shared" si="85"/>
        <v>#NAME?</v>
      </c>
      <c r="D926" t="e">
        <f t="shared" si="86"/>
        <v>#VALUE!</v>
      </c>
      <c r="E926" t="e">
        <f t="shared" si="87"/>
        <v>#NAME?</v>
      </c>
      <c r="F926" t="e">
        <f t="shared" si="88"/>
        <v>#NAME?</v>
      </c>
    </row>
    <row r="927" spans="1:6" x14ac:dyDescent="0.25">
      <c r="A927" t="e">
        <f t="shared" si="89"/>
        <v>#VALUE!</v>
      </c>
      <c r="B927" t="e">
        <f t="shared" si="84"/>
        <v>#VALUE!</v>
      </c>
      <c r="C927" t="e">
        <f t="shared" si="85"/>
        <v>#NAME?</v>
      </c>
      <c r="D927" t="e">
        <f t="shared" si="86"/>
        <v>#VALUE!</v>
      </c>
      <c r="E927" t="e">
        <f t="shared" si="87"/>
        <v>#NAME?</v>
      </c>
      <c r="F927" t="e">
        <f t="shared" si="88"/>
        <v>#NAME?</v>
      </c>
    </row>
    <row r="928" spans="1:6" x14ac:dyDescent="0.25">
      <c r="A928" t="e">
        <f t="shared" si="89"/>
        <v>#VALUE!</v>
      </c>
      <c r="B928" t="e">
        <f t="shared" si="84"/>
        <v>#VALUE!</v>
      </c>
      <c r="C928" t="e">
        <f t="shared" si="85"/>
        <v>#NAME?</v>
      </c>
      <c r="D928" t="e">
        <f t="shared" si="86"/>
        <v>#VALUE!</v>
      </c>
      <c r="E928" t="e">
        <f t="shared" si="87"/>
        <v>#NAME?</v>
      </c>
      <c r="F928" t="e">
        <f t="shared" si="88"/>
        <v>#NAME?</v>
      </c>
    </row>
    <row r="929" spans="1:6" x14ac:dyDescent="0.25">
      <c r="A929" t="e">
        <f t="shared" si="89"/>
        <v>#VALUE!</v>
      </c>
      <c r="B929" t="e">
        <f t="shared" si="84"/>
        <v>#VALUE!</v>
      </c>
      <c r="C929" t="e">
        <f t="shared" si="85"/>
        <v>#NAME?</v>
      </c>
      <c r="D929" t="e">
        <f t="shared" si="86"/>
        <v>#VALUE!</v>
      </c>
      <c r="E929" t="e">
        <f t="shared" si="87"/>
        <v>#NAME?</v>
      </c>
      <c r="F929" t="e">
        <f t="shared" si="88"/>
        <v>#NAME?</v>
      </c>
    </row>
    <row r="930" spans="1:6" x14ac:dyDescent="0.25">
      <c r="A930" t="e">
        <f t="shared" si="89"/>
        <v>#VALUE!</v>
      </c>
      <c r="B930" t="e">
        <f t="shared" si="84"/>
        <v>#VALUE!</v>
      </c>
      <c r="C930" t="e">
        <f t="shared" si="85"/>
        <v>#NAME?</v>
      </c>
      <c r="D930" t="e">
        <f t="shared" si="86"/>
        <v>#VALUE!</v>
      </c>
      <c r="E930" t="e">
        <f t="shared" si="87"/>
        <v>#NAME?</v>
      </c>
      <c r="F930" t="e">
        <f t="shared" si="88"/>
        <v>#NAME?</v>
      </c>
    </row>
    <row r="931" spans="1:6" x14ac:dyDescent="0.25">
      <c r="A931" t="e">
        <f t="shared" si="89"/>
        <v>#VALUE!</v>
      </c>
      <c r="B931" t="e">
        <f t="shared" si="84"/>
        <v>#VALUE!</v>
      </c>
      <c r="C931" t="e">
        <f t="shared" si="85"/>
        <v>#NAME?</v>
      </c>
      <c r="D931" t="e">
        <f t="shared" si="86"/>
        <v>#VALUE!</v>
      </c>
      <c r="E931" t="e">
        <f t="shared" si="87"/>
        <v>#NAME?</v>
      </c>
      <c r="F931" t="e">
        <f t="shared" si="88"/>
        <v>#NAME?</v>
      </c>
    </row>
    <row r="932" spans="1:6" x14ac:dyDescent="0.25">
      <c r="A932" t="e">
        <f t="shared" si="89"/>
        <v>#VALUE!</v>
      </c>
      <c r="B932" t="e">
        <f t="shared" si="84"/>
        <v>#VALUE!</v>
      </c>
      <c r="C932" t="e">
        <f t="shared" si="85"/>
        <v>#NAME?</v>
      </c>
      <c r="D932" t="e">
        <f t="shared" si="86"/>
        <v>#VALUE!</v>
      </c>
      <c r="E932" t="e">
        <f t="shared" si="87"/>
        <v>#NAME?</v>
      </c>
      <c r="F932" t="e">
        <f t="shared" si="88"/>
        <v>#NAME?</v>
      </c>
    </row>
    <row r="933" spans="1:6" x14ac:dyDescent="0.25">
      <c r="A933" t="e">
        <f t="shared" si="89"/>
        <v>#VALUE!</v>
      </c>
      <c r="B933" t="e">
        <f t="shared" si="84"/>
        <v>#VALUE!</v>
      </c>
      <c r="C933" t="e">
        <f t="shared" si="85"/>
        <v>#NAME?</v>
      </c>
      <c r="D933" t="e">
        <f t="shared" si="86"/>
        <v>#VALUE!</v>
      </c>
      <c r="E933" t="e">
        <f t="shared" si="87"/>
        <v>#NAME?</v>
      </c>
      <c r="F933" t="e">
        <f t="shared" si="88"/>
        <v>#NAME?</v>
      </c>
    </row>
    <row r="934" spans="1:6" x14ac:dyDescent="0.25">
      <c r="A934" t="e">
        <f t="shared" si="89"/>
        <v>#VALUE!</v>
      </c>
      <c r="B934" t="e">
        <f t="shared" si="84"/>
        <v>#VALUE!</v>
      </c>
      <c r="C934" t="e">
        <f t="shared" si="85"/>
        <v>#NAME?</v>
      </c>
      <c r="D934" t="e">
        <f t="shared" si="86"/>
        <v>#VALUE!</v>
      </c>
      <c r="E934" t="e">
        <f t="shared" si="87"/>
        <v>#NAME?</v>
      </c>
      <c r="F934" t="e">
        <f t="shared" si="88"/>
        <v>#NAME?</v>
      </c>
    </row>
    <row r="935" spans="1:6" x14ac:dyDescent="0.25">
      <c r="A935" t="e">
        <f t="shared" si="89"/>
        <v>#VALUE!</v>
      </c>
      <c r="B935" t="e">
        <f t="shared" si="84"/>
        <v>#VALUE!</v>
      </c>
      <c r="C935" t="e">
        <f t="shared" si="85"/>
        <v>#NAME?</v>
      </c>
      <c r="D935" t="e">
        <f t="shared" si="86"/>
        <v>#VALUE!</v>
      </c>
      <c r="E935" t="e">
        <f t="shared" si="87"/>
        <v>#NAME?</v>
      </c>
      <c r="F935" t="e">
        <f t="shared" si="88"/>
        <v>#NAME?</v>
      </c>
    </row>
    <row r="936" spans="1:6" x14ac:dyDescent="0.25">
      <c r="A936" t="e">
        <f t="shared" si="89"/>
        <v>#VALUE!</v>
      </c>
      <c r="B936" t="e">
        <f t="shared" si="84"/>
        <v>#VALUE!</v>
      </c>
      <c r="C936" t="e">
        <f t="shared" si="85"/>
        <v>#NAME?</v>
      </c>
      <c r="D936" t="e">
        <f t="shared" si="86"/>
        <v>#VALUE!</v>
      </c>
      <c r="E936" t="e">
        <f t="shared" si="87"/>
        <v>#NAME?</v>
      </c>
      <c r="F936" t="e">
        <f t="shared" si="88"/>
        <v>#NAME?</v>
      </c>
    </row>
    <row r="937" spans="1:6" x14ac:dyDescent="0.25">
      <c r="A937" t="e">
        <f t="shared" si="89"/>
        <v>#VALUE!</v>
      </c>
      <c r="B937" t="e">
        <f t="shared" si="84"/>
        <v>#VALUE!</v>
      </c>
      <c r="C937" t="e">
        <f t="shared" si="85"/>
        <v>#NAME?</v>
      </c>
      <c r="D937" t="e">
        <f t="shared" si="86"/>
        <v>#VALUE!</v>
      </c>
      <c r="E937" t="e">
        <f t="shared" si="87"/>
        <v>#NAME?</v>
      </c>
      <c r="F937" t="e">
        <f t="shared" si="88"/>
        <v>#NAME?</v>
      </c>
    </row>
    <row r="938" spans="1:6" x14ac:dyDescent="0.25">
      <c r="A938" t="e">
        <f t="shared" si="89"/>
        <v>#VALUE!</v>
      </c>
      <c r="B938" t="e">
        <f t="shared" si="84"/>
        <v>#VALUE!</v>
      </c>
      <c r="C938" t="e">
        <f t="shared" si="85"/>
        <v>#NAME?</v>
      </c>
      <c r="D938" t="e">
        <f t="shared" si="86"/>
        <v>#VALUE!</v>
      </c>
      <c r="E938" t="e">
        <f t="shared" si="87"/>
        <v>#NAME?</v>
      </c>
      <c r="F938" t="e">
        <f t="shared" si="88"/>
        <v>#NAME?</v>
      </c>
    </row>
    <row r="939" spans="1:6" x14ac:dyDescent="0.25">
      <c r="A939" t="e">
        <f t="shared" si="89"/>
        <v>#VALUE!</v>
      </c>
      <c r="B939" t="e">
        <f t="shared" si="84"/>
        <v>#VALUE!</v>
      </c>
      <c r="C939" t="e">
        <f t="shared" si="85"/>
        <v>#NAME?</v>
      </c>
      <c r="D939" t="e">
        <f t="shared" si="86"/>
        <v>#VALUE!</v>
      </c>
      <c r="E939" t="e">
        <f t="shared" si="87"/>
        <v>#NAME?</v>
      </c>
      <c r="F939" t="e">
        <f t="shared" si="88"/>
        <v>#NAME?</v>
      </c>
    </row>
    <row r="940" spans="1:6" x14ac:dyDescent="0.25">
      <c r="A940" t="e">
        <f t="shared" si="89"/>
        <v>#VALUE!</v>
      </c>
      <c r="B940" t="e">
        <f t="shared" si="84"/>
        <v>#VALUE!</v>
      </c>
      <c r="C940" t="e">
        <f t="shared" si="85"/>
        <v>#NAME?</v>
      </c>
      <c r="D940" t="e">
        <f t="shared" si="86"/>
        <v>#VALUE!</v>
      </c>
      <c r="E940" t="e">
        <f t="shared" si="87"/>
        <v>#NAME?</v>
      </c>
      <c r="F940" t="e">
        <f t="shared" si="88"/>
        <v>#NAME?</v>
      </c>
    </row>
    <row r="941" spans="1:6" x14ac:dyDescent="0.25">
      <c r="A941" t="e">
        <f t="shared" si="89"/>
        <v>#VALUE!</v>
      </c>
      <c r="B941" t="e">
        <f t="shared" si="84"/>
        <v>#VALUE!</v>
      </c>
      <c r="C941" t="e">
        <f t="shared" si="85"/>
        <v>#NAME?</v>
      </c>
      <c r="D941" t="e">
        <f t="shared" si="86"/>
        <v>#VALUE!</v>
      </c>
      <c r="E941" t="e">
        <f t="shared" si="87"/>
        <v>#NAME?</v>
      </c>
      <c r="F941" t="e">
        <f t="shared" si="88"/>
        <v>#NAME?</v>
      </c>
    </row>
    <row r="942" spans="1:6" x14ac:dyDescent="0.25">
      <c r="A942" t="e">
        <f t="shared" si="89"/>
        <v>#VALUE!</v>
      </c>
      <c r="B942" t="e">
        <f t="shared" si="84"/>
        <v>#VALUE!</v>
      </c>
      <c r="C942" t="e">
        <f t="shared" si="85"/>
        <v>#NAME?</v>
      </c>
      <c r="D942" t="e">
        <f t="shared" si="86"/>
        <v>#VALUE!</v>
      </c>
      <c r="E942" t="e">
        <f t="shared" si="87"/>
        <v>#NAME?</v>
      </c>
      <c r="F942" t="e">
        <f t="shared" si="88"/>
        <v>#NAME?</v>
      </c>
    </row>
    <row r="943" spans="1:6" x14ac:dyDescent="0.25">
      <c r="A943" t="e">
        <f t="shared" si="89"/>
        <v>#VALUE!</v>
      </c>
      <c r="B943" t="e">
        <f t="shared" si="84"/>
        <v>#VALUE!</v>
      </c>
      <c r="C943" t="e">
        <f t="shared" si="85"/>
        <v>#NAME?</v>
      </c>
      <c r="D943" t="e">
        <f t="shared" si="86"/>
        <v>#VALUE!</v>
      </c>
      <c r="E943" t="e">
        <f t="shared" si="87"/>
        <v>#NAME?</v>
      </c>
      <c r="F943" t="e">
        <f t="shared" si="88"/>
        <v>#NAME?</v>
      </c>
    </row>
    <row r="944" spans="1:6" x14ac:dyDescent="0.25">
      <c r="A944" t="e">
        <f t="shared" si="89"/>
        <v>#VALUE!</v>
      </c>
      <c r="B944" t="e">
        <f t="shared" si="84"/>
        <v>#VALUE!</v>
      </c>
      <c r="C944" t="e">
        <f t="shared" si="85"/>
        <v>#NAME?</v>
      </c>
      <c r="D944" t="e">
        <f t="shared" si="86"/>
        <v>#VALUE!</v>
      </c>
      <c r="E944" t="e">
        <f t="shared" si="87"/>
        <v>#NAME?</v>
      </c>
      <c r="F944" t="e">
        <f t="shared" si="88"/>
        <v>#NAME?</v>
      </c>
    </row>
    <row r="945" spans="1:6" x14ac:dyDescent="0.25">
      <c r="A945" t="e">
        <f t="shared" si="89"/>
        <v>#VALUE!</v>
      </c>
      <c r="B945" t="e">
        <f t="shared" si="84"/>
        <v>#VALUE!</v>
      </c>
      <c r="C945" t="e">
        <f t="shared" si="85"/>
        <v>#NAME?</v>
      </c>
      <c r="D945" t="e">
        <f t="shared" si="86"/>
        <v>#VALUE!</v>
      </c>
      <c r="E945" t="e">
        <f t="shared" si="87"/>
        <v>#NAME?</v>
      </c>
      <c r="F945" t="e">
        <f t="shared" si="88"/>
        <v>#NAME?</v>
      </c>
    </row>
    <row r="946" spans="1:6" x14ac:dyDescent="0.25">
      <c r="A946" t="e">
        <f t="shared" si="89"/>
        <v>#VALUE!</v>
      </c>
      <c r="B946" t="e">
        <f t="shared" si="84"/>
        <v>#VALUE!</v>
      </c>
      <c r="C946" t="e">
        <f t="shared" si="85"/>
        <v>#NAME?</v>
      </c>
      <c r="D946" t="e">
        <f t="shared" si="86"/>
        <v>#VALUE!</v>
      </c>
      <c r="E946" t="e">
        <f t="shared" si="87"/>
        <v>#NAME?</v>
      </c>
      <c r="F946" t="e">
        <f t="shared" si="88"/>
        <v>#NAME?</v>
      </c>
    </row>
    <row r="947" spans="1:6" x14ac:dyDescent="0.25">
      <c r="A947" t="e">
        <f t="shared" si="89"/>
        <v>#VALUE!</v>
      </c>
      <c r="B947" t="e">
        <f t="shared" si="84"/>
        <v>#VALUE!</v>
      </c>
      <c r="C947" t="e">
        <f t="shared" si="85"/>
        <v>#NAME?</v>
      </c>
      <c r="D947" t="e">
        <f t="shared" si="86"/>
        <v>#VALUE!</v>
      </c>
      <c r="E947" t="e">
        <f t="shared" si="87"/>
        <v>#NAME?</v>
      </c>
      <c r="F947" t="e">
        <f t="shared" si="88"/>
        <v>#NAME?</v>
      </c>
    </row>
    <row r="948" spans="1:6" x14ac:dyDescent="0.25">
      <c r="A948" t="e">
        <f t="shared" si="89"/>
        <v>#VALUE!</v>
      </c>
      <c r="B948" t="e">
        <f t="shared" si="84"/>
        <v>#VALUE!</v>
      </c>
      <c r="C948" t="e">
        <f t="shared" si="85"/>
        <v>#NAME?</v>
      </c>
      <c r="D948" t="e">
        <f t="shared" si="86"/>
        <v>#VALUE!</v>
      </c>
      <c r="E948" t="e">
        <f t="shared" si="87"/>
        <v>#NAME?</v>
      </c>
      <c r="F948" t="e">
        <f t="shared" si="88"/>
        <v>#NAME?</v>
      </c>
    </row>
    <row r="949" spans="1:6" x14ac:dyDescent="0.25">
      <c r="A949" t="e">
        <f t="shared" si="89"/>
        <v>#VALUE!</v>
      </c>
      <c r="B949" t="e">
        <f t="shared" si="84"/>
        <v>#VALUE!</v>
      </c>
      <c r="C949" t="e">
        <f t="shared" si="85"/>
        <v>#NAME?</v>
      </c>
      <c r="D949" t="e">
        <f t="shared" si="86"/>
        <v>#VALUE!</v>
      </c>
      <c r="E949" t="e">
        <f t="shared" si="87"/>
        <v>#NAME?</v>
      </c>
      <c r="F949" t="e">
        <f t="shared" si="88"/>
        <v>#NAME?</v>
      </c>
    </row>
    <row r="950" spans="1:6" x14ac:dyDescent="0.25">
      <c r="A950" t="e">
        <f t="shared" si="89"/>
        <v>#VALUE!</v>
      </c>
      <c r="B950" t="e">
        <f t="shared" si="84"/>
        <v>#VALUE!</v>
      </c>
      <c r="C950" t="e">
        <f t="shared" si="85"/>
        <v>#NAME?</v>
      </c>
      <c r="D950" t="e">
        <f t="shared" si="86"/>
        <v>#VALUE!</v>
      </c>
      <c r="E950" t="e">
        <f t="shared" si="87"/>
        <v>#NAME?</v>
      </c>
      <c r="F950" t="e">
        <f t="shared" si="88"/>
        <v>#NAME?</v>
      </c>
    </row>
    <row r="951" spans="1:6" x14ac:dyDescent="0.25">
      <c r="A951" t="e">
        <f t="shared" si="89"/>
        <v>#VALUE!</v>
      </c>
      <c r="B951" t="e">
        <f t="shared" si="84"/>
        <v>#VALUE!</v>
      </c>
      <c r="C951" t="e">
        <f t="shared" si="85"/>
        <v>#NAME?</v>
      </c>
      <c r="D951" t="e">
        <f t="shared" si="86"/>
        <v>#VALUE!</v>
      </c>
      <c r="E951" t="e">
        <f t="shared" si="87"/>
        <v>#NAME?</v>
      </c>
      <c r="F951" t="e">
        <f t="shared" si="88"/>
        <v>#NAME?</v>
      </c>
    </row>
    <row r="952" spans="1:6" x14ac:dyDescent="0.25">
      <c r="A952" t="e">
        <f t="shared" si="89"/>
        <v>#VALUE!</v>
      </c>
      <c r="B952" t="e">
        <f t="shared" si="84"/>
        <v>#VALUE!</v>
      </c>
      <c r="C952" t="e">
        <f t="shared" si="85"/>
        <v>#NAME?</v>
      </c>
      <c r="D952" t="e">
        <f t="shared" si="86"/>
        <v>#VALUE!</v>
      </c>
      <c r="E952" t="e">
        <f t="shared" si="87"/>
        <v>#NAME?</v>
      </c>
      <c r="F952" t="e">
        <f t="shared" si="88"/>
        <v>#NAME?</v>
      </c>
    </row>
    <row r="953" spans="1:6" x14ac:dyDescent="0.25">
      <c r="A953" t="e">
        <f t="shared" si="89"/>
        <v>#VALUE!</v>
      </c>
      <c r="B953" t="e">
        <f t="shared" si="84"/>
        <v>#VALUE!</v>
      </c>
      <c r="C953" t="e">
        <f t="shared" si="85"/>
        <v>#NAME?</v>
      </c>
      <c r="D953" t="e">
        <f t="shared" si="86"/>
        <v>#VALUE!</v>
      </c>
      <c r="E953" t="e">
        <f t="shared" si="87"/>
        <v>#NAME?</v>
      </c>
      <c r="F953" t="e">
        <f t="shared" si="88"/>
        <v>#NAME?</v>
      </c>
    </row>
    <row r="954" spans="1:6" x14ac:dyDescent="0.25">
      <c r="A954" t="e">
        <f t="shared" si="89"/>
        <v>#VALUE!</v>
      </c>
      <c r="B954" t="e">
        <f t="shared" si="84"/>
        <v>#VALUE!</v>
      </c>
      <c r="C954" t="e">
        <f t="shared" si="85"/>
        <v>#NAME?</v>
      </c>
      <c r="D954" t="e">
        <f t="shared" si="86"/>
        <v>#VALUE!</v>
      </c>
      <c r="E954" t="e">
        <f t="shared" si="87"/>
        <v>#NAME?</v>
      </c>
      <c r="F954" t="e">
        <f t="shared" si="88"/>
        <v>#NAME?</v>
      </c>
    </row>
    <row r="955" spans="1:6" x14ac:dyDescent="0.25">
      <c r="A955" t="e">
        <f t="shared" si="89"/>
        <v>#VALUE!</v>
      </c>
      <c r="B955" t="e">
        <f t="shared" si="84"/>
        <v>#VALUE!</v>
      </c>
      <c r="C955" t="e">
        <f t="shared" si="85"/>
        <v>#NAME?</v>
      </c>
      <c r="D955" t="e">
        <f t="shared" si="86"/>
        <v>#VALUE!</v>
      </c>
      <c r="E955" t="e">
        <f t="shared" si="87"/>
        <v>#NAME?</v>
      </c>
      <c r="F955" t="e">
        <f t="shared" si="88"/>
        <v>#NAME?</v>
      </c>
    </row>
    <row r="956" spans="1:6" x14ac:dyDescent="0.25">
      <c r="A956" t="e">
        <f t="shared" si="89"/>
        <v>#VALUE!</v>
      </c>
      <c r="B956" t="e">
        <f t="shared" si="84"/>
        <v>#VALUE!</v>
      </c>
      <c r="C956" t="e">
        <f t="shared" si="85"/>
        <v>#NAME?</v>
      </c>
      <c r="D956" t="e">
        <f t="shared" si="86"/>
        <v>#VALUE!</v>
      </c>
      <c r="E956" t="e">
        <f t="shared" si="87"/>
        <v>#NAME?</v>
      </c>
      <c r="F956" t="e">
        <f t="shared" si="88"/>
        <v>#NAME?</v>
      </c>
    </row>
    <row r="957" spans="1:6" x14ac:dyDescent="0.25">
      <c r="A957" t="e">
        <f t="shared" si="89"/>
        <v>#VALUE!</v>
      </c>
      <c r="B957" t="e">
        <f t="shared" si="84"/>
        <v>#VALUE!</v>
      </c>
      <c r="C957" t="e">
        <f t="shared" si="85"/>
        <v>#NAME?</v>
      </c>
      <c r="D957" t="e">
        <f t="shared" si="86"/>
        <v>#VALUE!</v>
      </c>
      <c r="E957" t="e">
        <f t="shared" si="87"/>
        <v>#NAME?</v>
      </c>
      <c r="F957" t="e">
        <f t="shared" si="88"/>
        <v>#NAME?</v>
      </c>
    </row>
    <row r="958" spans="1:6" x14ac:dyDescent="0.25">
      <c r="A958" t="e">
        <f t="shared" si="89"/>
        <v>#VALUE!</v>
      </c>
      <c r="B958" t="e">
        <f t="shared" si="84"/>
        <v>#VALUE!</v>
      </c>
      <c r="C958" t="e">
        <f t="shared" si="85"/>
        <v>#NAME?</v>
      </c>
      <c r="D958" t="e">
        <f t="shared" si="86"/>
        <v>#VALUE!</v>
      </c>
      <c r="E958" t="e">
        <f t="shared" si="87"/>
        <v>#NAME?</v>
      </c>
      <c r="F958" t="e">
        <f t="shared" si="88"/>
        <v>#NAME?</v>
      </c>
    </row>
    <row r="959" spans="1:6" x14ac:dyDescent="0.25">
      <c r="A959" t="e">
        <f t="shared" si="89"/>
        <v>#VALUE!</v>
      </c>
      <c r="B959" t="e">
        <f t="shared" si="84"/>
        <v>#VALUE!</v>
      </c>
      <c r="C959" t="e">
        <f t="shared" si="85"/>
        <v>#NAME?</v>
      </c>
      <c r="D959" t="e">
        <f t="shared" si="86"/>
        <v>#VALUE!</v>
      </c>
      <c r="E959" t="e">
        <f t="shared" si="87"/>
        <v>#NAME?</v>
      </c>
      <c r="F959" t="e">
        <f t="shared" si="88"/>
        <v>#NAME?</v>
      </c>
    </row>
    <row r="960" spans="1:6" x14ac:dyDescent="0.25">
      <c r="A960" t="e">
        <f t="shared" si="89"/>
        <v>#VALUE!</v>
      </c>
      <c r="B960" t="e">
        <f t="shared" si="84"/>
        <v>#VALUE!</v>
      </c>
      <c r="C960" t="e">
        <f t="shared" si="85"/>
        <v>#NAME?</v>
      </c>
      <c r="D960" t="e">
        <f t="shared" si="86"/>
        <v>#VALUE!</v>
      </c>
      <c r="E960" t="e">
        <f t="shared" si="87"/>
        <v>#NAME?</v>
      </c>
      <c r="F960" t="e">
        <f t="shared" si="88"/>
        <v>#NAME?</v>
      </c>
    </row>
    <row r="961" spans="1:6" x14ac:dyDescent="0.25">
      <c r="A961" t="e">
        <f t="shared" si="89"/>
        <v>#VALUE!</v>
      </c>
      <c r="B961" t="e">
        <f t="shared" si="84"/>
        <v>#VALUE!</v>
      </c>
      <c r="C961" t="e">
        <f t="shared" si="85"/>
        <v>#NAME?</v>
      </c>
      <c r="D961" t="e">
        <f t="shared" si="86"/>
        <v>#VALUE!</v>
      </c>
      <c r="E961" t="e">
        <f t="shared" si="87"/>
        <v>#NAME?</v>
      </c>
      <c r="F961" t="e">
        <f t="shared" si="88"/>
        <v>#NAME?</v>
      </c>
    </row>
    <row r="962" spans="1:6" x14ac:dyDescent="0.25">
      <c r="A962" t="e">
        <f t="shared" si="89"/>
        <v>#VALUE!</v>
      </c>
      <c r="B962" t="e">
        <f t="shared" si="84"/>
        <v>#VALUE!</v>
      </c>
      <c r="C962" t="e">
        <f t="shared" si="85"/>
        <v>#NAME?</v>
      </c>
      <c r="D962" t="e">
        <f t="shared" si="86"/>
        <v>#VALUE!</v>
      </c>
      <c r="E962" t="e">
        <f t="shared" si="87"/>
        <v>#NAME?</v>
      </c>
      <c r="F962" t="e">
        <f t="shared" si="88"/>
        <v>#NAME?</v>
      </c>
    </row>
    <row r="963" spans="1:6" x14ac:dyDescent="0.25">
      <c r="A963" t="e">
        <f t="shared" si="89"/>
        <v>#VALUE!</v>
      </c>
      <c r="B963" t="e">
        <f t="shared" si="84"/>
        <v>#VALUE!</v>
      </c>
      <c r="C963" t="e">
        <f t="shared" si="85"/>
        <v>#NAME?</v>
      </c>
      <c r="D963" t="e">
        <f t="shared" si="86"/>
        <v>#VALUE!</v>
      </c>
      <c r="E963" t="e">
        <f t="shared" si="87"/>
        <v>#NAME?</v>
      </c>
      <c r="F963" t="e">
        <f t="shared" si="88"/>
        <v>#NAME?</v>
      </c>
    </row>
    <row r="964" spans="1:6" x14ac:dyDescent="0.25">
      <c r="A964" t="e">
        <f t="shared" si="89"/>
        <v>#VALUE!</v>
      </c>
      <c r="B964" t="e">
        <f t="shared" si="84"/>
        <v>#VALUE!</v>
      </c>
      <c r="C964" t="e">
        <f t="shared" si="85"/>
        <v>#NAME?</v>
      </c>
      <c r="D964" t="e">
        <f t="shared" si="86"/>
        <v>#VALUE!</v>
      </c>
      <c r="E964" t="e">
        <f t="shared" si="87"/>
        <v>#NAME?</v>
      </c>
      <c r="F964" t="e">
        <f t="shared" si="88"/>
        <v>#NAME?</v>
      </c>
    </row>
    <row r="965" spans="1:6" x14ac:dyDescent="0.25">
      <c r="A965" t="e">
        <f t="shared" si="89"/>
        <v>#VALUE!</v>
      </c>
      <c r="B965" t="e">
        <f t="shared" si="84"/>
        <v>#VALUE!</v>
      </c>
      <c r="C965" t="e">
        <f t="shared" si="85"/>
        <v>#NAME?</v>
      </c>
      <c r="D965" t="e">
        <f t="shared" si="86"/>
        <v>#VALUE!</v>
      </c>
      <c r="E965" t="e">
        <f t="shared" si="87"/>
        <v>#NAME?</v>
      </c>
      <c r="F965" t="e">
        <f t="shared" si="88"/>
        <v>#NAME?</v>
      </c>
    </row>
    <row r="966" spans="1:6" x14ac:dyDescent="0.25">
      <c r="A966" t="e">
        <f t="shared" si="89"/>
        <v>#VALUE!</v>
      </c>
      <c r="B966" t="e">
        <f t="shared" ref="B966:B1004" si="90">IF(A966&lt;&gt;"",$D$2-A966,"")</f>
        <v>#VALUE!</v>
      </c>
      <c r="C966" t="e">
        <f t="shared" ref="C966:C1004" si="91">$E$2^A966*(1-$E$2)^B966</f>
        <v>#NAME?</v>
      </c>
      <c r="D966" t="e">
        <f t="shared" ref="D966:D1004" si="92">COMBIN($D$2,A966)</f>
        <v>#VALUE!</v>
      </c>
      <c r="E966" t="e">
        <f t="shared" ref="E966:E1004" si="93">C966*D966</f>
        <v>#NAME?</v>
      </c>
      <c r="F966" t="e">
        <f t="shared" ref="F966:F1004" si="94">SUMIFS(E966:E1965,A966:A1965,"&gt;" &amp; A966)</f>
        <v>#NAME?</v>
      </c>
    </row>
    <row r="967" spans="1:6" x14ac:dyDescent="0.25">
      <c r="A967" t="e">
        <f t="shared" ref="A967:A1004" si="95">IF(A966+1&gt;$D$2,"",A966+1)</f>
        <v>#VALUE!</v>
      </c>
      <c r="B967" t="e">
        <f t="shared" si="90"/>
        <v>#VALUE!</v>
      </c>
      <c r="C967" t="e">
        <f t="shared" si="91"/>
        <v>#NAME?</v>
      </c>
      <c r="D967" t="e">
        <f t="shared" si="92"/>
        <v>#VALUE!</v>
      </c>
      <c r="E967" t="e">
        <f t="shared" si="93"/>
        <v>#NAME?</v>
      </c>
      <c r="F967" t="e">
        <f t="shared" si="94"/>
        <v>#NAME?</v>
      </c>
    </row>
    <row r="968" spans="1:6" x14ac:dyDescent="0.25">
      <c r="A968" t="e">
        <f t="shared" si="95"/>
        <v>#VALUE!</v>
      </c>
      <c r="B968" t="e">
        <f t="shared" si="90"/>
        <v>#VALUE!</v>
      </c>
      <c r="C968" t="e">
        <f t="shared" si="91"/>
        <v>#NAME?</v>
      </c>
      <c r="D968" t="e">
        <f t="shared" si="92"/>
        <v>#VALUE!</v>
      </c>
      <c r="E968" t="e">
        <f t="shared" si="93"/>
        <v>#NAME?</v>
      </c>
      <c r="F968" t="e">
        <f t="shared" si="94"/>
        <v>#NAME?</v>
      </c>
    </row>
    <row r="969" spans="1:6" x14ac:dyDescent="0.25">
      <c r="A969" t="e">
        <f t="shared" si="95"/>
        <v>#VALUE!</v>
      </c>
      <c r="B969" t="e">
        <f t="shared" si="90"/>
        <v>#VALUE!</v>
      </c>
      <c r="C969" t="e">
        <f t="shared" si="91"/>
        <v>#NAME?</v>
      </c>
      <c r="D969" t="e">
        <f t="shared" si="92"/>
        <v>#VALUE!</v>
      </c>
      <c r="E969" t="e">
        <f t="shared" si="93"/>
        <v>#NAME?</v>
      </c>
      <c r="F969" t="e">
        <f t="shared" si="94"/>
        <v>#NAME?</v>
      </c>
    </row>
    <row r="970" spans="1:6" x14ac:dyDescent="0.25">
      <c r="A970" t="e">
        <f t="shared" si="95"/>
        <v>#VALUE!</v>
      </c>
      <c r="B970" t="e">
        <f t="shared" si="90"/>
        <v>#VALUE!</v>
      </c>
      <c r="C970" t="e">
        <f t="shared" si="91"/>
        <v>#NAME?</v>
      </c>
      <c r="D970" t="e">
        <f t="shared" si="92"/>
        <v>#VALUE!</v>
      </c>
      <c r="E970" t="e">
        <f t="shared" si="93"/>
        <v>#NAME?</v>
      </c>
      <c r="F970" t="e">
        <f t="shared" si="94"/>
        <v>#NAME?</v>
      </c>
    </row>
    <row r="971" spans="1:6" x14ac:dyDescent="0.25">
      <c r="A971" t="e">
        <f t="shared" si="95"/>
        <v>#VALUE!</v>
      </c>
      <c r="B971" t="e">
        <f t="shared" si="90"/>
        <v>#VALUE!</v>
      </c>
      <c r="C971" t="e">
        <f t="shared" si="91"/>
        <v>#NAME?</v>
      </c>
      <c r="D971" t="e">
        <f t="shared" si="92"/>
        <v>#VALUE!</v>
      </c>
      <c r="E971" t="e">
        <f t="shared" si="93"/>
        <v>#NAME?</v>
      </c>
      <c r="F971" t="e">
        <f t="shared" si="94"/>
        <v>#NAME?</v>
      </c>
    </row>
    <row r="972" spans="1:6" x14ac:dyDescent="0.25">
      <c r="A972" t="e">
        <f t="shared" si="95"/>
        <v>#VALUE!</v>
      </c>
      <c r="B972" t="e">
        <f t="shared" si="90"/>
        <v>#VALUE!</v>
      </c>
      <c r="C972" t="e">
        <f t="shared" si="91"/>
        <v>#NAME?</v>
      </c>
      <c r="D972" t="e">
        <f t="shared" si="92"/>
        <v>#VALUE!</v>
      </c>
      <c r="E972" t="e">
        <f t="shared" si="93"/>
        <v>#NAME?</v>
      </c>
      <c r="F972" t="e">
        <f t="shared" si="94"/>
        <v>#NAME?</v>
      </c>
    </row>
    <row r="973" spans="1:6" x14ac:dyDescent="0.25">
      <c r="A973" t="e">
        <f t="shared" si="95"/>
        <v>#VALUE!</v>
      </c>
      <c r="B973" t="e">
        <f t="shared" si="90"/>
        <v>#VALUE!</v>
      </c>
      <c r="C973" t="e">
        <f t="shared" si="91"/>
        <v>#NAME?</v>
      </c>
      <c r="D973" t="e">
        <f t="shared" si="92"/>
        <v>#VALUE!</v>
      </c>
      <c r="E973" t="e">
        <f t="shared" si="93"/>
        <v>#NAME?</v>
      </c>
      <c r="F973" t="e">
        <f t="shared" si="94"/>
        <v>#NAME?</v>
      </c>
    </row>
    <row r="974" spans="1:6" x14ac:dyDescent="0.25">
      <c r="A974" t="e">
        <f t="shared" si="95"/>
        <v>#VALUE!</v>
      </c>
      <c r="B974" t="e">
        <f t="shared" si="90"/>
        <v>#VALUE!</v>
      </c>
      <c r="C974" t="e">
        <f t="shared" si="91"/>
        <v>#NAME?</v>
      </c>
      <c r="D974" t="e">
        <f t="shared" si="92"/>
        <v>#VALUE!</v>
      </c>
      <c r="E974" t="e">
        <f t="shared" si="93"/>
        <v>#NAME?</v>
      </c>
      <c r="F974" t="e">
        <f t="shared" si="94"/>
        <v>#NAME?</v>
      </c>
    </row>
    <row r="975" spans="1:6" x14ac:dyDescent="0.25">
      <c r="A975" t="e">
        <f t="shared" si="95"/>
        <v>#VALUE!</v>
      </c>
      <c r="B975" t="e">
        <f t="shared" si="90"/>
        <v>#VALUE!</v>
      </c>
      <c r="C975" t="e">
        <f t="shared" si="91"/>
        <v>#NAME?</v>
      </c>
      <c r="D975" t="e">
        <f t="shared" si="92"/>
        <v>#VALUE!</v>
      </c>
      <c r="E975" t="e">
        <f t="shared" si="93"/>
        <v>#NAME?</v>
      </c>
      <c r="F975" t="e">
        <f t="shared" si="94"/>
        <v>#NAME?</v>
      </c>
    </row>
    <row r="976" spans="1:6" x14ac:dyDescent="0.25">
      <c r="A976" t="e">
        <f t="shared" si="95"/>
        <v>#VALUE!</v>
      </c>
      <c r="B976" t="e">
        <f t="shared" si="90"/>
        <v>#VALUE!</v>
      </c>
      <c r="C976" t="e">
        <f t="shared" si="91"/>
        <v>#NAME?</v>
      </c>
      <c r="D976" t="e">
        <f t="shared" si="92"/>
        <v>#VALUE!</v>
      </c>
      <c r="E976" t="e">
        <f t="shared" si="93"/>
        <v>#NAME?</v>
      </c>
      <c r="F976" t="e">
        <f t="shared" si="94"/>
        <v>#NAME?</v>
      </c>
    </row>
    <row r="977" spans="1:6" x14ac:dyDescent="0.25">
      <c r="A977" t="e">
        <f t="shared" si="95"/>
        <v>#VALUE!</v>
      </c>
      <c r="B977" t="e">
        <f t="shared" si="90"/>
        <v>#VALUE!</v>
      </c>
      <c r="C977" t="e">
        <f t="shared" si="91"/>
        <v>#NAME?</v>
      </c>
      <c r="D977" t="e">
        <f t="shared" si="92"/>
        <v>#VALUE!</v>
      </c>
      <c r="E977" t="e">
        <f t="shared" si="93"/>
        <v>#NAME?</v>
      </c>
      <c r="F977" t="e">
        <f t="shared" si="94"/>
        <v>#NAME?</v>
      </c>
    </row>
    <row r="978" spans="1:6" x14ac:dyDescent="0.25">
      <c r="A978" t="e">
        <f t="shared" si="95"/>
        <v>#VALUE!</v>
      </c>
      <c r="B978" t="e">
        <f t="shared" si="90"/>
        <v>#VALUE!</v>
      </c>
      <c r="C978" t="e">
        <f t="shared" si="91"/>
        <v>#NAME?</v>
      </c>
      <c r="D978" t="e">
        <f t="shared" si="92"/>
        <v>#VALUE!</v>
      </c>
      <c r="E978" t="e">
        <f t="shared" si="93"/>
        <v>#NAME?</v>
      </c>
      <c r="F978" t="e">
        <f t="shared" si="94"/>
        <v>#NAME?</v>
      </c>
    </row>
    <row r="979" spans="1:6" x14ac:dyDescent="0.25">
      <c r="A979" t="e">
        <f t="shared" si="95"/>
        <v>#VALUE!</v>
      </c>
      <c r="B979" t="e">
        <f t="shared" si="90"/>
        <v>#VALUE!</v>
      </c>
      <c r="C979" t="e">
        <f t="shared" si="91"/>
        <v>#NAME?</v>
      </c>
      <c r="D979" t="e">
        <f t="shared" si="92"/>
        <v>#VALUE!</v>
      </c>
      <c r="E979" t="e">
        <f t="shared" si="93"/>
        <v>#NAME?</v>
      </c>
      <c r="F979" t="e">
        <f t="shared" si="94"/>
        <v>#NAME?</v>
      </c>
    </row>
    <row r="980" spans="1:6" x14ac:dyDescent="0.25">
      <c r="A980" t="e">
        <f t="shared" si="95"/>
        <v>#VALUE!</v>
      </c>
      <c r="B980" t="e">
        <f t="shared" si="90"/>
        <v>#VALUE!</v>
      </c>
      <c r="C980" t="e">
        <f t="shared" si="91"/>
        <v>#NAME?</v>
      </c>
      <c r="D980" t="e">
        <f t="shared" si="92"/>
        <v>#VALUE!</v>
      </c>
      <c r="E980" t="e">
        <f t="shared" si="93"/>
        <v>#NAME?</v>
      </c>
      <c r="F980" t="e">
        <f t="shared" si="94"/>
        <v>#NAME?</v>
      </c>
    </row>
    <row r="981" spans="1:6" x14ac:dyDescent="0.25">
      <c r="A981" t="e">
        <f t="shared" si="95"/>
        <v>#VALUE!</v>
      </c>
      <c r="B981" t="e">
        <f t="shared" si="90"/>
        <v>#VALUE!</v>
      </c>
      <c r="C981" t="e">
        <f t="shared" si="91"/>
        <v>#NAME?</v>
      </c>
      <c r="D981" t="e">
        <f t="shared" si="92"/>
        <v>#VALUE!</v>
      </c>
      <c r="E981" t="e">
        <f t="shared" si="93"/>
        <v>#NAME?</v>
      </c>
      <c r="F981" t="e">
        <f t="shared" si="94"/>
        <v>#NAME?</v>
      </c>
    </row>
    <row r="982" spans="1:6" x14ac:dyDescent="0.25">
      <c r="A982" t="e">
        <f t="shared" si="95"/>
        <v>#VALUE!</v>
      </c>
      <c r="B982" t="e">
        <f t="shared" si="90"/>
        <v>#VALUE!</v>
      </c>
      <c r="C982" t="e">
        <f t="shared" si="91"/>
        <v>#NAME?</v>
      </c>
      <c r="D982" t="e">
        <f t="shared" si="92"/>
        <v>#VALUE!</v>
      </c>
      <c r="E982" t="e">
        <f t="shared" si="93"/>
        <v>#NAME?</v>
      </c>
      <c r="F982" t="e">
        <f t="shared" si="94"/>
        <v>#NAME?</v>
      </c>
    </row>
    <row r="983" spans="1:6" x14ac:dyDescent="0.25">
      <c r="A983" t="e">
        <f t="shared" si="95"/>
        <v>#VALUE!</v>
      </c>
      <c r="B983" t="e">
        <f t="shared" si="90"/>
        <v>#VALUE!</v>
      </c>
      <c r="C983" t="e">
        <f t="shared" si="91"/>
        <v>#NAME?</v>
      </c>
      <c r="D983" t="e">
        <f t="shared" si="92"/>
        <v>#VALUE!</v>
      </c>
      <c r="E983" t="e">
        <f t="shared" si="93"/>
        <v>#NAME?</v>
      </c>
      <c r="F983" t="e">
        <f t="shared" si="94"/>
        <v>#NAME?</v>
      </c>
    </row>
    <row r="984" spans="1:6" x14ac:dyDescent="0.25">
      <c r="A984" t="e">
        <f t="shared" si="95"/>
        <v>#VALUE!</v>
      </c>
      <c r="B984" t="e">
        <f t="shared" si="90"/>
        <v>#VALUE!</v>
      </c>
      <c r="C984" t="e">
        <f t="shared" si="91"/>
        <v>#NAME?</v>
      </c>
      <c r="D984" t="e">
        <f t="shared" si="92"/>
        <v>#VALUE!</v>
      </c>
      <c r="E984" t="e">
        <f t="shared" si="93"/>
        <v>#NAME?</v>
      </c>
      <c r="F984" t="e">
        <f t="shared" si="94"/>
        <v>#NAME?</v>
      </c>
    </row>
    <row r="985" spans="1:6" x14ac:dyDescent="0.25">
      <c r="A985" t="e">
        <f t="shared" si="95"/>
        <v>#VALUE!</v>
      </c>
      <c r="B985" t="e">
        <f t="shared" si="90"/>
        <v>#VALUE!</v>
      </c>
      <c r="C985" t="e">
        <f t="shared" si="91"/>
        <v>#NAME?</v>
      </c>
      <c r="D985" t="e">
        <f t="shared" si="92"/>
        <v>#VALUE!</v>
      </c>
      <c r="E985" t="e">
        <f t="shared" si="93"/>
        <v>#NAME?</v>
      </c>
      <c r="F985" t="e">
        <f t="shared" si="94"/>
        <v>#NAME?</v>
      </c>
    </row>
    <row r="986" spans="1:6" x14ac:dyDescent="0.25">
      <c r="A986" t="e">
        <f t="shared" si="95"/>
        <v>#VALUE!</v>
      </c>
      <c r="B986" t="e">
        <f t="shared" si="90"/>
        <v>#VALUE!</v>
      </c>
      <c r="C986" t="e">
        <f t="shared" si="91"/>
        <v>#NAME?</v>
      </c>
      <c r="D986" t="e">
        <f t="shared" si="92"/>
        <v>#VALUE!</v>
      </c>
      <c r="E986" t="e">
        <f t="shared" si="93"/>
        <v>#NAME?</v>
      </c>
      <c r="F986" t="e">
        <f t="shared" si="94"/>
        <v>#NAME?</v>
      </c>
    </row>
    <row r="987" spans="1:6" x14ac:dyDescent="0.25">
      <c r="A987" t="e">
        <f t="shared" si="95"/>
        <v>#VALUE!</v>
      </c>
      <c r="B987" t="e">
        <f t="shared" si="90"/>
        <v>#VALUE!</v>
      </c>
      <c r="C987" t="e">
        <f t="shared" si="91"/>
        <v>#NAME?</v>
      </c>
      <c r="D987" t="e">
        <f t="shared" si="92"/>
        <v>#VALUE!</v>
      </c>
      <c r="E987" t="e">
        <f t="shared" si="93"/>
        <v>#NAME?</v>
      </c>
      <c r="F987" t="e">
        <f t="shared" si="94"/>
        <v>#NAME?</v>
      </c>
    </row>
    <row r="988" spans="1:6" x14ac:dyDescent="0.25">
      <c r="A988" t="e">
        <f t="shared" si="95"/>
        <v>#VALUE!</v>
      </c>
      <c r="B988" t="e">
        <f t="shared" si="90"/>
        <v>#VALUE!</v>
      </c>
      <c r="C988" t="e">
        <f t="shared" si="91"/>
        <v>#NAME?</v>
      </c>
      <c r="D988" t="e">
        <f t="shared" si="92"/>
        <v>#VALUE!</v>
      </c>
      <c r="E988" t="e">
        <f t="shared" si="93"/>
        <v>#NAME?</v>
      </c>
      <c r="F988" t="e">
        <f t="shared" si="94"/>
        <v>#NAME?</v>
      </c>
    </row>
    <row r="989" spans="1:6" x14ac:dyDescent="0.25">
      <c r="A989" t="e">
        <f t="shared" si="95"/>
        <v>#VALUE!</v>
      </c>
      <c r="B989" t="e">
        <f t="shared" si="90"/>
        <v>#VALUE!</v>
      </c>
      <c r="C989" t="e">
        <f t="shared" si="91"/>
        <v>#NAME?</v>
      </c>
      <c r="D989" t="e">
        <f t="shared" si="92"/>
        <v>#VALUE!</v>
      </c>
      <c r="E989" t="e">
        <f t="shared" si="93"/>
        <v>#NAME?</v>
      </c>
      <c r="F989" t="e">
        <f t="shared" si="94"/>
        <v>#NAME?</v>
      </c>
    </row>
    <row r="990" spans="1:6" x14ac:dyDescent="0.25">
      <c r="A990" t="e">
        <f t="shared" si="95"/>
        <v>#VALUE!</v>
      </c>
      <c r="B990" t="e">
        <f t="shared" si="90"/>
        <v>#VALUE!</v>
      </c>
      <c r="C990" t="e">
        <f t="shared" si="91"/>
        <v>#NAME?</v>
      </c>
      <c r="D990" t="e">
        <f t="shared" si="92"/>
        <v>#VALUE!</v>
      </c>
      <c r="E990" t="e">
        <f t="shared" si="93"/>
        <v>#NAME?</v>
      </c>
      <c r="F990" t="e">
        <f t="shared" si="94"/>
        <v>#NAME?</v>
      </c>
    </row>
    <row r="991" spans="1:6" x14ac:dyDescent="0.25">
      <c r="A991" t="e">
        <f t="shared" si="95"/>
        <v>#VALUE!</v>
      </c>
      <c r="B991" t="e">
        <f t="shared" si="90"/>
        <v>#VALUE!</v>
      </c>
      <c r="C991" t="e">
        <f t="shared" si="91"/>
        <v>#NAME?</v>
      </c>
      <c r="D991" t="e">
        <f t="shared" si="92"/>
        <v>#VALUE!</v>
      </c>
      <c r="E991" t="e">
        <f t="shared" si="93"/>
        <v>#NAME?</v>
      </c>
      <c r="F991" t="e">
        <f t="shared" si="94"/>
        <v>#NAME?</v>
      </c>
    </row>
    <row r="992" spans="1:6" x14ac:dyDescent="0.25">
      <c r="A992" t="e">
        <f t="shared" si="95"/>
        <v>#VALUE!</v>
      </c>
      <c r="B992" t="e">
        <f t="shared" si="90"/>
        <v>#VALUE!</v>
      </c>
      <c r="C992" t="e">
        <f t="shared" si="91"/>
        <v>#NAME?</v>
      </c>
      <c r="D992" t="e">
        <f t="shared" si="92"/>
        <v>#VALUE!</v>
      </c>
      <c r="E992" t="e">
        <f t="shared" si="93"/>
        <v>#NAME?</v>
      </c>
      <c r="F992" t="e">
        <f t="shared" si="94"/>
        <v>#NAME?</v>
      </c>
    </row>
    <row r="993" spans="1:6" x14ac:dyDescent="0.25">
      <c r="A993" t="e">
        <f t="shared" si="95"/>
        <v>#VALUE!</v>
      </c>
      <c r="B993" t="e">
        <f t="shared" si="90"/>
        <v>#VALUE!</v>
      </c>
      <c r="C993" t="e">
        <f t="shared" si="91"/>
        <v>#NAME?</v>
      </c>
      <c r="D993" t="e">
        <f t="shared" si="92"/>
        <v>#VALUE!</v>
      </c>
      <c r="E993" t="e">
        <f t="shared" si="93"/>
        <v>#NAME?</v>
      </c>
      <c r="F993" t="e">
        <f t="shared" si="94"/>
        <v>#NAME?</v>
      </c>
    </row>
    <row r="994" spans="1:6" x14ac:dyDescent="0.25">
      <c r="A994" t="e">
        <f t="shared" si="95"/>
        <v>#VALUE!</v>
      </c>
      <c r="B994" t="e">
        <f t="shared" si="90"/>
        <v>#VALUE!</v>
      </c>
      <c r="C994" t="e">
        <f t="shared" si="91"/>
        <v>#NAME?</v>
      </c>
      <c r="D994" t="e">
        <f t="shared" si="92"/>
        <v>#VALUE!</v>
      </c>
      <c r="E994" t="e">
        <f t="shared" si="93"/>
        <v>#NAME?</v>
      </c>
      <c r="F994" t="e">
        <f t="shared" si="94"/>
        <v>#NAME?</v>
      </c>
    </row>
    <row r="995" spans="1:6" x14ac:dyDescent="0.25">
      <c r="A995" t="e">
        <f t="shared" si="95"/>
        <v>#VALUE!</v>
      </c>
      <c r="B995" t="e">
        <f t="shared" si="90"/>
        <v>#VALUE!</v>
      </c>
      <c r="C995" t="e">
        <f t="shared" si="91"/>
        <v>#NAME?</v>
      </c>
      <c r="D995" t="e">
        <f t="shared" si="92"/>
        <v>#VALUE!</v>
      </c>
      <c r="E995" t="e">
        <f t="shared" si="93"/>
        <v>#NAME?</v>
      </c>
      <c r="F995" t="e">
        <f t="shared" si="94"/>
        <v>#NAME?</v>
      </c>
    </row>
    <row r="996" spans="1:6" x14ac:dyDescent="0.25">
      <c r="A996" t="e">
        <f t="shared" si="95"/>
        <v>#VALUE!</v>
      </c>
      <c r="B996" t="e">
        <f t="shared" si="90"/>
        <v>#VALUE!</v>
      </c>
      <c r="C996" t="e">
        <f t="shared" si="91"/>
        <v>#NAME?</v>
      </c>
      <c r="D996" t="e">
        <f t="shared" si="92"/>
        <v>#VALUE!</v>
      </c>
      <c r="E996" t="e">
        <f t="shared" si="93"/>
        <v>#NAME?</v>
      </c>
      <c r="F996" t="e">
        <f t="shared" si="94"/>
        <v>#NAME?</v>
      </c>
    </row>
    <row r="997" spans="1:6" x14ac:dyDescent="0.25">
      <c r="A997" t="e">
        <f t="shared" si="95"/>
        <v>#VALUE!</v>
      </c>
      <c r="B997" t="e">
        <f t="shared" si="90"/>
        <v>#VALUE!</v>
      </c>
      <c r="C997" t="e">
        <f t="shared" si="91"/>
        <v>#NAME?</v>
      </c>
      <c r="D997" t="e">
        <f t="shared" si="92"/>
        <v>#VALUE!</v>
      </c>
      <c r="E997" t="e">
        <f t="shared" si="93"/>
        <v>#NAME?</v>
      </c>
      <c r="F997" t="e">
        <f t="shared" si="94"/>
        <v>#NAME?</v>
      </c>
    </row>
    <row r="998" spans="1:6" x14ac:dyDescent="0.25">
      <c r="A998" t="e">
        <f t="shared" si="95"/>
        <v>#VALUE!</v>
      </c>
      <c r="B998" t="e">
        <f t="shared" si="90"/>
        <v>#VALUE!</v>
      </c>
      <c r="C998" t="e">
        <f t="shared" si="91"/>
        <v>#NAME?</v>
      </c>
      <c r="D998" t="e">
        <f t="shared" si="92"/>
        <v>#VALUE!</v>
      </c>
      <c r="E998" t="e">
        <f t="shared" si="93"/>
        <v>#NAME?</v>
      </c>
      <c r="F998" t="e">
        <f t="shared" si="94"/>
        <v>#NAME?</v>
      </c>
    </row>
    <row r="999" spans="1:6" x14ac:dyDescent="0.25">
      <c r="A999" t="e">
        <f t="shared" si="95"/>
        <v>#VALUE!</v>
      </c>
      <c r="B999" t="e">
        <f t="shared" si="90"/>
        <v>#VALUE!</v>
      </c>
      <c r="C999" t="e">
        <f t="shared" si="91"/>
        <v>#NAME?</v>
      </c>
      <c r="D999" t="e">
        <f t="shared" si="92"/>
        <v>#VALUE!</v>
      </c>
      <c r="E999" t="e">
        <f t="shared" si="93"/>
        <v>#NAME?</v>
      </c>
      <c r="F999" t="e">
        <f t="shared" si="94"/>
        <v>#NAME?</v>
      </c>
    </row>
    <row r="1000" spans="1:6" x14ac:dyDescent="0.25">
      <c r="A1000" t="e">
        <f t="shared" si="95"/>
        <v>#VALUE!</v>
      </c>
      <c r="B1000" t="e">
        <f t="shared" si="90"/>
        <v>#VALUE!</v>
      </c>
      <c r="C1000" t="e">
        <f t="shared" si="91"/>
        <v>#NAME?</v>
      </c>
      <c r="D1000" t="e">
        <f t="shared" si="92"/>
        <v>#VALUE!</v>
      </c>
      <c r="E1000" t="e">
        <f t="shared" si="93"/>
        <v>#NAME?</v>
      </c>
      <c r="F1000" t="e">
        <f t="shared" si="94"/>
        <v>#NAME?</v>
      </c>
    </row>
    <row r="1001" spans="1:6" x14ac:dyDescent="0.25">
      <c r="A1001" t="e">
        <f t="shared" si="95"/>
        <v>#VALUE!</v>
      </c>
      <c r="B1001" t="e">
        <f t="shared" si="90"/>
        <v>#VALUE!</v>
      </c>
      <c r="C1001" t="e">
        <f t="shared" si="91"/>
        <v>#NAME?</v>
      </c>
      <c r="D1001" t="e">
        <f t="shared" si="92"/>
        <v>#VALUE!</v>
      </c>
      <c r="E1001" t="e">
        <f t="shared" si="93"/>
        <v>#NAME?</v>
      </c>
      <c r="F1001" t="e">
        <f t="shared" si="94"/>
        <v>#NAME?</v>
      </c>
    </row>
    <row r="1002" spans="1:6" x14ac:dyDescent="0.25">
      <c r="A1002" t="e">
        <f t="shared" si="95"/>
        <v>#VALUE!</v>
      </c>
      <c r="B1002" t="e">
        <f t="shared" si="90"/>
        <v>#VALUE!</v>
      </c>
      <c r="C1002" t="e">
        <f t="shared" si="91"/>
        <v>#NAME?</v>
      </c>
      <c r="D1002" t="e">
        <f t="shared" si="92"/>
        <v>#VALUE!</v>
      </c>
      <c r="E1002" t="e">
        <f t="shared" si="93"/>
        <v>#NAME?</v>
      </c>
      <c r="F1002" t="e">
        <f t="shared" si="94"/>
        <v>#NAME?</v>
      </c>
    </row>
    <row r="1003" spans="1:6" x14ac:dyDescent="0.25">
      <c r="A1003" t="e">
        <f t="shared" si="95"/>
        <v>#VALUE!</v>
      </c>
      <c r="B1003" t="e">
        <f t="shared" si="90"/>
        <v>#VALUE!</v>
      </c>
      <c r="C1003" t="e">
        <f t="shared" si="91"/>
        <v>#NAME?</v>
      </c>
      <c r="D1003" t="e">
        <f t="shared" si="92"/>
        <v>#VALUE!</v>
      </c>
      <c r="E1003" t="e">
        <f t="shared" si="93"/>
        <v>#NAME?</v>
      </c>
      <c r="F1003" t="e">
        <f t="shared" si="94"/>
        <v>#NAME?</v>
      </c>
    </row>
    <row r="1004" spans="1:6" x14ac:dyDescent="0.25">
      <c r="A1004" t="e">
        <f t="shared" si="95"/>
        <v>#VALUE!</v>
      </c>
      <c r="B1004" t="e">
        <f t="shared" si="90"/>
        <v>#VALUE!</v>
      </c>
      <c r="C1004" t="e">
        <f t="shared" si="91"/>
        <v>#NAME?</v>
      </c>
      <c r="D1004" t="e">
        <f t="shared" si="92"/>
        <v>#VALUE!</v>
      </c>
      <c r="E1004" t="e">
        <f t="shared" si="93"/>
        <v>#NAME?</v>
      </c>
      <c r="F1004" t="e">
        <f t="shared" si="94"/>
        <v>#NAME?</v>
      </c>
    </row>
  </sheetData>
  <conditionalFormatting sqref="D5:D100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:E100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100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5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541F-BDC2-4DC8-9587-1342E0CB776B}">
  <dimension ref="A1:W47"/>
  <sheetViews>
    <sheetView zoomScale="85" zoomScaleNormal="85" workbookViewId="0">
      <selection activeCell="A23" sqref="A23:E33"/>
    </sheetView>
  </sheetViews>
  <sheetFormatPr defaultColWidth="10.85546875" defaultRowHeight="15" x14ac:dyDescent="0.25"/>
  <cols>
    <col min="7" max="7" width="11.140625" bestFit="1" customWidth="1"/>
  </cols>
  <sheetData>
    <row r="1" spans="1:7" x14ac:dyDescent="0.25">
      <c r="A1" s="16" t="s">
        <v>41</v>
      </c>
      <c r="B1">
        <v>200</v>
      </c>
      <c r="G1" s="16" t="s">
        <v>40</v>
      </c>
    </row>
    <row r="2" spans="1:7" x14ac:dyDescent="0.25">
      <c r="A2" s="16" t="s">
        <v>42</v>
      </c>
      <c r="B2" t="s">
        <v>27</v>
      </c>
    </row>
    <row r="3" spans="1:7" x14ac:dyDescent="0.25">
      <c r="A3">
        <v>5</v>
      </c>
      <c r="B3">
        <f t="shared" ref="B3:B13" si="0">POWER(2, $B$1) - POWER(2,A3)</f>
        <v>1.6069380442589903E+60</v>
      </c>
    </row>
    <row r="4" spans="1:7" x14ac:dyDescent="0.25">
      <c r="A4">
        <v>25</v>
      </c>
      <c r="B4">
        <f t="shared" si="0"/>
        <v>1.6069380442589903E+60</v>
      </c>
    </row>
    <row r="5" spans="1:7" x14ac:dyDescent="0.25">
      <c r="A5">
        <v>50</v>
      </c>
      <c r="B5">
        <f t="shared" si="0"/>
        <v>1.6069380442589903E+60</v>
      </c>
    </row>
    <row r="6" spans="1:7" x14ac:dyDescent="0.25">
      <c r="A6">
        <v>75</v>
      </c>
      <c r="B6">
        <f t="shared" si="0"/>
        <v>1.6069380442589903E+60</v>
      </c>
    </row>
    <row r="7" spans="1:7" x14ac:dyDescent="0.25">
      <c r="A7">
        <v>100</v>
      </c>
      <c r="B7">
        <f t="shared" si="0"/>
        <v>1.6069380442589903E+60</v>
      </c>
    </row>
    <row r="8" spans="1:7" x14ac:dyDescent="0.25">
      <c r="A8">
        <v>125</v>
      </c>
      <c r="B8">
        <f t="shared" si="0"/>
        <v>1.6069380442589903E+60</v>
      </c>
    </row>
    <row r="9" spans="1:7" x14ac:dyDescent="0.25">
      <c r="A9">
        <v>150</v>
      </c>
      <c r="B9">
        <f t="shared" si="0"/>
        <v>1.6069380442589888E+60</v>
      </c>
    </row>
    <row r="10" spans="1:7" x14ac:dyDescent="0.25">
      <c r="A10">
        <v>175</v>
      </c>
      <c r="B10">
        <f t="shared" si="0"/>
        <v>1.6069379963685046E+60</v>
      </c>
    </row>
    <row r="11" spans="1:7" x14ac:dyDescent="0.25">
      <c r="A11">
        <v>198</v>
      </c>
      <c r="B11">
        <f t="shared" si="0"/>
        <v>1.2052035331942427E+60</v>
      </c>
    </row>
    <row r="12" spans="1:7" x14ac:dyDescent="0.25">
      <c r="A12">
        <v>199</v>
      </c>
      <c r="B12">
        <f t="shared" si="0"/>
        <v>8.0346902212949514E+59</v>
      </c>
    </row>
    <row r="13" spans="1:7" x14ac:dyDescent="0.25">
      <c r="A13">
        <v>200</v>
      </c>
      <c r="B13">
        <f t="shared" si="0"/>
        <v>0</v>
      </c>
    </row>
    <row r="18" spans="1:23" x14ac:dyDescent="0.25">
      <c r="A18" t="s">
        <v>33</v>
      </c>
      <c r="B18">
        <v>0.5</v>
      </c>
      <c r="G18" t="s">
        <v>28</v>
      </c>
      <c r="H18" s="15">
        <f>E33</f>
        <v>0.58809852600097656</v>
      </c>
    </row>
    <row r="19" spans="1:23" x14ac:dyDescent="0.25">
      <c r="A19" t="s">
        <v>0</v>
      </c>
      <c r="B19">
        <v>20</v>
      </c>
      <c r="G19" t="s">
        <v>1</v>
      </c>
      <c r="H19">
        <v>10</v>
      </c>
    </row>
    <row r="21" spans="1:23" x14ac:dyDescent="0.25">
      <c r="N21" s="187" t="s">
        <v>46</v>
      </c>
      <c r="O21" s="187"/>
      <c r="P21" s="187"/>
      <c r="Q21" s="187"/>
      <c r="R21" s="187"/>
      <c r="S21" s="188" t="s">
        <v>47</v>
      </c>
      <c r="T21" s="188"/>
      <c r="U21" s="188"/>
      <c r="V21" s="188"/>
      <c r="W21" s="188"/>
    </row>
    <row r="22" spans="1:23" x14ac:dyDescent="0.25">
      <c r="A22" s="14" t="s">
        <v>34</v>
      </c>
      <c r="B22" s="14" t="s">
        <v>29</v>
      </c>
      <c r="C22" s="14" t="s">
        <v>30</v>
      </c>
      <c r="D22" s="14" t="s">
        <v>31</v>
      </c>
      <c r="E22" s="14" t="s">
        <v>37</v>
      </c>
      <c r="G22" s="14" t="s">
        <v>35</v>
      </c>
      <c r="H22" s="14" t="s">
        <v>29</v>
      </c>
      <c r="I22" s="14" t="s">
        <v>30</v>
      </c>
      <c r="J22" s="14" t="s">
        <v>31</v>
      </c>
      <c r="K22" s="14" t="s">
        <v>37</v>
      </c>
      <c r="L22" s="17" t="s">
        <v>38</v>
      </c>
      <c r="N22" s="19" t="s">
        <v>43</v>
      </c>
      <c r="O22" s="19" t="s">
        <v>44</v>
      </c>
      <c r="P22" s="19" t="s">
        <v>45</v>
      </c>
      <c r="Q22" s="19" t="s">
        <v>36</v>
      </c>
      <c r="R22" s="19" t="s">
        <v>39</v>
      </c>
      <c r="S22" s="20" t="s">
        <v>43</v>
      </c>
      <c r="T22" s="20" t="s">
        <v>44</v>
      </c>
      <c r="U22" s="20" t="s">
        <v>45</v>
      </c>
      <c r="V22" s="20" t="s">
        <v>36</v>
      </c>
      <c r="W22" s="20" t="s">
        <v>39</v>
      </c>
    </row>
    <row r="23" spans="1:23" x14ac:dyDescent="0.25">
      <c r="A23">
        <v>0</v>
      </c>
      <c r="B23">
        <f t="shared" ref="B23:B33" si="1">COMBIN($B$19,A23)</f>
        <v>1</v>
      </c>
      <c r="C23" s="15">
        <f t="shared" ref="C23:C33" si="2">POWER($B$18,A23) * POWER(1 - $B$18, $B$19 - A23)</f>
        <v>9.5367431640625E-7</v>
      </c>
      <c r="D23" s="15">
        <f>B23*C23</f>
        <v>9.5367431640625E-7</v>
      </c>
      <c r="E23" s="15">
        <f>SUM(D23:$D$43)</f>
        <v>1</v>
      </c>
      <c r="G23">
        <v>0</v>
      </c>
      <c r="H23">
        <f>COMBIN($H$19,G23)</f>
        <v>1</v>
      </c>
      <c r="I23" s="15">
        <f>POWER($H$18,G23) * POWER(1 - $H$18, $H$19 - G23)</f>
        <v>1.4058321174319129E-4</v>
      </c>
      <c r="J23" s="15">
        <f>H23*I23</f>
        <v>1.4058321174319129E-4</v>
      </c>
      <c r="K23" s="15">
        <f>SUM(J23:$J$33)</f>
        <v>0.99999999999999978</v>
      </c>
      <c r="L23">
        <f>POWER(2,G23)</f>
        <v>1</v>
      </c>
      <c r="N23" s="18">
        <v>0.99999999999999978</v>
      </c>
      <c r="O23" s="18">
        <v>0.99999999999999967</v>
      </c>
      <c r="P23" s="18">
        <v>0.99999999999999989</v>
      </c>
      <c r="Q23" s="18"/>
      <c r="R23" s="18"/>
      <c r="S23" s="21">
        <v>1</v>
      </c>
      <c r="T23" s="21">
        <v>0.99999999999999989</v>
      </c>
      <c r="U23" s="21">
        <v>0.99999999999999967</v>
      </c>
      <c r="V23" s="21"/>
      <c r="W23" s="21"/>
    </row>
    <row r="24" spans="1:23" x14ac:dyDescent="0.25">
      <c r="A24">
        <v>1</v>
      </c>
      <c r="B24">
        <f t="shared" si="1"/>
        <v>20</v>
      </c>
      <c r="C24" s="15">
        <f t="shared" si="2"/>
        <v>9.5367431640625E-7</v>
      </c>
      <c r="D24" s="15">
        <f>B24*C24</f>
        <v>1.9073486328125E-5</v>
      </c>
      <c r="E24" s="15">
        <f>SUM(D24:$D$43)</f>
        <v>0.99999904632568359</v>
      </c>
      <c r="G24" s="18">
        <v>1</v>
      </c>
      <c r="H24">
        <f t="shared" ref="H24:H33" si="3">COMBIN($H$19,G24)</f>
        <v>10</v>
      </c>
      <c r="I24" s="15">
        <f t="shared" ref="I24:I33" si="4">POWER($H$18,G24) * POWER(1 - $H$18, $H$19 - G24)</f>
        <v>2.0071979545004007E-4</v>
      </c>
      <c r="J24" s="15">
        <f>H24*I24</f>
        <v>2.0071979545004007E-3</v>
      </c>
      <c r="K24" s="15">
        <f>SUM(J24:$J$33)</f>
        <v>0.99985941678825663</v>
      </c>
      <c r="L24">
        <f t="shared" ref="L24:L33" si="5">POWER(2,G24)</f>
        <v>2</v>
      </c>
      <c r="N24" s="18">
        <v>0.99985941678825663</v>
      </c>
      <c r="O24" s="18">
        <v>0.99999999886282953</v>
      </c>
      <c r="P24" s="18">
        <v>0.99999999999999989</v>
      </c>
      <c r="Q24" s="18"/>
      <c r="R24" s="18"/>
      <c r="S24" s="21">
        <v>0.85604279117497217</v>
      </c>
      <c r="T24" s="21">
        <v>0.71231926596040929</v>
      </c>
      <c r="U24" s="21">
        <v>0.26876408272897329</v>
      </c>
      <c r="V24" s="21"/>
      <c r="W24" s="21"/>
    </row>
    <row r="25" spans="1:23" x14ac:dyDescent="0.25">
      <c r="A25">
        <v>2</v>
      </c>
      <c r="B25">
        <f t="shared" si="1"/>
        <v>190</v>
      </c>
      <c r="C25" s="15">
        <f t="shared" si="2"/>
        <v>9.5367431640625E-7</v>
      </c>
      <c r="D25" s="15">
        <f t="shared" ref="D25:D32" si="6">B25*C25</f>
        <v>1.811981201171875E-4</v>
      </c>
      <c r="E25" s="15">
        <f>SUM(D25:$D$43)</f>
        <v>0.99997997283935547</v>
      </c>
      <c r="G25" s="18">
        <v>2</v>
      </c>
      <c r="H25">
        <f t="shared" si="3"/>
        <v>45</v>
      </c>
      <c r="I25" s="15">
        <f t="shared" si="4"/>
        <v>2.865807075108111E-4</v>
      </c>
      <c r="J25" s="15">
        <f t="shared" ref="J25:J32" si="7">H25*I25</f>
        <v>1.28961318379865E-2</v>
      </c>
      <c r="K25" s="15">
        <f>SUM(J25:$J$33)</f>
        <v>0.99785221883375619</v>
      </c>
      <c r="L25">
        <f t="shared" si="5"/>
        <v>4</v>
      </c>
      <c r="N25" s="18">
        <v>0.99785221883375619</v>
      </c>
      <c r="O25" s="18">
        <v>0.99999992105956992</v>
      </c>
      <c r="P25" s="18">
        <v>0.99999999999999867</v>
      </c>
      <c r="Q25" s="18"/>
      <c r="R25" s="18"/>
      <c r="S25" s="21">
        <v>0.54814348259590662</v>
      </c>
      <c r="T25" s="21">
        <v>0.33061178765152566</v>
      </c>
      <c r="U25" s="21">
        <v>3.6253212226662966E-2</v>
      </c>
      <c r="V25" s="21"/>
      <c r="W25" s="21"/>
    </row>
    <row r="26" spans="1:23" x14ac:dyDescent="0.25">
      <c r="A26">
        <v>3</v>
      </c>
      <c r="B26">
        <f t="shared" si="1"/>
        <v>1140</v>
      </c>
      <c r="C26" s="15">
        <f t="shared" si="2"/>
        <v>9.5367431640625E-7</v>
      </c>
      <c r="D26" s="15">
        <f t="shared" si="6"/>
        <v>1.087188720703125E-3</v>
      </c>
      <c r="E26" s="15">
        <f>SUM(D26:$D$43)</f>
        <v>0.99979877471923828</v>
      </c>
      <c r="G26" s="18">
        <v>3</v>
      </c>
      <c r="H26">
        <f t="shared" si="3"/>
        <v>120</v>
      </c>
      <c r="I26" s="15">
        <f t="shared" si="4"/>
        <v>4.0916991636651584E-4</v>
      </c>
      <c r="J26" s="15">
        <f t="shared" si="7"/>
        <v>4.9100389963981902E-2</v>
      </c>
      <c r="K26" s="15">
        <f>SUM(J26:$J$33)</f>
        <v>0.98495608699576964</v>
      </c>
      <c r="L26">
        <f t="shared" si="5"/>
        <v>8</v>
      </c>
      <c r="N26" s="18">
        <v>0.98495608699576964</v>
      </c>
      <c r="O26" s="18">
        <v>0.99999752563434741</v>
      </c>
      <c r="P26" s="18">
        <v>0.99999999999967404</v>
      </c>
      <c r="Q26" s="18"/>
      <c r="R26" s="18"/>
      <c r="S26" s="21">
        <v>0.25179921995872229</v>
      </c>
      <c r="T26" s="21">
        <v>0.10270194945014666</v>
      </c>
      <c r="U26" s="21">
        <v>2.9840761910938734E-3</v>
      </c>
      <c r="V26" s="21"/>
      <c r="W26" s="21"/>
    </row>
    <row r="27" spans="1:23" x14ac:dyDescent="0.25">
      <c r="A27">
        <v>4</v>
      </c>
      <c r="B27">
        <f t="shared" si="1"/>
        <v>4845</v>
      </c>
      <c r="C27" s="15">
        <f t="shared" si="2"/>
        <v>9.5367431640625E-7</v>
      </c>
      <c r="D27" s="15">
        <f t="shared" si="6"/>
        <v>4.6205520629882813E-3</v>
      </c>
      <c r="E27" s="15">
        <f>SUM(D27:$D$43)</f>
        <v>0.99871158599853516</v>
      </c>
      <c r="G27" s="18">
        <v>4</v>
      </c>
      <c r="H27">
        <f t="shared" si="3"/>
        <v>209.99999999999997</v>
      </c>
      <c r="I27" s="15">
        <f t="shared" si="4"/>
        <v>5.8419850349858491E-4</v>
      </c>
      <c r="J27" s="15">
        <f t="shared" si="7"/>
        <v>0.12268168573470281</v>
      </c>
      <c r="K27" s="15">
        <f>SUM(J27:$J$33)</f>
        <v>0.93585569703178773</v>
      </c>
      <c r="L27">
        <f t="shared" si="5"/>
        <v>16</v>
      </c>
      <c r="N27" s="18">
        <v>0.93585569703178773</v>
      </c>
      <c r="O27" s="18">
        <v>0.99995382138529199</v>
      </c>
      <c r="P27" s="18">
        <v>0.99999999995006283</v>
      </c>
      <c r="Q27" s="18"/>
      <c r="R27" s="18"/>
      <c r="S27" s="21">
        <v>8.2778264704786386E-2</v>
      </c>
      <c r="T27" s="21">
        <v>2.206173101534822E-2</v>
      </c>
      <c r="U27" s="21">
        <v>1.6312220609867873E-4</v>
      </c>
      <c r="V27" s="21"/>
      <c r="W27" s="21"/>
    </row>
    <row r="28" spans="1:23" x14ac:dyDescent="0.25">
      <c r="A28">
        <v>5</v>
      </c>
      <c r="B28">
        <f t="shared" si="1"/>
        <v>15503.999999999998</v>
      </c>
      <c r="C28" s="15">
        <f t="shared" si="2"/>
        <v>9.5367431640625E-7</v>
      </c>
      <c r="D28" s="15">
        <f t="shared" si="6"/>
        <v>1.4785766601562498E-2</v>
      </c>
      <c r="E28" s="15">
        <f>SUM(D28:$D$43)</f>
        <v>0.99409103393554688</v>
      </c>
      <c r="G28" s="18">
        <v>5</v>
      </c>
      <c r="H28">
        <f t="shared" si="3"/>
        <v>252</v>
      </c>
      <c r="I28" s="15">
        <f t="shared" si="4"/>
        <v>8.3409820184403782E-4</v>
      </c>
      <c r="J28" s="15">
        <f t="shared" si="7"/>
        <v>0.21019274686469752</v>
      </c>
      <c r="K28" s="15">
        <f>SUM(J28:$J$33)</f>
        <v>0.81317401129708511</v>
      </c>
      <c r="L28">
        <f t="shared" si="5"/>
        <v>32</v>
      </c>
      <c r="N28" s="18">
        <v>0.81317401129708511</v>
      </c>
      <c r="O28" s="18">
        <v>0.99943054152146138</v>
      </c>
      <c r="P28" s="18">
        <v>0.99999999497298475</v>
      </c>
      <c r="Q28" s="18"/>
      <c r="R28" s="18"/>
      <c r="S28" s="21">
        <v>1.9514665441550633E-2</v>
      </c>
      <c r="T28" s="21">
        <v>3.337256666857562E-3</v>
      </c>
      <c r="U28" s="21">
        <v>6.1510713921752815E-6</v>
      </c>
      <c r="V28" s="21"/>
      <c r="W28" s="21"/>
    </row>
    <row r="29" spans="1:23" x14ac:dyDescent="0.25">
      <c r="A29">
        <v>6</v>
      </c>
      <c r="B29">
        <f t="shared" si="1"/>
        <v>38760</v>
      </c>
      <c r="C29" s="15">
        <f t="shared" si="2"/>
        <v>9.5367431640625E-7</v>
      </c>
      <c r="D29" s="15">
        <f t="shared" si="6"/>
        <v>3.696441650390625E-2</v>
      </c>
      <c r="E29" s="15">
        <f>SUM(D29:$D$43)</f>
        <v>0.97930526733398438</v>
      </c>
      <c r="G29" s="18">
        <v>6</v>
      </c>
      <c r="H29">
        <f t="shared" si="3"/>
        <v>209.99999999999997</v>
      </c>
      <c r="I29" s="15">
        <f t="shared" si="4"/>
        <v>1.1908962555586937E-3</v>
      </c>
      <c r="J29" s="15">
        <f t="shared" si="7"/>
        <v>0.25008821366732564</v>
      </c>
      <c r="K29" s="15">
        <f>SUM(J29:$J$33)</f>
        <v>0.60298126443238753</v>
      </c>
      <c r="L29">
        <f t="shared" si="5"/>
        <v>64</v>
      </c>
      <c r="N29" s="18">
        <v>0.60298126443238753</v>
      </c>
      <c r="O29" s="18">
        <v>0.99513431094996185</v>
      </c>
      <c r="P29" s="18">
        <v>0.99999965258982093</v>
      </c>
      <c r="Q29" s="18"/>
      <c r="R29" s="18"/>
      <c r="S29" s="21">
        <v>3.2774916616265023E-3</v>
      </c>
      <c r="T29" s="21">
        <v>3.559217185513735E-4</v>
      </c>
      <c r="U29" s="21">
        <v>1.6162350336480623E-7</v>
      </c>
      <c r="V29" s="21"/>
      <c r="W29" s="21"/>
    </row>
    <row r="30" spans="1:23" x14ac:dyDescent="0.25">
      <c r="A30">
        <v>7</v>
      </c>
      <c r="B30">
        <f t="shared" si="1"/>
        <v>77520</v>
      </c>
      <c r="C30" s="15">
        <f t="shared" si="2"/>
        <v>9.5367431640625E-7</v>
      </c>
      <c r="D30" s="15">
        <f t="shared" si="6"/>
        <v>7.39288330078125E-2</v>
      </c>
      <c r="E30" s="15">
        <f>SUM(D30:$D$43)</f>
        <v>0.94234085083007813</v>
      </c>
      <c r="G30" s="18">
        <v>7</v>
      </c>
      <c r="H30">
        <f t="shared" si="3"/>
        <v>120</v>
      </c>
      <c r="I30" s="15">
        <f t="shared" si="4"/>
        <v>1.7003200442924624E-3</v>
      </c>
      <c r="J30" s="15">
        <f t="shared" si="7"/>
        <v>0.20403840531509548</v>
      </c>
      <c r="K30" s="15">
        <f>SUM(J30:$J$33)</f>
        <v>0.352893050765062</v>
      </c>
      <c r="L30">
        <f t="shared" si="5"/>
        <v>128</v>
      </c>
      <c r="N30" s="18">
        <v>0.352893050765062</v>
      </c>
      <c r="O30" s="18">
        <v>0.97063924307869109</v>
      </c>
      <c r="P30" s="18">
        <v>0.99998329618512138</v>
      </c>
      <c r="Q30" s="18"/>
      <c r="R30" s="18"/>
      <c r="S30" s="21">
        <v>3.834519322040314E-4</v>
      </c>
      <c r="T30" s="21">
        <v>2.6274500165554277E-5</v>
      </c>
      <c r="U30" s="21">
        <v>2.9182540780032744E-9</v>
      </c>
      <c r="V30" s="21"/>
      <c r="W30" s="21"/>
    </row>
    <row r="31" spans="1:23" x14ac:dyDescent="0.25">
      <c r="A31">
        <v>8</v>
      </c>
      <c r="B31">
        <f t="shared" si="1"/>
        <v>125970.00000000001</v>
      </c>
      <c r="C31" s="15">
        <f t="shared" si="2"/>
        <v>9.5367431640625E-7</v>
      </c>
      <c r="D31" s="15">
        <f t="shared" si="6"/>
        <v>0.12013435363769533</v>
      </c>
      <c r="E31" s="15">
        <f>SUM(D31:$D$43)</f>
        <v>0.86841201782226563</v>
      </c>
      <c r="G31" s="18">
        <v>8</v>
      </c>
      <c r="H31">
        <f t="shared" si="3"/>
        <v>45</v>
      </c>
      <c r="I31" s="15">
        <f t="shared" si="4"/>
        <v>2.427657522246893E-3</v>
      </c>
      <c r="J31" s="15">
        <f t="shared" si="7"/>
        <v>0.10924458850111018</v>
      </c>
      <c r="K31" s="15">
        <f>SUM(J31:$J$33)</f>
        <v>0.14885464544996649</v>
      </c>
      <c r="L31">
        <f t="shared" si="5"/>
        <v>256</v>
      </c>
      <c r="N31" s="18">
        <v>0.14885464544996649</v>
      </c>
      <c r="O31" s="18">
        <v>0.87487289853361394</v>
      </c>
      <c r="P31" s="18">
        <v>0.99944749151842838</v>
      </c>
      <c r="Q31" s="18"/>
      <c r="R31" s="18"/>
      <c r="S31" s="21">
        <v>2.9746494729175093E-5</v>
      </c>
      <c r="T31" s="21">
        <v>1.280759620568773E-6</v>
      </c>
      <c r="U31" s="21">
        <v>3.4627698264930153E-11</v>
      </c>
      <c r="V31" s="21"/>
      <c r="W31" s="21"/>
    </row>
    <row r="32" spans="1:23" x14ac:dyDescent="0.25">
      <c r="A32">
        <v>9</v>
      </c>
      <c r="B32">
        <f t="shared" si="1"/>
        <v>167960</v>
      </c>
      <c r="C32" s="15">
        <f t="shared" si="2"/>
        <v>9.5367431640625E-7</v>
      </c>
      <c r="D32" s="15">
        <f t="shared" si="6"/>
        <v>0.16017913818359375</v>
      </c>
      <c r="E32" s="15">
        <f>SUM(D32:$D$43)</f>
        <v>0.74827766418457031</v>
      </c>
      <c r="G32" s="18">
        <v>9</v>
      </c>
      <c r="H32">
        <f t="shared" si="3"/>
        <v>10</v>
      </c>
      <c r="I32" s="15">
        <f t="shared" si="4"/>
        <v>3.4661245482019458E-3</v>
      </c>
      <c r="J32" s="15">
        <f t="shared" si="7"/>
        <v>3.4661245482019459E-2</v>
      </c>
      <c r="K32" s="15">
        <f>SUM(J32:$J$33)</f>
        <v>3.9610056948856304E-2</v>
      </c>
      <c r="L32">
        <f t="shared" si="5"/>
        <v>512</v>
      </c>
      <c r="N32" s="18">
        <v>3.9610056948856304E-2</v>
      </c>
      <c r="O32" s="18">
        <v>0.6291664864430746</v>
      </c>
      <c r="P32" s="18">
        <v>0.98792903061471238</v>
      </c>
      <c r="Q32" s="18"/>
      <c r="R32" s="18"/>
      <c r="S32" s="21">
        <v>1.377215623239591E-6</v>
      </c>
      <c r="T32" s="21">
        <v>3.7154746994760307E-8</v>
      </c>
      <c r="U32" s="21">
        <v>2.4372942940375447E-13</v>
      </c>
      <c r="V32" s="21"/>
      <c r="W32" s="21"/>
    </row>
    <row r="33" spans="1:23" x14ac:dyDescent="0.25">
      <c r="A33">
        <v>10</v>
      </c>
      <c r="B33">
        <f t="shared" si="1"/>
        <v>184756</v>
      </c>
      <c r="C33" s="15">
        <f t="shared" si="2"/>
        <v>9.5367431640625E-7</v>
      </c>
      <c r="D33" s="15">
        <f>B33*C33</f>
        <v>0.17619705200195313</v>
      </c>
      <c r="E33" s="15">
        <f>SUM(D33:$D$43)</f>
        <v>0.58809852600097656</v>
      </c>
      <c r="G33" s="18">
        <v>10</v>
      </c>
      <c r="H33">
        <f t="shared" si="3"/>
        <v>1</v>
      </c>
      <c r="I33" s="15">
        <f t="shared" si="4"/>
        <v>4.9488114668368435E-3</v>
      </c>
      <c r="J33" s="15">
        <f>H33*I33</f>
        <v>4.9488114668368435E-3</v>
      </c>
      <c r="K33" s="15">
        <f>SUM(J33:$J$33)</f>
        <v>4.9488114668368435E-3</v>
      </c>
      <c r="L33">
        <f t="shared" si="5"/>
        <v>1024</v>
      </c>
      <c r="N33" s="18">
        <v>4.9488114668368435E-3</v>
      </c>
      <c r="O33" s="18">
        <v>0.25559279105899535</v>
      </c>
      <c r="P33" s="18">
        <v>0.84119236985660806</v>
      </c>
      <c r="Q33" s="18"/>
      <c r="R33" s="18"/>
      <c r="S33" s="21">
        <v>2.883941047504418E-8</v>
      </c>
      <c r="T33" s="21">
        <v>4.8653006483495395E-10</v>
      </c>
      <c r="U33" s="21">
        <v>7.7252934372154813E-16</v>
      </c>
      <c r="V33" s="21"/>
      <c r="W33" s="21"/>
    </row>
    <row r="34" spans="1:23" x14ac:dyDescent="0.25">
      <c r="A34">
        <v>11</v>
      </c>
      <c r="B34">
        <f t="shared" ref="B34:B43" si="8">COMBIN($B$19,A34)</f>
        <v>167960</v>
      </c>
      <c r="C34" s="15">
        <f t="shared" ref="C34:C43" si="9">POWER($B$18,A34) * POWER(1 - $B$18, $B$19 - A34)</f>
        <v>9.5367431640625E-7</v>
      </c>
      <c r="D34" s="15">
        <f t="shared" ref="D34:D43" si="10">B34*C34</f>
        <v>0.16017913818359375</v>
      </c>
      <c r="E34" s="15">
        <f>SUM(D34:$D$43)</f>
        <v>0.41190147399902344</v>
      </c>
      <c r="I34" s="16" t="s">
        <v>32</v>
      </c>
      <c r="J34">
        <f>SUM(J23:J33)</f>
        <v>0.99999999999999978</v>
      </c>
      <c r="K34" s="15"/>
    </row>
    <row r="35" spans="1:23" x14ac:dyDescent="0.25">
      <c r="A35">
        <v>12</v>
      </c>
      <c r="B35">
        <f t="shared" si="8"/>
        <v>125970.00000000001</v>
      </c>
      <c r="C35" s="15">
        <f t="shared" si="9"/>
        <v>9.5367431640625E-7</v>
      </c>
      <c r="D35" s="15">
        <f t="shared" si="10"/>
        <v>0.12013435363769533</v>
      </c>
      <c r="E35" s="15">
        <f>SUM(D35:$D$43)</f>
        <v>0.25172233581542969</v>
      </c>
      <c r="I35" s="15"/>
      <c r="J35" s="15"/>
      <c r="K35" s="15"/>
    </row>
    <row r="36" spans="1:23" x14ac:dyDescent="0.25">
      <c r="A36">
        <v>13</v>
      </c>
      <c r="B36">
        <f t="shared" si="8"/>
        <v>77520</v>
      </c>
      <c r="C36" s="15">
        <f t="shared" si="9"/>
        <v>9.5367431640625E-7</v>
      </c>
      <c r="D36" s="15">
        <f t="shared" si="10"/>
        <v>7.39288330078125E-2</v>
      </c>
      <c r="E36" s="15">
        <f>SUM(D36:$D$43)</f>
        <v>0.13158798217773438</v>
      </c>
      <c r="I36" s="15"/>
      <c r="J36" s="15"/>
      <c r="K36" s="15"/>
    </row>
    <row r="37" spans="1:23" x14ac:dyDescent="0.25">
      <c r="A37">
        <v>14</v>
      </c>
      <c r="B37">
        <f t="shared" si="8"/>
        <v>38760</v>
      </c>
      <c r="C37" s="15">
        <f t="shared" si="9"/>
        <v>9.5367431640625E-7</v>
      </c>
      <c r="D37" s="15">
        <f t="shared" si="10"/>
        <v>3.696441650390625E-2</v>
      </c>
      <c r="E37" s="15">
        <f>SUM(D37:$D$43)</f>
        <v>5.7659149169921875E-2</v>
      </c>
      <c r="I37" s="15"/>
      <c r="J37" s="15"/>
      <c r="K37" s="15"/>
    </row>
    <row r="38" spans="1:23" x14ac:dyDescent="0.25">
      <c r="A38">
        <v>15</v>
      </c>
      <c r="B38">
        <f t="shared" si="8"/>
        <v>15503.999999999998</v>
      </c>
      <c r="C38" s="15">
        <f t="shared" si="9"/>
        <v>9.5367431640625E-7</v>
      </c>
      <c r="D38" s="15">
        <f t="shared" si="10"/>
        <v>1.4785766601562498E-2</v>
      </c>
      <c r="E38" s="15">
        <f>SUM(D38:$D$43)</f>
        <v>2.0694732666015625E-2</v>
      </c>
      <c r="I38" s="15"/>
      <c r="J38" s="15"/>
      <c r="K38" s="15"/>
    </row>
    <row r="39" spans="1:23" x14ac:dyDescent="0.25">
      <c r="A39">
        <v>16</v>
      </c>
      <c r="B39">
        <f t="shared" si="8"/>
        <v>4845</v>
      </c>
      <c r="C39" s="15">
        <f t="shared" si="9"/>
        <v>9.5367431640625E-7</v>
      </c>
      <c r="D39" s="15">
        <f t="shared" si="10"/>
        <v>4.6205520629882813E-3</v>
      </c>
      <c r="E39" s="15">
        <f>SUM(D39:$D$43)</f>
        <v>5.908966064453125E-3</v>
      </c>
      <c r="I39" s="15"/>
      <c r="J39" s="15"/>
      <c r="K39" s="15"/>
    </row>
    <row r="40" spans="1:23" x14ac:dyDescent="0.25">
      <c r="A40">
        <v>17</v>
      </c>
      <c r="B40">
        <f t="shared" si="8"/>
        <v>1140</v>
      </c>
      <c r="C40" s="15">
        <f t="shared" si="9"/>
        <v>9.5367431640625E-7</v>
      </c>
      <c r="D40" s="15">
        <f t="shared" si="10"/>
        <v>1.087188720703125E-3</v>
      </c>
      <c r="E40" s="15">
        <f>SUM(D40:$D$43)</f>
        <v>1.2884140014648438E-3</v>
      </c>
      <c r="I40" s="15"/>
      <c r="J40" s="15"/>
      <c r="K40" s="15"/>
    </row>
    <row r="41" spans="1:23" x14ac:dyDescent="0.25">
      <c r="A41">
        <v>18</v>
      </c>
      <c r="B41">
        <f t="shared" si="8"/>
        <v>190</v>
      </c>
      <c r="C41" s="15">
        <f t="shared" si="9"/>
        <v>9.5367431640625E-7</v>
      </c>
      <c r="D41" s="15">
        <f t="shared" si="10"/>
        <v>1.811981201171875E-4</v>
      </c>
      <c r="E41" s="15">
        <f>SUM(D41:$D$43)</f>
        <v>2.0122528076171875E-4</v>
      </c>
      <c r="I41" s="15"/>
      <c r="J41" s="15"/>
      <c r="K41" s="15"/>
    </row>
    <row r="42" spans="1:23" x14ac:dyDescent="0.25">
      <c r="A42">
        <v>19</v>
      </c>
      <c r="B42">
        <f t="shared" si="8"/>
        <v>20</v>
      </c>
      <c r="C42" s="15">
        <f t="shared" si="9"/>
        <v>9.5367431640625E-7</v>
      </c>
      <c r="D42" s="15">
        <f t="shared" si="10"/>
        <v>1.9073486328125E-5</v>
      </c>
      <c r="E42" s="15">
        <f>SUM(D42:$D$43)</f>
        <v>2.002716064453125E-5</v>
      </c>
      <c r="I42" s="15"/>
      <c r="J42" s="15"/>
      <c r="K42" s="15"/>
    </row>
    <row r="43" spans="1:23" x14ac:dyDescent="0.25">
      <c r="A43">
        <v>20</v>
      </c>
      <c r="B43">
        <f t="shared" si="8"/>
        <v>1</v>
      </c>
      <c r="C43" s="15">
        <f t="shared" si="9"/>
        <v>9.5367431640625E-7</v>
      </c>
      <c r="D43" s="15">
        <f t="shared" si="10"/>
        <v>9.5367431640625E-7</v>
      </c>
      <c r="E43" s="15">
        <f>SUM(D43:$D$43)</f>
        <v>9.5367431640625E-7</v>
      </c>
      <c r="I43" s="15"/>
      <c r="J43" s="15"/>
      <c r="K43" s="15"/>
    </row>
    <row r="44" spans="1:23" x14ac:dyDescent="0.25">
      <c r="C44" s="16" t="s">
        <v>32</v>
      </c>
      <c r="D44" s="15">
        <f>SUM(D23:D43)</f>
        <v>1</v>
      </c>
      <c r="E44" s="15"/>
      <c r="K44" s="15"/>
    </row>
    <row r="45" spans="1:23" x14ac:dyDescent="0.25">
      <c r="C45" s="15"/>
      <c r="D45" s="15"/>
      <c r="E45" s="15"/>
      <c r="I45" s="15"/>
      <c r="J45" s="15"/>
      <c r="K45" s="15"/>
    </row>
    <row r="46" spans="1:23" x14ac:dyDescent="0.25">
      <c r="C46" s="15"/>
      <c r="D46" s="15"/>
      <c r="E46" s="15"/>
      <c r="I46" s="15"/>
      <c r="J46" s="15"/>
      <c r="K46" s="15"/>
    </row>
    <row r="47" spans="1:23" x14ac:dyDescent="0.25">
      <c r="C47" s="15"/>
      <c r="D47" s="15"/>
      <c r="E47" s="15"/>
      <c r="I47" s="15"/>
      <c r="J47" s="15"/>
      <c r="K47" s="15"/>
    </row>
  </sheetData>
  <mergeCells count="2">
    <mergeCell ref="N21:R21"/>
    <mergeCell ref="S21:W21"/>
  </mergeCells>
  <conditionalFormatting sqref="D45:E47 D23:D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3:J33 J35:J43 J45:J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E8E4-E498-49D6-8C6E-5A97C2CA5DAA}">
  <dimension ref="B2:E5"/>
  <sheetViews>
    <sheetView workbookViewId="0">
      <selection activeCell="E8" sqref="E8"/>
    </sheetView>
  </sheetViews>
  <sheetFormatPr defaultRowHeight="15" x14ac:dyDescent="0.25"/>
  <cols>
    <col min="1" max="1" width="11.5703125" bestFit="1" customWidth="1"/>
    <col min="2" max="2" width="9.42578125" bestFit="1" customWidth="1"/>
    <col min="3" max="3" width="25" bestFit="1" customWidth="1"/>
    <col min="4" max="4" width="14.42578125" bestFit="1" customWidth="1"/>
    <col min="5" max="5" width="37" bestFit="1" customWidth="1"/>
  </cols>
  <sheetData>
    <row r="2" spans="2:5" x14ac:dyDescent="0.25">
      <c r="B2" s="154" t="s">
        <v>233</v>
      </c>
      <c r="C2" s="153" t="s">
        <v>70</v>
      </c>
      <c r="D2" s="153" t="s">
        <v>119</v>
      </c>
      <c r="E2" s="153" t="s">
        <v>243</v>
      </c>
    </row>
    <row r="3" spans="2:5" x14ac:dyDescent="0.25">
      <c r="B3" s="130" t="s">
        <v>234</v>
      </c>
      <c r="C3" s="151" t="s">
        <v>235</v>
      </c>
      <c r="D3" s="151" t="s">
        <v>236</v>
      </c>
      <c r="E3" s="151" t="s">
        <v>236</v>
      </c>
    </row>
    <row r="4" spans="2:5" x14ac:dyDescent="0.25">
      <c r="B4" s="130" t="s">
        <v>237</v>
      </c>
      <c r="C4" s="151" t="s">
        <v>244</v>
      </c>
      <c r="D4" s="151" t="s">
        <v>238</v>
      </c>
      <c r="E4" s="151" t="s">
        <v>239</v>
      </c>
    </row>
    <row r="5" spans="2:5" x14ac:dyDescent="0.25">
      <c r="B5" s="66" t="s">
        <v>240</v>
      </c>
      <c r="C5" s="152" t="s">
        <v>241</v>
      </c>
      <c r="D5" s="152" t="s">
        <v>241</v>
      </c>
      <c r="E5" s="152" t="s">
        <v>242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66E108D33334B97165BF31FCBCCC1" ma:contentTypeVersion="12" ma:contentTypeDescription="Create a new document." ma:contentTypeScope="" ma:versionID="c78792aea83df86d5fbea5fb3126d3d4">
  <xsd:schema xmlns:xsd="http://www.w3.org/2001/XMLSchema" xmlns:xs="http://www.w3.org/2001/XMLSchema" xmlns:p="http://schemas.microsoft.com/office/2006/metadata/properties" xmlns:ns3="f02db4bc-c6c4-40e6-8aad-5a8f460587f5" xmlns:ns4="6fcfe142-7d44-4ada-86e7-18043732cba5" targetNamespace="http://schemas.microsoft.com/office/2006/metadata/properties" ma:root="true" ma:fieldsID="c4c9f0acbd07dd4469074010437a7252" ns3:_="" ns4:_="">
    <xsd:import namespace="f02db4bc-c6c4-40e6-8aad-5a8f460587f5"/>
    <xsd:import namespace="6fcfe142-7d44-4ada-86e7-18043732cb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2db4bc-c6c4-40e6-8aad-5a8f46058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cfe142-7d44-4ada-86e7-18043732cb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D74159-A6AC-468F-ACE4-8968374FC0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CD8837-E09A-471A-86F3-67A05BC459E7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f02db4bc-c6c4-40e6-8aad-5a8f460587f5"/>
    <ds:schemaRef ds:uri="http://purl.org/dc/elements/1.1/"/>
    <ds:schemaRef ds:uri="http://www.w3.org/XML/1998/namespace"/>
    <ds:schemaRef ds:uri="6fcfe142-7d44-4ada-86e7-18043732cba5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C79432-A3BB-4463-A48D-BCC294D815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2db4bc-c6c4-40e6-8aad-5a8f460587f5"/>
    <ds:schemaRef ds:uri="6fcfe142-7d44-4ada-86e7-18043732cb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configs</vt:lpstr>
      <vt:lpstr>tables</vt:lpstr>
      <vt:lpstr>datasets</vt:lpstr>
      <vt:lpstr>MIlan</vt:lpstr>
      <vt:lpstr>Foglio1</vt:lpstr>
      <vt:lpstr>Complexity MG</vt:lpstr>
      <vt:lpstr>Sheet1</vt:lpstr>
      <vt:lpstr>Complexity MF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cp:lastPrinted>2021-10-14T14:50:06Z</cp:lastPrinted>
  <dcterms:created xsi:type="dcterms:W3CDTF">2021-02-09T14:51:15Z</dcterms:created>
  <dcterms:modified xsi:type="dcterms:W3CDTF">2023-08-30T10:58:41Z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0x010100F9566E108D33334B97165BF31FCBCCC1</vt:lpwstr>
  </property>
</Properties>
</file>