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FDevs - excel\"/>
    </mc:Choice>
  </mc:AlternateContent>
  <xr:revisionPtr revIDLastSave="0" documentId="13_ncr:1_{500C3E73-1B83-481E-8D6C-6AF697B254A3}" xr6:coauthVersionLast="45" xr6:coauthVersionMax="45" xr10:uidLastSave="{00000000-0000-0000-0000-000000000000}"/>
  <bookViews>
    <workbookView xWindow="-120" yWindow="-120" windowWidth="29040" windowHeight="15840" activeTab="5" xr2:uid="{E6DFB18A-9B64-47CF-BB84-580805D06126}"/>
  </bookViews>
  <sheets>
    <sheet name="Faturamento" sheetId="1" r:id="rId1"/>
    <sheet name="Planilha2" sheetId="2" r:id="rId2"/>
    <sheet name="Planilha3" sheetId="3" r:id="rId3"/>
    <sheet name="Planilha4" sheetId="4" r:id="rId4"/>
    <sheet name="Planilha5" sheetId="5" r:id="rId5"/>
    <sheet name="Planilha7" sheetId="7" r:id="rId6"/>
  </sheets>
  <definedNames>
    <definedName name="_xlnm._FilterDatabase" localSheetId="0" hidden="1">Faturamento!$A$1:$D$65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D4" i="7"/>
  <c r="C4" i="7"/>
  <c r="B4" i="7"/>
  <c r="I2" i="7"/>
  <c r="C2" i="7"/>
  <c r="D2" i="7"/>
  <c r="D3" i="7" s="1"/>
  <c r="E2" i="7"/>
  <c r="E3" i="7" s="1"/>
  <c r="B2" i="7"/>
  <c r="B3" i="7" s="1"/>
  <c r="B2" i="2"/>
  <c r="C2" i="2"/>
  <c r="D2" i="2"/>
  <c r="A2" i="2"/>
  <c r="C3" i="7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67" i="1"/>
  <c r="B7" i="7" l="1"/>
  <c r="F63" i="1"/>
  <c r="F64" i="1"/>
  <c r="F65" i="1"/>
  <c r="C3" i="2"/>
  <c r="B3" i="2"/>
  <c r="D3" i="2"/>
  <c r="F62" i="1" l="1"/>
  <c r="A3" i="2"/>
  <c r="A7" i="2" s="1"/>
  <c r="F61" i="1" l="1"/>
  <c r="F60" i="1" l="1"/>
  <c r="F59" i="1" l="1"/>
  <c r="F58" i="1" l="1"/>
  <c r="F57" i="1" l="1"/>
  <c r="F56" i="1" l="1"/>
  <c r="F55" i="1" l="1"/>
  <c r="F54" i="1" l="1"/>
  <c r="F53" i="1" l="1"/>
  <c r="F52" i="1" l="1"/>
  <c r="F51" i="1" l="1"/>
  <c r="F50" i="1" l="1"/>
  <c r="F49" i="1" l="1"/>
  <c r="F48" i="1" l="1"/>
  <c r="F47" i="1" l="1"/>
  <c r="F46" i="1" l="1"/>
  <c r="F45" i="1" l="1"/>
  <c r="F44" i="1" l="1"/>
  <c r="F43" i="1" l="1"/>
  <c r="F42" i="1" l="1"/>
  <c r="F41" i="1" l="1"/>
  <c r="F40" i="1" l="1"/>
  <c r="F39" i="1" l="1"/>
  <c r="F38" i="1" l="1"/>
  <c r="F37" i="1" l="1"/>
  <c r="F36" i="1" l="1"/>
  <c r="F35" i="1" l="1"/>
  <c r="F34" i="1" l="1"/>
  <c r="F33" i="1" l="1"/>
  <c r="F32" i="1" l="1"/>
  <c r="F31" i="1" l="1"/>
  <c r="F30" i="1" l="1"/>
  <c r="F29" i="1" l="1"/>
  <c r="F28" i="1" l="1"/>
  <c r="F27" i="1" l="1"/>
  <c r="F26" i="1" l="1"/>
  <c r="F25" i="1" l="1"/>
  <c r="F24" i="1" l="1"/>
  <c r="F23" i="1" l="1"/>
  <c r="F22" i="1" l="1"/>
  <c r="F21" i="1" l="1"/>
  <c r="F20" i="1" l="1"/>
  <c r="F19" i="1" l="1"/>
  <c r="F18" i="1" l="1"/>
  <c r="F17" i="1" l="1"/>
  <c r="F16" i="1" l="1"/>
  <c r="F15" i="1" l="1"/>
  <c r="F14" i="1" l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2" i="1" l="1"/>
  <c r="F3" i="1"/>
</calcChain>
</file>

<file path=xl/sharedStrings.xml><?xml version="1.0" encoding="utf-8"?>
<sst xmlns="http://schemas.openxmlformats.org/spreadsheetml/2006/main" count="118" uniqueCount="21">
  <si>
    <t>NF</t>
  </si>
  <si>
    <t>Data</t>
  </si>
  <si>
    <t>Produto</t>
  </si>
  <si>
    <t>Quantidade</t>
  </si>
  <si>
    <t>Bolo de Cenoura</t>
  </si>
  <si>
    <t>Bolo de Chocolate</t>
  </si>
  <si>
    <t>Bolo Mágico</t>
  </si>
  <si>
    <t>Bolo de Fubá</t>
  </si>
  <si>
    <t>Soma</t>
  </si>
  <si>
    <t>Maior Valor</t>
  </si>
  <si>
    <t>Total Geral</t>
  </si>
  <si>
    <t>Soma de Quantidade</t>
  </si>
  <si>
    <t>Total</t>
  </si>
  <si>
    <t>(Tudo)</t>
  </si>
  <si>
    <t>Contagem de NF</t>
  </si>
  <si>
    <t>Preço</t>
  </si>
  <si>
    <t>Valor Total</t>
  </si>
  <si>
    <t>Preço(R$)</t>
  </si>
  <si>
    <t>Valor Total(R$)</t>
  </si>
  <si>
    <t>Produtos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</si>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</sst>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CDDDE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righ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1" fontId="0" fillId="0" borderId="0" xfId="0" applyNumberFormat="1" applyBorder="1" applyAlignment="1">
      <alignment horizontal="right" vertical="top"/>
    </xf>
    <xf numFmtId="0" fontId="2" fillId="0" borderId="0" xfId="0" applyFont="1"/>
    <xf numFmtId="0" fontId="1" fillId="0" borderId="0" xfId="0" applyFont="1" applyBorder="1" applyAlignment="1">
      <alignment horizontal="left" vertical="center" wrapText="1"/>
    </xf>
    <xf numFmtId="0" fontId="0" fillId="0" borderId="1" xfId="0" applyBorder="1" applyAlignment="1"/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/>
    <xf numFmtId="0" fontId="0" fillId="0" borderId="0" xfId="0" applyFill="1" applyBorder="1" applyAlignment="1">
      <alignment vertical="top" wrapText="1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ont="1" applyBorder="1"/>
    <xf numFmtId="0" fontId="3" fillId="0" borderId="0" xfId="0" applyFont="1" applyAlignment="1"/>
    <xf numFmtId="0" fontId="3" fillId="0" borderId="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/>
    <xf numFmtId="0" fontId="4" fillId="3" borderId="0" xfId="0" applyFont="1" applyFill="1" applyBorder="1" applyAlignment="1">
      <alignment horizontal="left" vertical="center"/>
    </xf>
    <xf numFmtId="0" fontId="5" fillId="4" borderId="0" xfId="0" applyFont="1" applyFill="1" applyAlignment="1"/>
    <xf numFmtId="0" fontId="0" fillId="2" borderId="2" xfId="0" applyFont="1" applyFill="1" applyBorder="1" applyAlignment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0" fillId="2" borderId="7" xfId="0" applyFont="1" applyFill="1" applyBorder="1" applyAlignment="1"/>
    <xf numFmtId="0" fontId="0" fillId="7" borderId="2" xfId="0" applyFont="1" applyFill="1" applyBorder="1" applyAlignment="1"/>
    <xf numFmtId="0" fontId="6" fillId="8" borderId="1" xfId="0" applyFont="1" applyFill="1" applyBorder="1"/>
    <xf numFmtId="164" fontId="5" fillId="4" borderId="1" xfId="0" applyNumberFormat="1" applyFont="1" applyFill="1" applyBorder="1" applyAlignment="1"/>
    <xf numFmtId="0" fontId="5" fillId="4" borderId="0" xfId="0" applyFont="1" applyFill="1"/>
    <xf numFmtId="0" fontId="4" fillId="8" borderId="0" xfId="0" applyFont="1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Moisés Fernandes" refreshedDate="44051.369991666666" createdVersion="6" refreshedVersion="6" minRefreshableVersion="3" recordCount="64" xr:uid="{BEF96981-47FE-45C3-A54B-6216D4CE07DC}">
  <cacheSource type="worksheet">
    <worksheetSource name="Faturamento"/>
  </cacheSource>
  <cacheFields count="4">
    <cacheField name="NF" numFmtId="0">
      <sharedItems containsSemiMixedTypes="0" containsString="0" containsNumber="1" containsInteger="1" minValue="1007" maxValue="1070"/>
    </cacheField>
    <cacheField name="Data" numFmtId="14">
      <sharedItems containsSemiMixedTypes="0" containsNonDate="0" containsDate="1" containsString="0" minDate="2020-07-07T00:00:00" maxDate="2020-07-23T00:00:00" count="16"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</sharedItems>
    </cacheField>
    <cacheField name="Produto" numFmtId="0">
      <sharedItems count="4">
        <s v="Bolo de Cenoura"/>
        <s v="Bolo de Chocolate"/>
        <s v="Bolo Mágico"/>
        <s v="Bolo de Fubá"/>
      </sharedItems>
    </cacheField>
    <cacheField name="Quantidade" numFmtId="1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1007"/>
    <x v="0"/>
    <x v="0"/>
    <x v="0"/>
  </r>
  <r>
    <n v="1008"/>
    <x v="0"/>
    <x v="1"/>
    <x v="1"/>
  </r>
  <r>
    <n v="1009"/>
    <x v="0"/>
    <x v="2"/>
    <x v="0"/>
  </r>
  <r>
    <n v="1010"/>
    <x v="0"/>
    <x v="3"/>
    <x v="1"/>
  </r>
  <r>
    <n v="1011"/>
    <x v="1"/>
    <x v="0"/>
    <x v="2"/>
  </r>
  <r>
    <n v="1012"/>
    <x v="1"/>
    <x v="1"/>
    <x v="2"/>
  </r>
  <r>
    <n v="1013"/>
    <x v="1"/>
    <x v="2"/>
    <x v="0"/>
  </r>
  <r>
    <n v="1014"/>
    <x v="1"/>
    <x v="3"/>
    <x v="2"/>
  </r>
  <r>
    <n v="1015"/>
    <x v="2"/>
    <x v="0"/>
    <x v="0"/>
  </r>
  <r>
    <n v="1016"/>
    <x v="2"/>
    <x v="1"/>
    <x v="2"/>
  </r>
  <r>
    <n v="1017"/>
    <x v="2"/>
    <x v="2"/>
    <x v="0"/>
  </r>
  <r>
    <n v="1018"/>
    <x v="2"/>
    <x v="3"/>
    <x v="2"/>
  </r>
  <r>
    <n v="1019"/>
    <x v="3"/>
    <x v="0"/>
    <x v="2"/>
  </r>
  <r>
    <n v="1020"/>
    <x v="3"/>
    <x v="1"/>
    <x v="2"/>
  </r>
  <r>
    <n v="1021"/>
    <x v="3"/>
    <x v="2"/>
    <x v="2"/>
  </r>
  <r>
    <n v="1022"/>
    <x v="3"/>
    <x v="3"/>
    <x v="2"/>
  </r>
  <r>
    <n v="1023"/>
    <x v="4"/>
    <x v="0"/>
    <x v="1"/>
  </r>
  <r>
    <n v="1024"/>
    <x v="4"/>
    <x v="1"/>
    <x v="0"/>
  </r>
  <r>
    <n v="1025"/>
    <x v="4"/>
    <x v="2"/>
    <x v="2"/>
  </r>
  <r>
    <n v="1026"/>
    <x v="4"/>
    <x v="3"/>
    <x v="0"/>
  </r>
  <r>
    <n v="1027"/>
    <x v="5"/>
    <x v="0"/>
    <x v="1"/>
  </r>
  <r>
    <n v="1028"/>
    <x v="5"/>
    <x v="1"/>
    <x v="1"/>
  </r>
  <r>
    <n v="1029"/>
    <x v="5"/>
    <x v="2"/>
    <x v="2"/>
  </r>
  <r>
    <n v="1030"/>
    <x v="5"/>
    <x v="3"/>
    <x v="2"/>
  </r>
  <r>
    <n v="1031"/>
    <x v="6"/>
    <x v="0"/>
    <x v="2"/>
  </r>
  <r>
    <n v="1032"/>
    <x v="6"/>
    <x v="1"/>
    <x v="1"/>
  </r>
  <r>
    <n v="1033"/>
    <x v="6"/>
    <x v="2"/>
    <x v="2"/>
  </r>
  <r>
    <n v="1034"/>
    <x v="6"/>
    <x v="3"/>
    <x v="2"/>
  </r>
  <r>
    <n v="1035"/>
    <x v="7"/>
    <x v="0"/>
    <x v="0"/>
  </r>
  <r>
    <n v="1036"/>
    <x v="7"/>
    <x v="1"/>
    <x v="0"/>
  </r>
  <r>
    <n v="1037"/>
    <x v="7"/>
    <x v="2"/>
    <x v="1"/>
  </r>
  <r>
    <n v="1038"/>
    <x v="7"/>
    <x v="3"/>
    <x v="2"/>
  </r>
  <r>
    <n v="1039"/>
    <x v="8"/>
    <x v="0"/>
    <x v="0"/>
  </r>
  <r>
    <n v="1040"/>
    <x v="8"/>
    <x v="1"/>
    <x v="2"/>
  </r>
  <r>
    <n v="1041"/>
    <x v="8"/>
    <x v="2"/>
    <x v="1"/>
  </r>
  <r>
    <n v="1042"/>
    <x v="8"/>
    <x v="3"/>
    <x v="0"/>
  </r>
  <r>
    <n v="1043"/>
    <x v="9"/>
    <x v="0"/>
    <x v="2"/>
  </r>
  <r>
    <n v="1044"/>
    <x v="9"/>
    <x v="1"/>
    <x v="1"/>
  </r>
  <r>
    <n v="1045"/>
    <x v="9"/>
    <x v="2"/>
    <x v="1"/>
  </r>
  <r>
    <n v="1046"/>
    <x v="9"/>
    <x v="3"/>
    <x v="1"/>
  </r>
  <r>
    <n v="1047"/>
    <x v="10"/>
    <x v="0"/>
    <x v="0"/>
  </r>
  <r>
    <n v="1048"/>
    <x v="10"/>
    <x v="1"/>
    <x v="2"/>
  </r>
  <r>
    <n v="1049"/>
    <x v="10"/>
    <x v="2"/>
    <x v="0"/>
  </r>
  <r>
    <n v="1050"/>
    <x v="10"/>
    <x v="3"/>
    <x v="2"/>
  </r>
  <r>
    <n v="1051"/>
    <x v="11"/>
    <x v="0"/>
    <x v="2"/>
  </r>
  <r>
    <n v="1052"/>
    <x v="11"/>
    <x v="1"/>
    <x v="0"/>
  </r>
  <r>
    <n v="1053"/>
    <x v="11"/>
    <x v="2"/>
    <x v="1"/>
  </r>
  <r>
    <n v="1054"/>
    <x v="11"/>
    <x v="3"/>
    <x v="2"/>
  </r>
  <r>
    <n v="1055"/>
    <x v="12"/>
    <x v="0"/>
    <x v="2"/>
  </r>
  <r>
    <n v="1056"/>
    <x v="12"/>
    <x v="1"/>
    <x v="1"/>
  </r>
  <r>
    <n v="1057"/>
    <x v="12"/>
    <x v="2"/>
    <x v="2"/>
  </r>
  <r>
    <n v="1058"/>
    <x v="12"/>
    <x v="3"/>
    <x v="0"/>
  </r>
  <r>
    <n v="1059"/>
    <x v="13"/>
    <x v="0"/>
    <x v="0"/>
  </r>
  <r>
    <n v="1060"/>
    <x v="13"/>
    <x v="1"/>
    <x v="1"/>
  </r>
  <r>
    <n v="1061"/>
    <x v="13"/>
    <x v="2"/>
    <x v="0"/>
  </r>
  <r>
    <n v="1062"/>
    <x v="13"/>
    <x v="3"/>
    <x v="2"/>
  </r>
  <r>
    <n v="1063"/>
    <x v="14"/>
    <x v="0"/>
    <x v="0"/>
  </r>
  <r>
    <n v="1064"/>
    <x v="14"/>
    <x v="1"/>
    <x v="2"/>
  </r>
  <r>
    <n v="1065"/>
    <x v="14"/>
    <x v="2"/>
    <x v="0"/>
  </r>
  <r>
    <n v="1066"/>
    <x v="14"/>
    <x v="3"/>
    <x v="2"/>
  </r>
  <r>
    <n v="1067"/>
    <x v="15"/>
    <x v="0"/>
    <x v="2"/>
  </r>
  <r>
    <n v="1068"/>
    <x v="15"/>
    <x v="1"/>
    <x v="1"/>
  </r>
  <r>
    <n v="1069"/>
    <x v="15"/>
    <x v="2"/>
    <x v="1"/>
  </r>
  <r>
    <n v="1070"/>
    <x v="15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0B4C8-CC51-4EF2-A385-90BF3A62E18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B9" firstHeaderRow="2" firstDataRow="2" firstDataCol="1" rowPageCount="1" colPageCount="1"/>
  <pivotFields count="4">
    <pivotField compact="0" outline="0" showAll="0"/>
    <pivotField axis="axisPage" compact="0" numFmtId="14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a de Quantidade" fld="3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E0181-7898-4146-9CBD-51FF3816D691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17" firstHeaderRow="2" firstDataRow="2" firstDataCol="2"/>
  <pivotFields count="4">
    <pivotField dataField="1" compact="0" outline="0" showAll="0"/>
    <pivotField compact="0" numFmtId="14" outline="0" showAll="0"/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>
      <items count="4">
        <item x="0"/>
        <item x="2"/>
        <item x="1"/>
        <item t="default"/>
      </items>
    </pivotField>
  </pivotFields>
  <rowFields count="2">
    <field x="2"/>
    <field x="3"/>
  </rowFields>
  <rowItems count="13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 t="grand">
      <x/>
    </i>
  </rowItems>
  <colItems count="1">
    <i/>
  </colItems>
  <dataFields count="1">
    <dataField name="Contagem de NF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34F54-092F-4C4D-AD3B-C0228BE49EEB}" name="Faturamento" displayName="Faturamento" ref="A1:F65" totalsRowShown="0" headerRowDxfId="24" headerRowBorderDxfId="23" tableBorderDxfId="22" totalsRowBorderDxfId="21">
  <autoFilter ref="A1:F65" xr:uid="{6CE41459-068F-49DD-B10A-E7998CD0B74C}"/>
  <tableColumns count="6">
    <tableColumn id="1" xr3:uid="{2FC90E20-9F70-461B-B856-9A199C8D3B00}" name="NF" dataDxfId="20"/>
    <tableColumn id="2" xr3:uid="{887ADB8F-AED7-4415-BA64-0910176C03E3}" name="Data" dataDxfId="19"/>
    <tableColumn id="3" xr3:uid="{3FB6D6B7-7A10-4C9C-8D4E-26812082D4C3}" name="Produto" dataDxfId="18"/>
    <tableColumn id="4" xr3:uid="{C5FBD883-3D43-4EDF-9523-37D0601EB13E}" name="Quantidade" dataDxfId="17"/>
    <tableColumn id="5" xr3:uid="{42401406-3E42-4EEC-8AE8-BBE16F871922}" name="Preço(R$)" dataDxfId="16">
      <calculatedColumnFormula>VLOOKUP(C2,Planilha5!$A$2:$B$5,2,FALSE)</calculatedColumnFormula>
    </tableColumn>
    <tableColumn id="6" xr3:uid="{30DCBF91-027D-49D3-B77E-29235A95AC06}" name="Valor Total(R$)" dataDxfId="15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73C2E7-0803-4260-BC64-55B584D6A182}" name="Tabela5" displayName="Tabela5" ref="A1:B5" totalsRowShown="0" headerRowDxfId="13" headerRowBorderDxfId="12" tableBorderDxfId="11" totalsRowBorderDxfId="10">
  <autoFilter ref="A1:B5" xr:uid="{04CD0611-9000-4335-A152-DE78CE742953}"/>
  <tableColumns count="2">
    <tableColumn id="1" xr3:uid="{B1726F61-3988-4E72-BDA2-1E6ADB1FF1C3}" name="Produtos"/>
    <tableColumn id="2" xr3:uid="{130DB9FD-1293-4EAB-B94D-DB0937271581}" name="Preço" dataDxfId="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CD84B-3BEB-46C8-B8C2-30BCEB3055E1}" name="Tabela2" displayName="Tabela2" ref="B1:E2" totalsRowShown="0" headerRowDxfId="7" headerRowBorderDxfId="6" tableBorderDxfId="5" totalsRowBorderDxfId="4">
  <autoFilter ref="B1:E2" xr:uid="{0BEF439D-DE66-4325-A90B-03B57C943139}"/>
  <tableColumns count="4">
    <tableColumn id="1" xr3:uid="{8E06F4AE-71DA-4D66-A659-CE20E1EBF0B7}" name="Bolo de Cenoura" dataDxfId="3">
      <calculatedColumnFormula>SUMIF(Faturamento!$C2:$C65,B1,Faturamento!$F2:$F65)</calculatedColumnFormula>
    </tableColumn>
    <tableColumn id="2" xr3:uid="{79FA3DF6-CC62-4F2F-A47D-EAEC1C005159}" name="Bolo de Chocolate" dataDxfId="2">
      <calculatedColumnFormula>SUMIF(Faturamento!$C2:$C65,C1,Faturamento!$F2:$F65)</calculatedColumnFormula>
    </tableColumn>
    <tableColumn id="3" xr3:uid="{3D5AE138-7B84-44C9-9354-BC634C8F3204}" name="Bolo Mágico" dataDxfId="1">
      <calculatedColumnFormula>SUMIF(Faturamento!$C2:$C65,D1,Faturamento!$F2:$F65)</calculatedColumnFormula>
    </tableColumn>
    <tableColumn id="4" xr3:uid="{6803C2A1-453B-4051-9BE1-A9AB1C10C76B}" name="Bolo de Fubá" dataDxfId="0">
      <calculatedColumnFormula>SUMIF(Faturamento!$C2:$C65,E1,Faturamento!$F2:$F65)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FA25-EBFC-447F-9508-292DA0EA43FE}">
  <dimension ref="A1:H67"/>
  <sheetViews>
    <sheetView showGridLines="0" workbookViewId="0">
      <selection activeCell="E6" sqref="E6"/>
    </sheetView>
  </sheetViews>
  <sheetFormatPr defaultRowHeight="15" x14ac:dyDescent="0.25"/>
  <cols>
    <col min="1" max="1" width="8.85546875" customWidth="1"/>
    <col min="2" max="2" width="13.140625" customWidth="1"/>
    <col min="3" max="3" width="17.140625" customWidth="1"/>
    <col min="4" max="4" width="15.5703125" customWidth="1"/>
    <col min="5" max="5" width="14.140625" bestFit="1" customWidth="1"/>
    <col min="6" max="6" width="18.28515625" customWidth="1"/>
    <col min="7" max="7" width="9.140625" style="7" customWidth="1"/>
    <col min="8" max="8" width="12.42578125" style="7" customWidth="1"/>
  </cols>
  <sheetData>
    <row r="1" spans="1:8" x14ac:dyDescent="0.25">
      <c r="A1" s="15" t="s">
        <v>0</v>
      </c>
      <c r="B1" s="16" t="s">
        <v>1</v>
      </c>
      <c r="C1" s="17" t="s">
        <v>2</v>
      </c>
      <c r="D1" s="18" t="s">
        <v>3</v>
      </c>
      <c r="E1" s="16" t="s">
        <v>17</v>
      </c>
      <c r="F1" s="16" t="s">
        <v>18</v>
      </c>
      <c r="G1" s="4"/>
      <c r="H1" s="5"/>
    </row>
    <row r="2" spans="1:8" x14ac:dyDescent="0.25">
      <c r="A2" s="14">
        <v>1007</v>
      </c>
      <c r="B2" s="1">
        <v>44019</v>
      </c>
      <c r="C2" s="13" t="s">
        <v>4</v>
      </c>
      <c r="D2" s="3">
        <v>1</v>
      </c>
      <c r="E2" s="28">
        <f>VLOOKUP(C2,Planilha5!$A$2:$B$5,2,FALSE)</f>
        <v>18</v>
      </c>
      <c r="F2" s="27">
        <f t="shared" ref="F2:F33" si="0">D2*E2</f>
        <v>18</v>
      </c>
      <c r="G2" s="8"/>
      <c r="H2" s="10"/>
    </row>
    <row r="3" spans="1:8" x14ac:dyDescent="0.25">
      <c r="A3" s="14">
        <v>1008</v>
      </c>
      <c r="B3" s="1">
        <v>44019</v>
      </c>
      <c r="C3" s="13" t="s">
        <v>5</v>
      </c>
      <c r="D3" s="3">
        <v>3</v>
      </c>
      <c r="E3" s="28">
        <f>VLOOKUP(C3,Planilha5!$A$2:$B$5,2,FALSE)</f>
        <v>25</v>
      </c>
      <c r="F3" s="27">
        <f t="shared" si="0"/>
        <v>75</v>
      </c>
      <c r="G3" s="8"/>
      <c r="H3" s="10"/>
    </row>
    <row r="4" spans="1:8" x14ac:dyDescent="0.25">
      <c r="A4" s="14">
        <v>1009</v>
      </c>
      <c r="B4" s="1">
        <v>44019</v>
      </c>
      <c r="C4" s="13" t="s">
        <v>6</v>
      </c>
      <c r="D4" s="3">
        <v>1</v>
      </c>
      <c r="E4" s="28">
        <f>VLOOKUP(C4,Planilha5!$A$2:$B$5,2,FALSE)</f>
        <v>23</v>
      </c>
      <c r="F4" s="27">
        <f t="shared" si="0"/>
        <v>23</v>
      </c>
      <c r="G4" s="8"/>
      <c r="H4" s="10"/>
    </row>
    <row r="5" spans="1:8" x14ac:dyDescent="0.25">
      <c r="A5" s="14">
        <v>1010</v>
      </c>
      <c r="B5" s="1">
        <v>44019</v>
      </c>
      <c r="C5" s="13" t="s">
        <v>7</v>
      </c>
      <c r="D5" s="3">
        <v>3</v>
      </c>
      <c r="E5" s="28">
        <f>VLOOKUP(C5,Planilha5!$A$2:$B$5,2,FALSE)</f>
        <v>20</v>
      </c>
      <c r="F5" s="27">
        <f t="shared" si="0"/>
        <v>60</v>
      </c>
      <c r="G5" s="8"/>
      <c r="H5" s="10"/>
    </row>
    <row r="6" spans="1:8" x14ac:dyDescent="0.25">
      <c r="A6" s="14">
        <v>1011</v>
      </c>
      <c r="B6" s="1">
        <v>44020</v>
      </c>
      <c r="C6" s="13" t="s">
        <v>4</v>
      </c>
      <c r="D6" s="3">
        <v>2</v>
      </c>
      <c r="E6" s="28">
        <f>VLOOKUP(C6,Planilha5!$A$2:$B$5,2,FALSE)</f>
        <v>18</v>
      </c>
      <c r="F6" s="27">
        <f t="shared" si="0"/>
        <v>36</v>
      </c>
      <c r="G6" s="8"/>
      <c r="H6" s="10"/>
    </row>
    <row r="7" spans="1:8" x14ac:dyDescent="0.25">
      <c r="A7" s="14">
        <v>1012</v>
      </c>
      <c r="B7" s="1">
        <v>44020</v>
      </c>
      <c r="C7" s="13" t="s">
        <v>5</v>
      </c>
      <c r="D7" s="3">
        <v>2</v>
      </c>
      <c r="E7" s="28">
        <f>VLOOKUP(C7,Planilha5!$A$2:$B$5,2,FALSE)</f>
        <v>25</v>
      </c>
      <c r="F7" s="27">
        <f t="shared" si="0"/>
        <v>50</v>
      </c>
      <c r="G7" s="8"/>
      <c r="H7" s="10"/>
    </row>
    <row r="8" spans="1:8" x14ac:dyDescent="0.25">
      <c r="A8" s="14">
        <v>1013</v>
      </c>
      <c r="B8" s="1">
        <v>44020</v>
      </c>
      <c r="C8" s="13" t="s">
        <v>6</v>
      </c>
      <c r="D8" s="3">
        <v>1</v>
      </c>
      <c r="E8" s="28">
        <f>VLOOKUP(C8,Planilha5!$A$2:$B$5,2,FALSE)</f>
        <v>23</v>
      </c>
      <c r="F8" s="27">
        <f t="shared" si="0"/>
        <v>23</v>
      </c>
      <c r="G8" s="8"/>
      <c r="H8" s="10"/>
    </row>
    <row r="9" spans="1:8" x14ac:dyDescent="0.25">
      <c r="A9" s="14">
        <v>1014</v>
      </c>
      <c r="B9" s="1">
        <v>44020</v>
      </c>
      <c r="C9" s="13" t="s">
        <v>7</v>
      </c>
      <c r="D9" s="3">
        <v>2</v>
      </c>
      <c r="E9" s="28">
        <f>VLOOKUP(C9,Planilha5!$A$2:$B$5,2,FALSE)</f>
        <v>20</v>
      </c>
      <c r="F9" s="27">
        <f t="shared" si="0"/>
        <v>40</v>
      </c>
      <c r="G9" s="8"/>
      <c r="H9" s="10"/>
    </row>
    <row r="10" spans="1:8" x14ac:dyDescent="0.25">
      <c r="A10" s="14">
        <v>1015</v>
      </c>
      <c r="B10" s="1">
        <v>44021</v>
      </c>
      <c r="C10" s="13" t="s">
        <v>4</v>
      </c>
      <c r="D10" s="3">
        <v>1</v>
      </c>
      <c r="E10" s="28">
        <f>VLOOKUP(C10,Planilha5!$A$2:$B$5,2,FALSE)</f>
        <v>18</v>
      </c>
      <c r="F10" s="27">
        <f t="shared" si="0"/>
        <v>18</v>
      </c>
      <c r="G10" s="8"/>
      <c r="H10" s="10"/>
    </row>
    <row r="11" spans="1:8" x14ac:dyDescent="0.25">
      <c r="A11" s="14">
        <v>1016</v>
      </c>
      <c r="B11" s="1">
        <v>44021</v>
      </c>
      <c r="C11" s="13" t="s">
        <v>5</v>
      </c>
      <c r="D11" s="3">
        <v>2</v>
      </c>
      <c r="E11" s="28">
        <f>VLOOKUP(C11,Planilha5!$A$2:$B$5,2,FALSE)</f>
        <v>25</v>
      </c>
      <c r="F11" s="27">
        <f t="shared" si="0"/>
        <v>50</v>
      </c>
      <c r="G11" s="8"/>
      <c r="H11" s="10"/>
    </row>
    <row r="12" spans="1:8" x14ac:dyDescent="0.25">
      <c r="A12" s="14">
        <v>1017</v>
      </c>
      <c r="B12" s="1">
        <v>44021</v>
      </c>
      <c r="C12" s="13" t="s">
        <v>6</v>
      </c>
      <c r="D12" s="3">
        <v>1</v>
      </c>
      <c r="E12" s="28">
        <f>VLOOKUP(C12,Planilha5!$A$2:$B$5,2,FALSE)</f>
        <v>23</v>
      </c>
      <c r="F12" s="27">
        <f t="shared" si="0"/>
        <v>23</v>
      </c>
      <c r="G12" s="8"/>
      <c r="H12" s="10"/>
    </row>
    <row r="13" spans="1:8" x14ac:dyDescent="0.25">
      <c r="A13" s="14">
        <v>1018</v>
      </c>
      <c r="B13" s="1">
        <v>44021</v>
      </c>
      <c r="C13" s="13" t="s">
        <v>7</v>
      </c>
      <c r="D13" s="3">
        <v>2</v>
      </c>
      <c r="E13" s="28">
        <f>VLOOKUP(C13,Planilha5!$A$2:$B$5,2,FALSE)</f>
        <v>20</v>
      </c>
      <c r="F13" s="27">
        <f t="shared" si="0"/>
        <v>40</v>
      </c>
      <c r="G13" s="8"/>
      <c r="H13" s="10"/>
    </row>
    <row r="14" spans="1:8" x14ac:dyDescent="0.25">
      <c r="A14" s="14">
        <v>1019</v>
      </c>
      <c r="B14" s="1">
        <v>44022</v>
      </c>
      <c r="C14" s="13" t="s">
        <v>4</v>
      </c>
      <c r="D14" s="3">
        <v>2</v>
      </c>
      <c r="E14" s="28">
        <f>VLOOKUP(C14,Planilha5!$A$2:$B$5,2,FALSE)</f>
        <v>18</v>
      </c>
      <c r="F14" s="27">
        <f t="shared" si="0"/>
        <v>36</v>
      </c>
      <c r="G14" s="8"/>
      <c r="H14" s="10"/>
    </row>
    <row r="15" spans="1:8" x14ac:dyDescent="0.25">
      <c r="A15" s="14">
        <v>1020</v>
      </c>
      <c r="B15" s="1">
        <v>44022</v>
      </c>
      <c r="C15" s="13" t="s">
        <v>5</v>
      </c>
      <c r="D15" s="3">
        <v>2</v>
      </c>
      <c r="E15" s="28">
        <f>VLOOKUP(C15,Planilha5!$A$2:$B$5,2,FALSE)</f>
        <v>25</v>
      </c>
      <c r="F15" s="27">
        <f t="shared" si="0"/>
        <v>50</v>
      </c>
      <c r="G15" s="8"/>
      <c r="H15" s="10"/>
    </row>
    <row r="16" spans="1:8" x14ac:dyDescent="0.25">
      <c r="A16" s="14">
        <v>1021</v>
      </c>
      <c r="B16" s="1">
        <v>44022</v>
      </c>
      <c r="C16" s="13" t="s">
        <v>6</v>
      </c>
      <c r="D16" s="3">
        <v>2</v>
      </c>
      <c r="E16" s="28">
        <f>VLOOKUP(C16,Planilha5!$A$2:$B$5,2,FALSE)</f>
        <v>23</v>
      </c>
      <c r="F16" s="27">
        <f t="shared" si="0"/>
        <v>46</v>
      </c>
      <c r="G16" s="8"/>
      <c r="H16" s="10"/>
    </row>
    <row r="17" spans="1:8" x14ac:dyDescent="0.25">
      <c r="A17" s="14">
        <v>1022</v>
      </c>
      <c r="B17" s="1">
        <v>44022</v>
      </c>
      <c r="C17" s="13" t="s">
        <v>7</v>
      </c>
      <c r="D17" s="3">
        <v>2</v>
      </c>
      <c r="E17" s="28">
        <f>VLOOKUP(C17,Planilha5!$A$2:$B$5,2,FALSE)</f>
        <v>20</v>
      </c>
      <c r="F17" s="27">
        <f t="shared" si="0"/>
        <v>40</v>
      </c>
      <c r="G17" s="8"/>
      <c r="H17" s="10"/>
    </row>
    <row r="18" spans="1:8" x14ac:dyDescent="0.25">
      <c r="A18" s="14">
        <v>1023</v>
      </c>
      <c r="B18" s="1">
        <v>44023</v>
      </c>
      <c r="C18" s="13" t="s">
        <v>4</v>
      </c>
      <c r="D18" s="3">
        <v>3</v>
      </c>
      <c r="E18" s="28">
        <f>VLOOKUP(C18,Planilha5!$A$2:$B$5,2,FALSE)</f>
        <v>18</v>
      </c>
      <c r="F18" s="27">
        <f t="shared" si="0"/>
        <v>54</v>
      </c>
      <c r="G18" s="8"/>
      <c r="H18" s="10"/>
    </row>
    <row r="19" spans="1:8" x14ac:dyDescent="0.25">
      <c r="A19" s="14">
        <v>1024</v>
      </c>
      <c r="B19" s="1">
        <v>44023</v>
      </c>
      <c r="C19" s="13" t="s">
        <v>5</v>
      </c>
      <c r="D19" s="3">
        <v>1</v>
      </c>
      <c r="E19" s="28">
        <f>VLOOKUP(C19,Planilha5!$A$2:$B$5,2,FALSE)</f>
        <v>25</v>
      </c>
      <c r="F19" s="27">
        <f t="shared" si="0"/>
        <v>25</v>
      </c>
      <c r="G19" s="8"/>
      <c r="H19" s="10"/>
    </row>
    <row r="20" spans="1:8" x14ac:dyDescent="0.25">
      <c r="A20" s="14">
        <v>1025</v>
      </c>
      <c r="B20" s="1">
        <v>44023</v>
      </c>
      <c r="C20" s="13" t="s">
        <v>6</v>
      </c>
      <c r="D20" s="3">
        <v>2</v>
      </c>
      <c r="E20" s="28">
        <f>VLOOKUP(C20,Planilha5!$A$2:$B$5,2,FALSE)</f>
        <v>23</v>
      </c>
      <c r="F20" s="27">
        <f t="shared" si="0"/>
        <v>46</v>
      </c>
      <c r="G20" s="8"/>
      <c r="H20" s="10"/>
    </row>
    <row r="21" spans="1:8" x14ac:dyDescent="0.25">
      <c r="A21" s="14">
        <v>1026</v>
      </c>
      <c r="B21" s="1">
        <v>44023</v>
      </c>
      <c r="C21" s="13" t="s">
        <v>7</v>
      </c>
      <c r="D21" s="3">
        <v>1</v>
      </c>
      <c r="E21" s="28">
        <f>VLOOKUP(C21,Planilha5!$A$2:$B$5,2,FALSE)</f>
        <v>20</v>
      </c>
      <c r="F21" s="27">
        <f t="shared" si="0"/>
        <v>20</v>
      </c>
      <c r="G21" s="8"/>
      <c r="H21" s="10"/>
    </row>
    <row r="22" spans="1:8" x14ac:dyDescent="0.25">
      <c r="A22" s="14">
        <v>1027</v>
      </c>
      <c r="B22" s="1">
        <v>44024</v>
      </c>
      <c r="C22" s="13" t="s">
        <v>4</v>
      </c>
      <c r="D22" s="3">
        <v>3</v>
      </c>
      <c r="E22" s="28">
        <f>VLOOKUP(C22,Planilha5!$A$2:$B$5,2,FALSE)</f>
        <v>18</v>
      </c>
      <c r="F22" s="27">
        <f t="shared" si="0"/>
        <v>54</v>
      </c>
      <c r="G22" s="8"/>
      <c r="H22" s="10"/>
    </row>
    <row r="23" spans="1:8" x14ac:dyDescent="0.25">
      <c r="A23" s="14">
        <v>1028</v>
      </c>
      <c r="B23" s="1">
        <v>44024</v>
      </c>
      <c r="C23" s="13" t="s">
        <v>5</v>
      </c>
      <c r="D23" s="3">
        <v>3</v>
      </c>
      <c r="E23" s="28">
        <f>VLOOKUP(C23,Planilha5!$A$2:$B$5,2,FALSE)</f>
        <v>25</v>
      </c>
      <c r="F23" s="27">
        <f t="shared" si="0"/>
        <v>75</v>
      </c>
      <c r="G23" s="8"/>
      <c r="H23" s="10"/>
    </row>
    <row r="24" spans="1:8" x14ac:dyDescent="0.25">
      <c r="A24" s="14">
        <v>1029</v>
      </c>
      <c r="B24" s="1">
        <v>44024</v>
      </c>
      <c r="C24" s="13" t="s">
        <v>6</v>
      </c>
      <c r="D24" s="3">
        <v>2</v>
      </c>
      <c r="E24" s="28">
        <f>VLOOKUP(C24,Planilha5!$A$2:$B$5,2,FALSE)</f>
        <v>23</v>
      </c>
      <c r="F24" s="27">
        <f t="shared" si="0"/>
        <v>46</v>
      </c>
      <c r="G24" s="8"/>
      <c r="H24" s="10"/>
    </row>
    <row r="25" spans="1:8" x14ac:dyDescent="0.25">
      <c r="A25" s="14">
        <v>1030</v>
      </c>
      <c r="B25" s="1">
        <v>44024</v>
      </c>
      <c r="C25" s="13" t="s">
        <v>7</v>
      </c>
      <c r="D25" s="3">
        <v>2</v>
      </c>
      <c r="E25" s="28">
        <f>VLOOKUP(C25,Planilha5!$A$2:$B$5,2,FALSE)</f>
        <v>20</v>
      </c>
      <c r="F25" s="27">
        <f t="shared" si="0"/>
        <v>40</v>
      </c>
      <c r="G25" s="8"/>
      <c r="H25" s="10"/>
    </row>
    <row r="26" spans="1:8" x14ac:dyDescent="0.25">
      <c r="A26" s="14">
        <v>1031</v>
      </c>
      <c r="B26" s="1">
        <v>44025</v>
      </c>
      <c r="C26" s="13" t="s">
        <v>4</v>
      </c>
      <c r="D26" s="3">
        <v>2</v>
      </c>
      <c r="E26" s="28">
        <f>VLOOKUP(C26,Planilha5!$A$2:$B$5,2,FALSE)</f>
        <v>18</v>
      </c>
      <c r="F26" s="27">
        <f t="shared" si="0"/>
        <v>36</v>
      </c>
      <c r="G26" s="8"/>
      <c r="H26" s="10"/>
    </row>
    <row r="27" spans="1:8" x14ac:dyDescent="0.25">
      <c r="A27" s="14">
        <v>1032</v>
      </c>
      <c r="B27" s="1">
        <v>44025</v>
      </c>
      <c r="C27" s="13" t="s">
        <v>5</v>
      </c>
      <c r="D27" s="3">
        <v>3</v>
      </c>
      <c r="E27" s="28">
        <f>VLOOKUP(C27,Planilha5!$A$2:$B$5,2,FALSE)</f>
        <v>25</v>
      </c>
      <c r="F27" s="27">
        <f t="shared" si="0"/>
        <v>75</v>
      </c>
      <c r="G27" s="8"/>
      <c r="H27" s="10"/>
    </row>
    <row r="28" spans="1:8" x14ac:dyDescent="0.25">
      <c r="A28" s="14">
        <v>1033</v>
      </c>
      <c r="B28" s="1">
        <v>44025</v>
      </c>
      <c r="C28" s="13" t="s">
        <v>6</v>
      </c>
      <c r="D28" s="3">
        <v>2</v>
      </c>
      <c r="E28" s="28">
        <f>VLOOKUP(C28,Planilha5!$A$2:$B$5,2,FALSE)</f>
        <v>23</v>
      </c>
      <c r="F28" s="27">
        <f t="shared" si="0"/>
        <v>46</v>
      </c>
      <c r="G28" s="8"/>
      <c r="H28" s="10"/>
    </row>
    <row r="29" spans="1:8" x14ac:dyDescent="0.25">
      <c r="A29" s="14">
        <v>1034</v>
      </c>
      <c r="B29" s="1">
        <v>44025</v>
      </c>
      <c r="C29" s="13" t="s">
        <v>7</v>
      </c>
      <c r="D29" s="3">
        <v>2</v>
      </c>
      <c r="E29" s="28">
        <f>VLOOKUP(C29,Planilha5!$A$2:$B$5,2,FALSE)</f>
        <v>20</v>
      </c>
      <c r="F29" s="27">
        <f t="shared" si="0"/>
        <v>40</v>
      </c>
      <c r="G29" s="8"/>
      <c r="H29" s="10"/>
    </row>
    <row r="30" spans="1:8" x14ac:dyDescent="0.25">
      <c r="A30" s="14">
        <v>1035</v>
      </c>
      <c r="B30" s="1">
        <v>44026</v>
      </c>
      <c r="C30" s="13" t="s">
        <v>4</v>
      </c>
      <c r="D30" s="3">
        <v>1</v>
      </c>
      <c r="E30" s="28">
        <f>VLOOKUP(C30,Planilha5!$A$2:$B$5,2,FALSE)</f>
        <v>18</v>
      </c>
      <c r="F30" s="27">
        <f t="shared" si="0"/>
        <v>18</v>
      </c>
      <c r="G30" s="8"/>
      <c r="H30" s="10"/>
    </row>
    <row r="31" spans="1:8" x14ac:dyDescent="0.25">
      <c r="A31" s="14">
        <v>1036</v>
      </c>
      <c r="B31" s="1">
        <v>44026</v>
      </c>
      <c r="C31" s="13" t="s">
        <v>5</v>
      </c>
      <c r="D31" s="3">
        <v>1</v>
      </c>
      <c r="E31" s="28">
        <f>VLOOKUP(C31,Planilha5!$A$2:$B$5,2,FALSE)</f>
        <v>25</v>
      </c>
      <c r="F31" s="27">
        <f t="shared" si="0"/>
        <v>25</v>
      </c>
      <c r="G31" s="8"/>
      <c r="H31" s="10"/>
    </row>
    <row r="32" spans="1:8" x14ac:dyDescent="0.25">
      <c r="A32" s="14">
        <v>1037</v>
      </c>
      <c r="B32" s="1">
        <v>44026</v>
      </c>
      <c r="C32" s="13" t="s">
        <v>6</v>
      </c>
      <c r="D32" s="3">
        <v>3</v>
      </c>
      <c r="E32" s="28">
        <f>VLOOKUP(C32,Planilha5!$A$2:$B$5,2,FALSE)</f>
        <v>23</v>
      </c>
      <c r="F32" s="27">
        <f t="shared" si="0"/>
        <v>69</v>
      </c>
      <c r="G32" s="8"/>
      <c r="H32" s="10"/>
    </row>
    <row r="33" spans="1:8" x14ac:dyDescent="0.25">
      <c r="A33" s="14">
        <v>1038</v>
      </c>
      <c r="B33" s="1">
        <v>44026</v>
      </c>
      <c r="C33" s="13" t="s">
        <v>7</v>
      </c>
      <c r="D33" s="3">
        <v>2</v>
      </c>
      <c r="E33" s="28">
        <f>VLOOKUP(C33,Planilha5!$A$2:$B$5,2,FALSE)</f>
        <v>20</v>
      </c>
      <c r="F33" s="27">
        <f t="shared" si="0"/>
        <v>40</v>
      </c>
      <c r="G33" s="8"/>
      <c r="H33" s="10"/>
    </row>
    <row r="34" spans="1:8" x14ac:dyDescent="0.25">
      <c r="A34" s="14">
        <v>1039</v>
      </c>
      <c r="B34" s="1">
        <v>44027</v>
      </c>
      <c r="C34" s="13" t="s">
        <v>4</v>
      </c>
      <c r="D34" s="3">
        <v>1</v>
      </c>
      <c r="E34" s="28">
        <f>VLOOKUP(C34,Planilha5!$A$2:$B$5,2,FALSE)</f>
        <v>18</v>
      </c>
      <c r="F34" s="27">
        <f t="shared" ref="F34:F65" si="1">D34*E34</f>
        <v>18</v>
      </c>
      <c r="G34" s="8"/>
      <c r="H34" s="10"/>
    </row>
    <row r="35" spans="1:8" x14ac:dyDescent="0.25">
      <c r="A35" s="14">
        <v>1040</v>
      </c>
      <c r="B35" s="1">
        <v>44027</v>
      </c>
      <c r="C35" s="13" t="s">
        <v>5</v>
      </c>
      <c r="D35" s="3">
        <v>2</v>
      </c>
      <c r="E35" s="28">
        <f>VLOOKUP(C35,Planilha5!$A$2:$B$5,2,FALSE)</f>
        <v>25</v>
      </c>
      <c r="F35" s="27">
        <f t="shared" si="1"/>
        <v>50</v>
      </c>
      <c r="G35" s="8"/>
      <c r="H35" s="10"/>
    </row>
    <row r="36" spans="1:8" x14ac:dyDescent="0.25">
      <c r="A36" s="14">
        <v>1041</v>
      </c>
      <c r="B36" s="1">
        <v>44027</v>
      </c>
      <c r="C36" s="13" t="s">
        <v>6</v>
      </c>
      <c r="D36" s="3">
        <v>3</v>
      </c>
      <c r="E36" s="28">
        <f>VLOOKUP(C36,Planilha5!$A$2:$B$5,2,FALSE)</f>
        <v>23</v>
      </c>
      <c r="F36" s="27">
        <f t="shared" si="1"/>
        <v>69</v>
      </c>
      <c r="G36" s="8"/>
      <c r="H36" s="10"/>
    </row>
    <row r="37" spans="1:8" x14ac:dyDescent="0.25">
      <c r="A37" s="14">
        <v>1042</v>
      </c>
      <c r="B37" s="1">
        <v>44027</v>
      </c>
      <c r="C37" s="13" t="s">
        <v>7</v>
      </c>
      <c r="D37" s="3">
        <v>1</v>
      </c>
      <c r="E37" s="28">
        <f>VLOOKUP(C37,Planilha5!$A$2:$B$5,2,FALSE)</f>
        <v>20</v>
      </c>
      <c r="F37" s="27">
        <f t="shared" si="1"/>
        <v>20</v>
      </c>
      <c r="G37" s="8"/>
      <c r="H37" s="10"/>
    </row>
    <row r="38" spans="1:8" x14ac:dyDescent="0.25">
      <c r="A38" s="14">
        <v>1043</v>
      </c>
      <c r="B38" s="1">
        <v>44028</v>
      </c>
      <c r="C38" s="13" t="s">
        <v>4</v>
      </c>
      <c r="D38" s="3">
        <v>2</v>
      </c>
      <c r="E38" s="28">
        <f>VLOOKUP(C38,Planilha5!$A$2:$B$5,2,FALSE)</f>
        <v>18</v>
      </c>
      <c r="F38" s="27">
        <f t="shared" si="1"/>
        <v>36</v>
      </c>
      <c r="G38" s="8"/>
      <c r="H38" s="10"/>
    </row>
    <row r="39" spans="1:8" x14ac:dyDescent="0.25">
      <c r="A39" s="14">
        <v>1044</v>
      </c>
      <c r="B39" s="1">
        <v>44028</v>
      </c>
      <c r="C39" s="13" t="s">
        <v>5</v>
      </c>
      <c r="D39" s="3">
        <v>3</v>
      </c>
      <c r="E39" s="28">
        <f>VLOOKUP(C39,Planilha5!$A$2:$B$5,2,FALSE)</f>
        <v>25</v>
      </c>
      <c r="F39" s="27">
        <f t="shared" si="1"/>
        <v>75</v>
      </c>
      <c r="G39" s="8"/>
      <c r="H39" s="10"/>
    </row>
    <row r="40" spans="1:8" x14ac:dyDescent="0.25">
      <c r="A40" s="14">
        <v>1045</v>
      </c>
      <c r="B40" s="1">
        <v>44028</v>
      </c>
      <c r="C40" s="13" t="s">
        <v>6</v>
      </c>
      <c r="D40" s="3">
        <v>3</v>
      </c>
      <c r="E40" s="28">
        <f>VLOOKUP(C40,Planilha5!$A$2:$B$5,2,FALSE)</f>
        <v>23</v>
      </c>
      <c r="F40" s="27">
        <f t="shared" si="1"/>
        <v>69</v>
      </c>
      <c r="G40" s="8"/>
      <c r="H40" s="10"/>
    </row>
    <row r="41" spans="1:8" x14ac:dyDescent="0.25">
      <c r="A41" s="14">
        <v>1046</v>
      </c>
      <c r="B41" s="1">
        <v>44028</v>
      </c>
      <c r="C41" s="13" t="s">
        <v>7</v>
      </c>
      <c r="D41" s="3">
        <v>3</v>
      </c>
      <c r="E41" s="28">
        <f>VLOOKUP(C41,Planilha5!$A$2:$B$5,2,FALSE)</f>
        <v>20</v>
      </c>
      <c r="F41" s="27">
        <f t="shared" si="1"/>
        <v>60</v>
      </c>
      <c r="G41" s="8"/>
      <c r="H41" s="10"/>
    </row>
    <row r="42" spans="1:8" x14ac:dyDescent="0.25">
      <c r="A42" s="14">
        <v>1047</v>
      </c>
      <c r="B42" s="1">
        <v>44029</v>
      </c>
      <c r="C42" s="13" t="s">
        <v>4</v>
      </c>
      <c r="D42" s="3">
        <v>1</v>
      </c>
      <c r="E42" s="28">
        <f>VLOOKUP(C42,Planilha5!$A$2:$B$5,2,FALSE)</f>
        <v>18</v>
      </c>
      <c r="F42" s="27">
        <f t="shared" si="1"/>
        <v>18</v>
      </c>
      <c r="G42" s="8"/>
      <c r="H42" s="10"/>
    </row>
    <row r="43" spans="1:8" x14ac:dyDescent="0.25">
      <c r="A43" s="14">
        <v>1048</v>
      </c>
      <c r="B43" s="1">
        <v>44029</v>
      </c>
      <c r="C43" s="13" t="s">
        <v>5</v>
      </c>
      <c r="D43" s="3">
        <v>2</v>
      </c>
      <c r="E43" s="28">
        <f>VLOOKUP(C43,Planilha5!$A$2:$B$5,2,FALSE)</f>
        <v>25</v>
      </c>
      <c r="F43" s="27">
        <f t="shared" si="1"/>
        <v>50</v>
      </c>
      <c r="G43" s="8"/>
      <c r="H43" s="10"/>
    </row>
    <row r="44" spans="1:8" x14ac:dyDescent="0.25">
      <c r="A44" s="14">
        <v>1049</v>
      </c>
      <c r="B44" s="1">
        <v>44029</v>
      </c>
      <c r="C44" s="13" t="s">
        <v>6</v>
      </c>
      <c r="D44" s="3">
        <v>1</v>
      </c>
      <c r="E44" s="28">
        <f>VLOOKUP(C44,Planilha5!$A$2:$B$5,2,FALSE)</f>
        <v>23</v>
      </c>
      <c r="F44" s="27">
        <f t="shared" si="1"/>
        <v>23</v>
      </c>
      <c r="G44" s="8"/>
      <c r="H44" s="10"/>
    </row>
    <row r="45" spans="1:8" x14ac:dyDescent="0.25">
      <c r="A45" s="14">
        <v>1050</v>
      </c>
      <c r="B45" s="1">
        <v>44029</v>
      </c>
      <c r="C45" s="13" t="s">
        <v>7</v>
      </c>
      <c r="D45" s="3">
        <v>2</v>
      </c>
      <c r="E45" s="28">
        <f>VLOOKUP(C45,Planilha5!$A$2:$B$5,2,FALSE)</f>
        <v>20</v>
      </c>
      <c r="F45" s="27">
        <f t="shared" si="1"/>
        <v>40</v>
      </c>
      <c r="G45" s="8"/>
      <c r="H45" s="10"/>
    </row>
    <row r="46" spans="1:8" x14ac:dyDescent="0.25">
      <c r="A46" s="14">
        <v>1051</v>
      </c>
      <c r="B46" s="1">
        <v>44030</v>
      </c>
      <c r="C46" s="13" t="s">
        <v>4</v>
      </c>
      <c r="D46" s="3">
        <v>2</v>
      </c>
      <c r="E46" s="28">
        <f>VLOOKUP(C46,Planilha5!$A$2:$B$5,2,FALSE)</f>
        <v>18</v>
      </c>
      <c r="F46" s="27">
        <f t="shared" si="1"/>
        <v>36</v>
      </c>
      <c r="G46" s="8"/>
      <c r="H46" s="10"/>
    </row>
    <row r="47" spans="1:8" x14ac:dyDescent="0.25">
      <c r="A47" s="14">
        <v>1052</v>
      </c>
      <c r="B47" s="1">
        <v>44030</v>
      </c>
      <c r="C47" s="13" t="s">
        <v>5</v>
      </c>
      <c r="D47" s="3">
        <v>1</v>
      </c>
      <c r="E47" s="28">
        <f>VLOOKUP(C47,Planilha5!$A$2:$B$5,2,FALSE)</f>
        <v>25</v>
      </c>
      <c r="F47" s="27">
        <f t="shared" si="1"/>
        <v>25</v>
      </c>
      <c r="G47" s="8"/>
      <c r="H47" s="10"/>
    </row>
    <row r="48" spans="1:8" x14ac:dyDescent="0.25">
      <c r="A48" s="14">
        <v>1053</v>
      </c>
      <c r="B48" s="1">
        <v>44030</v>
      </c>
      <c r="C48" s="13" t="s">
        <v>6</v>
      </c>
      <c r="D48" s="3">
        <v>3</v>
      </c>
      <c r="E48" s="28">
        <f>VLOOKUP(C48,Planilha5!$A$2:$B$5,2,FALSE)</f>
        <v>23</v>
      </c>
      <c r="F48" s="27">
        <f t="shared" si="1"/>
        <v>69</v>
      </c>
      <c r="G48" s="8"/>
      <c r="H48" s="10"/>
    </row>
    <row r="49" spans="1:8" x14ac:dyDescent="0.25">
      <c r="A49" s="14">
        <v>1054</v>
      </c>
      <c r="B49" s="1">
        <v>44030</v>
      </c>
      <c r="C49" s="13" t="s">
        <v>7</v>
      </c>
      <c r="D49" s="3">
        <v>2</v>
      </c>
      <c r="E49" s="28">
        <f>VLOOKUP(C49,Planilha5!$A$2:$B$5,2,FALSE)</f>
        <v>20</v>
      </c>
      <c r="F49" s="27">
        <f t="shared" si="1"/>
        <v>40</v>
      </c>
      <c r="G49" s="8"/>
      <c r="H49" s="10"/>
    </row>
    <row r="50" spans="1:8" x14ac:dyDescent="0.25">
      <c r="A50" s="14">
        <v>1055</v>
      </c>
      <c r="B50" s="1">
        <v>44031</v>
      </c>
      <c r="C50" s="13" t="s">
        <v>4</v>
      </c>
      <c r="D50" s="3">
        <v>2</v>
      </c>
      <c r="E50" s="28">
        <f>VLOOKUP(C50,Planilha5!$A$2:$B$5,2,FALSE)</f>
        <v>18</v>
      </c>
      <c r="F50" s="27">
        <f t="shared" si="1"/>
        <v>36</v>
      </c>
      <c r="G50" s="8"/>
      <c r="H50" s="10"/>
    </row>
    <row r="51" spans="1:8" x14ac:dyDescent="0.25">
      <c r="A51" s="14">
        <v>1056</v>
      </c>
      <c r="B51" s="1">
        <v>44031</v>
      </c>
      <c r="C51" s="13" t="s">
        <v>5</v>
      </c>
      <c r="D51" s="3">
        <v>3</v>
      </c>
      <c r="E51" s="28">
        <f>VLOOKUP(C51,Planilha5!$A$2:$B$5,2,FALSE)</f>
        <v>25</v>
      </c>
      <c r="F51" s="27">
        <f t="shared" si="1"/>
        <v>75</v>
      </c>
      <c r="G51" s="8"/>
      <c r="H51" s="10"/>
    </row>
    <row r="52" spans="1:8" x14ac:dyDescent="0.25">
      <c r="A52" s="14">
        <v>1057</v>
      </c>
      <c r="B52" s="1">
        <v>44031</v>
      </c>
      <c r="C52" s="13" t="s">
        <v>6</v>
      </c>
      <c r="D52" s="3">
        <v>2</v>
      </c>
      <c r="E52" s="28">
        <f>VLOOKUP(C52,Planilha5!$A$2:$B$5,2,FALSE)</f>
        <v>23</v>
      </c>
      <c r="F52" s="27">
        <f t="shared" si="1"/>
        <v>46</v>
      </c>
      <c r="G52" s="8"/>
      <c r="H52" s="10"/>
    </row>
    <row r="53" spans="1:8" x14ac:dyDescent="0.25">
      <c r="A53" s="14">
        <v>1058</v>
      </c>
      <c r="B53" s="1">
        <v>44031</v>
      </c>
      <c r="C53" s="13" t="s">
        <v>7</v>
      </c>
      <c r="D53" s="3">
        <v>1</v>
      </c>
      <c r="E53" s="28">
        <f>VLOOKUP(C53,Planilha5!$A$2:$B$5,2,FALSE)</f>
        <v>20</v>
      </c>
      <c r="F53" s="27">
        <f t="shared" si="1"/>
        <v>20</v>
      </c>
      <c r="G53" s="8"/>
      <c r="H53" s="10"/>
    </row>
    <row r="54" spans="1:8" x14ac:dyDescent="0.25">
      <c r="A54" s="14">
        <v>1059</v>
      </c>
      <c r="B54" s="1">
        <v>44032</v>
      </c>
      <c r="C54" s="13" t="s">
        <v>4</v>
      </c>
      <c r="D54" s="3">
        <v>1</v>
      </c>
      <c r="E54" s="28">
        <f>VLOOKUP(C54,Planilha5!$A$2:$B$5,2,FALSE)</f>
        <v>18</v>
      </c>
      <c r="F54" s="27">
        <f t="shared" si="1"/>
        <v>18</v>
      </c>
      <c r="G54" s="8"/>
      <c r="H54" s="10"/>
    </row>
    <row r="55" spans="1:8" x14ac:dyDescent="0.25">
      <c r="A55" s="14">
        <v>1060</v>
      </c>
      <c r="B55" s="1">
        <v>44032</v>
      </c>
      <c r="C55" s="13" t="s">
        <v>5</v>
      </c>
      <c r="D55" s="3">
        <v>3</v>
      </c>
      <c r="E55" s="28">
        <f>VLOOKUP(C55,Planilha5!$A$2:$B$5,2,FALSE)</f>
        <v>25</v>
      </c>
      <c r="F55" s="27">
        <f t="shared" si="1"/>
        <v>75</v>
      </c>
      <c r="G55" s="8"/>
      <c r="H55" s="10"/>
    </row>
    <row r="56" spans="1:8" x14ac:dyDescent="0.25">
      <c r="A56" s="14">
        <v>1061</v>
      </c>
      <c r="B56" s="1">
        <v>44032</v>
      </c>
      <c r="C56" s="13" t="s">
        <v>6</v>
      </c>
      <c r="D56" s="3">
        <v>1</v>
      </c>
      <c r="E56" s="28">
        <f>VLOOKUP(C56,Planilha5!$A$2:$B$5,2,FALSE)</f>
        <v>23</v>
      </c>
      <c r="F56" s="27">
        <f t="shared" si="1"/>
        <v>23</v>
      </c>
      <c r="G56" s="8"/>
      <c r="H56" s="10"/>
    </row>
    <row r="57" spans="1:8" x14ac:dyDescent="0.25">
      <c r="A57" s="14">
        <v>1062</v>
      </c>
      <c r="B57" s="1">
        <v>44032</v>
      </c>
      <c r="C57" s="13" t="s">
        <v>7</v>
      </c>
      <c r="D57" s="3">
        <v>2</v>
      </c>
      <c r="E57" s="28">
        <f>VLOOKUP(C57,Planilha5!$A$2:$B$5,2,FALSE)</f>
        <v>20</v>
      </c>
      <c r="F57" s="27">
        <f t="shared" si="1"/>
        <v>40</v>
      </c>
      <c r="G57" s="8"/>
      <c r="H57" s="10"/>
    </row>
    <row r="58" spans="1:8" x14ac:dyDescent="0.25">
      <c r="A58" s="14">
        <v>1063</v>
      </c>
      <c r="B58" s="1">
        <v>44033</v>
      </c>
      <c r="C58" s="13" t="s">
        <v>4</v>
      </c>
      <c r="D58" s="3">
        <v>1</v>
      </c>
      <c r="E58" s="28">
        <f>VLOOKUP(C58,Planilha5!$A$2:$B$5,2,FALSE)</f>
        <v>18</v>
      </c>
      <c r="F58" s="27">
        <f t="shared" si="1"/>
        <v>18</v>
      </c>
      <c r="G58" s="8"/>
      <c r="H58" s="10"/>
    </row>
    <row r="59" spans="1:8" x14ac:dyDescent="0.25">
      <c r="A59" s="14">
        <v>1064</v>
      </c>
      <c r="B59" s="1">
        <v>44033</v>
      </c>
      <c r="C59" s="13" t="s">
        <v>5</v>
      </c>
      <c r="D59" s="3">
        <v>2</v>
      </c>
      <c r="E59" s="28">
        <f>VLOOKUP(C59,Planilha5!$A$2:$B$5,2,FALSE)</f>
        <v>25</v>
      </c>
      <c r="F59" s="27">
        <f t="shared" si="1"/>
        <v>50</v>
      </c>
      <c r="G59" s="8"/>
      <c r="H59" s="10"/>
    </row>
    <row r="60" spans="1:8" x14ac:dyDescent="0.25">
      <c r="A60" s="14">
        <v>1065</v>
      </c>
      <c r="B60" s="1">
        <v>44033</v>
      </c>
      <c r="C60" s="13" t="s">
        <v>6</v>
      </c>
      <c r="D60" s="3">
        <v>1</v>
      </c>
      <c r="E60" s="28">
        <f>VLOOKUP(C60,Planilha5!$A$2:$B$5,2,FALSE)</f>
        <v>23</v>
      </c>
      <c r="F60" s="27">
        <f t="shared" si="1"/>
        <v>23</v>
      </c>
      <c r="G60" s="8"/>
      <c r="H60" s="10"/>
    </row>
    <row r="61" spans="1:8" x14ac:dyDescent="0.25">
      <c r="A61" s="14">
        <v>1066</v>
      </c>
      <c r="B61" s="1">
        <v>44033</v>
      </c>
      <c r="C61" s="13" t="s">
        <v>7</v>
      </c>
      <c r="D61" s="3">
        <v>2</v>
      </c>
      <c r="E61" s="28">
        <f>VLOOKUP(C61,Planilha5!$A$2:$B$5,2,FALSE)</f>
        <v>20</v>
      </c>
      <c r="F61" s="27">
        <f t="shared" si="1"/>
        <v>40</v>
      </c>
      <c r="G61" s="8"/>
      <c r="H61" s="10"/>
    </row>
    <row r="62" spans="1:8" x14ac:dyDescent="0.25">
      <c r="A62" s="14">
        <v>1067</v>
      </c>
      <c r="B62" s="1">
        <v>44034</v>
      </c>
      <c r="C62" s="13" t="s">
        <v>4</v>
      </c>
      <c r="D62" s="3">
        <v>2</v>
      </c>
      <c r="E62" s="28">
        <f>VLOOKUP(C62,Planilha5!$A$2:$B$5,2,FALSE)</f>
        <v>18</v>
      </c>
      <c r="F62" s="27">
        <f t="shared" si="1"/>
        <v>36</v>
      </c>
      <c r="G62" s="8"/>
      <c r="H62" s="10"/>
    </row>
    <row r="63" spans="1:8" x14ac:dyDescent="0.25">
      <c r="A63" s="14">
        <v>1068</v>
      </c>
      <c r="B63" s="1">
        <v>44034</v>
      </c>
      <c r="C63" s="13" t="s">
        <v>5</v>
      </c>
      <c r="D63" s="3">
        <v>3</v>
      </c>
      <c r="E63" s="28">
        <f>VLOOKUP(C63,Planilha5!$A$2:$B$5,2,FALSE)</f>
        <v>25</v>
      </c>
      <c r="F63" s="27">
        <f t="shared" si="1"/>
        <v>75</v>
      </c>
      <c r="G63" s="8"/>
      <c r="H63" s="10"/>
    </row>
    <row r="64" spans="1:8" x14ac:dyDescent="0.25">
      <c r="A64" s="14">
        <v>1069</v>
      </c>
      <c r="B64" s="1">
        <v>44034</v>
      </c>
      <c r="C64" s="13" t="s">
        <v>6</v>
      </c>
      <c r="D64" s="3">
        <v>3</v>
      </c>
      <c r="E64" s="28">
        <f>VLOOKUP(C64,Planilha5!$A$2:$B$5,2,FALSE)</f>
        <v>23</v>
      </c>
      <c r="F64" s="27">
        <f t="shared" si="1"/>
        <v>69</v>
      </c>
      <c r="G64" s="8"/>
      <c r="H64" s="10"/>
    </row>
    <row r="65" spans="1:8" x14ac:dyDescent="0.25">
      <c r="A65" s="19">
        <v>1070</v>
      </c>
      <c r="B65" s="20">
        <v>44034</v>
      </c>
      <c r="C65" s="21" t="s">
        <v>7</v>
      </c>
      <c r="D65" s="3">
        <v>2</v>
      </c>
      <c r="E65" s="28">
        <f>VLOOKUP(C65,Planilha5!$A$2:$B$5,2,FALSE)</f>
        <v>20</v>
      </c>
      <c r="F65" s="27">
        <f t="shared" si="1"/>
        <v>40</v>
      </c>
      <c r="G65" s="8"/>
      <c r="H65" s="10"/>
    </row>
    <row r="67" spans="1:8" ht="15.75" x14ac:dyDescent="0.25">
      <c r="C67" s="11"/>
      <c r="D67">
        <f>SUBTOTAL(9,Faturamento[Quantidade])</f>
        <v>125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DB97-9B64-4BFE-843F-683BCDC184F2}">
  <dimension ref="A1:G7"/>
  <sheetViews>
    <sheetView showGridLines="0" zoomScale="120" zoomScaleNormal="120" workbookViewId="0">
      <selection activeCell="C24" sqref="C24"/>
    </sheetView>
  </sheetViews>
  <sheetFormatPr defaultRowHeight="15" x14ac:dyDescent="0.25"/>
  <cols>
    <col min="1" max="1" width="9" customWidth="1"/>
    <col min="2" max="2" width="10.28515625" customWidth="1"/>
    <col min="3" max="3" width="9.140625" customWidth="1"/>
    <col min="6" max="6" width="6.42578125" hidden="1" customWidth="1"/>
    <col min="8" max="8" width="10.140625" customWidth="1"/>
  </cols>
  <sheetData>
    <row r="1" spans="1:7" ht="30" x14ac:dyDescent="0.25">
      <c r="A1" s="6" t="s">
        <v>4</v>
      </c>
      <c r="B1" s="6" t="s">
        <v>5</v>
      </c>
      <c r="C1" s="6" t="s">
        <v>6</v>
      </c>
      <c r="D1" s="6" t="s">
        <v>7</v>
      </c>
      <c r="F1" s="12" t="s">
        <v>9</v>
      </c>
      <c r="G1" s="23"/>
    </row>
    <row r="2" spans="1:7" x14ac:dyDescent="0.25">
      <c r="A2" s="2">
        <f>SUMIF(Faturamento!$C2:$C65,A1,Faturamento!$D2:$D65)</f>
        <v>27</v>
      </c>
      <c r="B2" s="2">
        <f>SUMIF(Faturamento!$C2:$C65,B1,Faturamento!$D2:$D65)</f>
        <v>36</v>
      </c>
      <c r="C2" s="2">
        <f>SUMIF(Faturamento!$C2:$C65,C1,Faturamento!$D2:$D65)</f>
        <v>31</v>
      </c>
      <c r="D2" s="2">
        <f>SUMIF(Faturamento!$C2:$C65,D1,Faturamento!$D2:$D65)</f>
        <v>31</v>
      </c>
      <c r="F2">
        <v>36</v>
      </c>
    </row>
    <row r="3" spans="1:7" ht="30" hidden="1" x14ac:dyDescent="0.25">
      <c r="A3" s="9" t="str">
        <f>IF(A2 = $F$2, A1, "" )</f>
        <v/>
      </c>
      <c r="B3" s="9" t="str">
        <f t="shared" ref="B3:D3" si="0">IF(B2 = $F$2, B1, "" )</f>
        <v>Bolo de Chocolate</v>
      </c>
      <c r="C3" s="9" t="str">
        <f t="shared" si="0"/>
        <v/>
      </c>
      <c r="D3" s="9" t="str">
        <f t="shared" si="0"/>
        <v/>
      </c>
    </row>
    <row r="4" spans="1:7" ht="15.75" customHeight="1" x14ac:dyDescent="0.25"/>
    <row r="6" spans="1:7" x14ac:dyDescent="0.25">
      <c r="A6" s="47" t="s">
        <v>9</v>
      </c>
      <c r="B6" s="47"/>
    </row>
    <row r="7" spans="1:7" x14ac:dyDescent="0.25">
      <c r="A7" s="48" t="str">
        <f>CONCATENATE(A3,B3,C3,D3)</f>
        <v>Bolo de Chocolate</v>
      </c>
      <c r="B7" s="48"/>
    </row>
  </sheetData>
  <mergeCells count="2">
    <mergeCell ref="A6:B6"/>
    <mergeCell ref="A7:B7"/>
  </mergeCells>
  <conditionalFormatting sqref="A1:D2">
    <cfRule type="cellIs" dxfId="14" priority="1" operator="lessThan">
      <formula>30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B3B2-454E-4499-B463-27EDD2CC015B}">
  <dimension ref="A1:B9"/>
  <sheetViews>
    <sheetView workbookViewId="0">
      <selection activeCell="B3" sqref="B3"/>
    </sheetView>
  </sheetViews>
  <sheetFormatPr defaultRowHeight="15" x14ac:dyDescent="0.25"/>
  <cols>
    <col min="1" max="1" width="19.7109375" bestFit="1" customWidth="1"/>
    <col min="2" max="2" width="9.140625" bestFit="1" customWidth="1"/>
  </cols>
  <sheetData>
    <row r="1" spans="1:2" x14ac:dyDescent="0.25">
      <c r="A1" s="24" t="s">
        <v>1</v>
      </c>
      <c r="B1" t="s">
        <v>13</v>
      </c>
    </row>
    <row r="3" spans="1:2" x14ac:dyDescent="0.25">
      <c r="A3" s="24" t="s">
        <v>11</v>
      </c>
    </row>
    <row r="4" spans="1:2" x14ac:dyDescent="0.25">
      <c r="A4" s="24" t="s">
        <v>2</v>
      </c>
      <c r="B4" t="s">
        <v>12</v>
      </c>
    </row>
    <row r="5" spans="1:2" x14ac:dyDescent="0.25">
      <c r="A5" t="s">
        <v>4</v>
      </c>
      <c r="B5" s="25">
        <v>27</v>
      </c>
    </row>
    <row r="6" spans="1:2" x14ac:dyDescent="0.25">
      <c r="A6" t="s">
        <v>5</v>
      </c>
      <c r="B6" s="25">
        <v>36</v>
      </c>
    </row>
    <row r="7" spans="1:2" x14ac:dyDescent="0.25">
      <c r="A7" t="s">
        <v>7</v>
      </c>
      <c r="B7" s="25">
        <v>31</v>
      </c>
    </row>
    <row r="8" spans="1:2" x14ac:dyDescent="0.25">
      <c r="A8" t="s">
        <v>6</v>
      </c>
      <c r="B8" s="25">
        <v>31</v>
      </c>
    </row>
    <row r="9" spans="1:2" x14ac:dyDescent="0.25">
      <c r="A9" t="s">
        <v>10</v>
      </c>
      <c r="B9" s="25">
        <v>125</v>
      </c>
    </row>
  </sheetData>
  <conditionalFormatting pivot="1" sqref="B5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37BF-96CD-44C3-8E8E-CAB2FE5CE3A4}">
  <dimension ref="A3:C17"/>
  <sheetViews>
    <sheetView workbookViewId="0">
      <selection activeCell="A18" sqref="A18"/>
    </sheetView>
  </sheetViews>
  <sheetFormatPr defaultRowHeight="15" x14ac:dyDescent="0.25"/>
  <cols>
    <col min="1" max="1" width="17.28515625" bestFit="1" customWidth="1"/>
    <col min="2" max="2" width="13.7109375" bestFit="1" customWidth="1"/>
    <col min="3" max="3" width="5.42578125" bestFit="1" customWidth="1"/>
  </cols>
  <sheetData>
    <row r="3" spans="1:3" x14ac:dyDescent="0.25">
      <c r="A3" s="24" t="s">
        <v>14</v>
      </c>
    </row>
    <row r="4" spans="1:3" x14ac:dyDescent="0.25">
      <c r="A4" s="24" t="s">
        <v>2</v>
      </c>
      <c r="B4" s="24" t="s">
        <v>3</v>
      </c>
      <c r="C4" t="s">
        <v>12</v>
      </c>
    </row>
    <row r="5" spans="1:3" x14ac:dyDescent="0.25">
      <c r="A5" t="s">
        <v>4</v>
      </c>
      <c r="B5" s="26">
        <v>1</v>
      </c>
      <c r="C5" s="25">
        <v>7</v>
      </c>
    </row>
    <row r="6" spans="1:3" x14ac:dyDescent="0.25">
      <c r="A6" t="s">
        <v>4</v>
      </c>
      <c r="B6" s="26">
        <v>2</v>
      </c>
      <c r="C6" s="25">
        <v>7</v>
      </c>
    </row>
    <row r="7" spans="1:3" x14ac:dyDescent="0.25">
      <c r="A7" t="s">
        <v>4</v>
      </c>
      <c r="B7" s="26">
        <v>3</v>
      </c>
      <c r="C7" s="25">
        <v>2</v>
      </c>
    </row>
    <row r="8" spans="1:3" x14ac:dyDescent="0.25">
      <c r="A8" t="s">
        <v>5</v>
      </c>
      <c r="B8" s="26">
        <v>1</v>
      </c>
      <c r="C8" s="25">
        <v>3</v>
      </c>
    </row>
    <row r="9" spans="1:3" x14ac:dyDescent="0.25">
      <c r="A9" t="s">
        <v>5</v>
      </c>
      <c r="B9" s="26">
        <v>2</v>
      </c>
      <c r="C9" s="25">
        <v>6</v>
      </c>
    </row>
    <row r="10" spans="1:3" x14ac:dyDescent="0.25">
      <c r="A10" t="s">
        <v>5</v>
      </c>
      <c r="B10" s="26">
        <v>3</v>
      </c>
      <c r="C10" s="25">
        <v>7</v>
      </c>
    </row>
    <row r="11" spans="1:3" x14ac:dyDescent="0.25">
      <c r="A11" t="s">
        <v>7</v>
      </c>
      <c r="B11" s="26">
        <v>1</v>
      </c>
      <c r="C11" s="25">
        <v>3</v>
      </c>
    </row>
    <row r="12" spans="1:3" x14ac:dyDescent="0.25">
      <c r="A12" t="s">
        <v>7</v>
      </c>
      <c r="B12" s="26">
        <v>2</v>
      </c>
      <c r="C12" s="25">
        <v>11</v>
      </c>
    </row>
    <row r="13" spans="1:3" x14ac:dyDescent="0.25">
      <c r="A13" t="s">
        <v>7</v>
      </c>
      <c r="B13" s="26">
        <v>3</v>
      </c>
      <c r="C13" s="25">
        <v>2</v>
      </c>
    </row>
    <row r="14" spans="1:3" x14ac:dyDescent="0.25">
      <c r="A14" t="s">
        <v>6</v>
      </c>
      <c r="B14" s="26">
        <v>1</v>
      </c>
      <c r="C14" s="25">
        <v>6</v>
      </c>
    </row>
    <row r="15" spans="1:3" x14ac:dyDescent="0.25">
      <c r="A15" t="s">
        <v>6</v>
      </c>
      <c r="B15" s="26">
        <v>2</v>
      </c>
      <c r="C15" s="25">
        <v>5</v>
      </c>
    </row>
    <row r="16" spans="1:3" x14ac:dyDescent="0.25">
      <c r="A16" t="s">
        <v>6</v>
      </c>
      <c r="B16" s="26">
        <v>3</v>
      </c>
      <c r="C16" s="25">
        <v>5</v>
      </c>
    </row>
    <row r="17" spans="1:3" x14ac:dyDescent="0.25">
      <c r="A17" t="s">
        <v>10</v>
      </c>
      <c r="C17" s="25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2E3B-ADE9-4373-B397-066F6ED3D3F8}">
  <dimension ref="A1:B5"/>
  <sheetViews>
    <sheetView workbookViewId="0">
      <selection activeCell="E36" sqref="E36"/>
    </sheetView>
  </sheetViews>
  <sheetFormatPr defaultRowHeight="15" x14ac:dyDescent="0.25"/>
  <cols>
    <col min="1" max="1" width="19.7109375" customWidth="1"/>
  </cols>
  <sheetData>
    <row r="1" spans="1:2" x14ac:dyDescent="0.25">
      <c r="A1" s="39" t="s">
        <v>19</v>
      </c>
      <c r="B1" s="40" t="s">
        <v>15</v>
      </c>
    </row>
    <row r="2" spans="1:2" x14ac:dyDescent="0.25">
      <c r="A2" s="42" t="s">
        <v>4</v>
      </c>
      <c r="B2" s="38">
        <v>18</v>
      </c>
    </row>
    <row r="3" spans="1:2" x14ac:dyDescent="0.25">
      <c r="A3" s="37" t="s">
        <v>5</v>
      </c>
      <c r="B3" s="38">
        <v>25</v>
      </c>
    </row>
    <row r="4" spans="1:2" x14ac:dyDescent="0.25">
      <c r="A4" s="42" t="s">
        <v>6</v>
      </c>
      <c r="B4" s="38">
        <v>23</v>
      </c>
    </row>
    <row r="5" spans="1:2" x14ac:dyDescent="0.25">
      <c r="A5" s="41" t="s">
        <v>7</v>
      </c>
      <c r="B5" s="22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4CB-6687-42E1-8B82-5C500BC7E4F5}">
  <dimension ref="A1:I7"/>
  <sheetViews>
    <sheetView showGridLines="0" tabSelected="1" workbookViewId="0">
      <selection activeCell="B6" sqref="B6:C6"/>
    </sheetView>
  </sheetViews>
  <sheetFormatPr defaultRowHeight="15" x14ac:dyDescent="0.25"/>
  <cols>
    <col min="1" max="2" width="22.42578125" bestFit="1" customWidth="1"/>
    <col min="3" max="3" width="24.42578125" bestFit="1" customWidth="1"/>
    <col min="4" max="4" width="17.7109375" bestFit="1" customWidth="1"/>
    <col min="5" max="5" width="18.28515625" bestFit="1" customWidth="1"/>
    <col min="6" max="7" width="14.85546875" bestFit="1" customWidth="1"/>
  </cols>
  <sheetData>
    <row r="1" spans="1:9" ht="18.75" x14ac:dyDescent="0.3">
      <c r="B1" s="31" t="s">
        <v>4</v>
      </c>
      <c r="C1" s="32" t="s">
        <v>5</v>
      </c>
      <c r="D1" s="32" t="s">
        <v>6</v>
      </c>
      <c r="E1" s="33" t="s">
        <v>7</v>
      </c>
      <c r="F1" s="29"/>
      <c r="G1" s="35" t="s">
        <v>9</v>
      </c>
      <c r="I1" s="46" t="s">
        <v>8</v>
      </c>
    </row>
    <row r="2" spans="1:9" ht="21" x14ac:dyDescent="0.35">
      <c r="A2" s="43" t="s">
        <v>16</v>
      </c>
      <c r="B2" s="34">
        <f>SUMIF(Faturamento!$C2:$C65,B1,Faturamento!$F2:$F65)</f>
        <v>486</v>
      </c>
      <c r="C2" s="34">
        <f>SUMIF(Faturamento!$C2:$C65,C1,Faturamento!$F2:$F65)</f>
        <v>900</v>
      </c>
      <c r="D2" s="34">
        <f>SUMIF(Faturamento!$C2:$C65,D1,Faturamento!$F2:$F65)</f>
        <v>713</v>
      </c>
      <c r="E2" s="34">
        <f>SUMIF(Faturamento!$C2:$C65,E1,Faturamento!$F2:$F65)</f>
        <v>620</v>
      </c>
      <c r="F2" s="29"/>
      <c r="G2" s="36">
        <v>900</v>
      </c>
      <c r="I2" s="45">
        <f>Tabela2[[#This Row],[Bolo de Cenoura]]+Tabela2[[#This Row],[Bolo de Chocolate]]+Tabela2[[#This Row],[Bolo Mágico]]+Tabela2[[#This Row],[Bolo de Fubá]]</f>
        <v>2719</v>
      </c>
    </row>
    <row r="3" spans="1:9" ht="18.75" hidden="1" customHeight="1" x14ac:dyDescent="0.3">
      <c r="B3" s="30" t="str">
        <f>IF(B2 = $G$2, B1, "" )</f>
        <v/>
      </c>
      <c r="C3" s="30" t="str">
        <f>IF(C2 = $G$2, C1, "" )</f>
        <v>Bolo de Chocolate</v>
      </c>
      <c r="D3" s="30" t="str">
        <f>IF(D2 = $G$2, D1, "" )</f>
        <v/>
      </c>
      <c r="E3" s="30" t="str">
        <f>IF(E2 = $G$2, E1, "" )</f>
        <v/>
      </c>
      <c r="F3" s="29"/>
      <c r="G3" s="29"/>
    </row>
    <row r="4" spans="1:9" ht="21" x14ac:dyDescent="0.35">
      <c r="A4" s="43" t="s">
        <v>20</v>
      </c>
      <c r="B4" s="44">
        <f>(Tabela2[Bolo de Cenoura]/$I$2)</f>
        <v>0.178742184626701</v>
      </c>
      <c r="C4" s="44">
        <f>(Tabela2[Bolo de Chocolate]/$I$2)</f>
        <v>0.33100404560500185</v>
      </c>
      <c r="D4" s="44">
        <f>(Tabela2[Bolo Mágico]/$I$2)</f>
        <v>0.26222876057374034</v>
      </c>
      <c r="E4" s="44">
        <f>(Tabela2[Bolo de Fubá]/$I$2)</f>
        <v>0.22802500919455682</v>
      </c>
      <c r="F4" s="29"/>
      <c r="G4" s="29"/>
    </row>
    <row r="5" spans="1:9" ht="18.75" x14ac:dyDescent="0.3">
      <c r="B5" s="29"/>
      <c r="C5" s="29"/>
      <c r="D5" s="29"/>
      <c r="E5" s="29"/>
      <c r="F5" s="29"/>
      <c r="G5" s="29"/>
    </row>
    <row r="6" spans="1:9" ht="18.75" x14ac:dyDescent="0.3">
      <c r="B6" s="49" t="s">
        <v>9</v>
      </c>
      <c r="C6" s="49"/>
      <c r="D6" s="29"/>
      <c r="E6" s="29"/>
      <c r="F6" s="29"/>
      <c r="G6" s="29"/>
    </row>
    <row r="7" spans="1:9" ht="18.75" x14ac:dyDescent="0.3">
      <c r="B7" s="50" t="str">
        <f>CONCATENATE(B3,C3,D3,E3)</f>
        <v>Bolo de Chocolate</v>
      </c>
      <c r="C7" s="50"/>
      <c r="D7" s="29"/>
      <c r="E7" s="29"/>
      <c r="F7" s="29"/>
      <c r="G7" s="29"/>
    </row>
  </sheetData>
  <mergeCells count="2">
    <mergeCell ref="B6:C6"/>
    <mergeCell ref="B7:C7"/>
  </mergeCells>
  <conditionalFormatting sqref="B1:E2">
    <cfRule type="cellIs" dxfId="8" priority="1" operator="lessThan">
      <formula>30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Faturamento</vt:lpstr>
      <vt:lpstr>Planilha2</vt:lpstr>
      <vt:lpstr>Planilha3</vt:lpstr>
      <vt:lpstr>Planilha4</vt:lpstr>
      <vt:lpstr>Planilha5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Moisés Fernandes</dc:creator>
  <cp:lastModifiedBy>Henrique Moisés Fernandes</cp:lastModifiedBy>
  <cp:lastPrinted>2020-08-08T12:10:43Z</cp:lastPrinted>
  <dcterms:created xsi:type="dcterms:W3CDTF">2020-08-01T11:28:11Z</dcterms:created>
  <dcterms:modified xsi:type="dcterms:W3CDTF">2020-08-08T13:24:06Z</dcterms:modified>
</cp:coreProperties>
</file>